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附件1" sheetId="7" r:id="rId1"/>
    <sheet name="附件2" sheetId="3" r:id="rId2"/>
    <sheet name="附件3" sheetId="4" r:id="rId3"/>
  </sheets>
  <definedNames>
    <definedName name="_xlnm._FilterDatabase" localSheetId="1" hidden="1">附件2!$A$6:$AI$6</definedName>
    <definedName name="_xlnm._FilterDatabase" localSheetId="2" hidden="1">附件3!$A$6:$AE$6</definedName>
    <definedName name="_xlnm.Print_Titles" localSheetId="1">附件2!$4:$5</definedName>
    <definedName name="_xlnm.Print_Titles" localSheetId="2">附件3!$4:$5</definedName>
    <definedName name="_xlnm.Print_Titles" localSheetId="0">附件1!$4:$7</definedName>
  </definedNames>
  <calcPr calcId="144525" fullPrecision="0"/>
</workbook>
</file>

<file path=xl/sharedStrings.xml><?xml version="1.0" encoding="utf-8"?>
<sst xmlns="http://schemas.openxmlformats.org/spreadsheetml/2006/main" count="42">
  <si>
    <t>附件1</t>
  </si>
  <si>
    <t>2025年高等教育学生资助资金分配总表</t>
  </si>
  <si>
    <t>单位：万元</t>
  </si>
  <si>
    <t>学校名称</t>
  </si>
  <si>
    <t>总计</t>
  </si>
  <si>
    <t>高等教育中央和自治区学生资助资金</t>
  </si>
  <si>
    <t>服兵役学生补偿项目</t>
  </si>
  <si>
    <t>退役入学或复学学费减免项目</t>
  </si>
  <si>
    <t>年度金额</t>
  </si>
  <si>
    <t>已下达</t>
  </si>
  <si>
    <t>本次下达</t>
  </si>
  <si>
    <t>市级应配套资金</t>
  </si>
  <si>
    <t>年度总额</t>
  </si>
  <si>
    <t>市级配套资金</t>
  </si>
  <si>
    <t>合计</t>
  </si>
  <si>
    <t>中央资金</t>
  </si>
  <si>
    <t>自治区资金</t>
  </si>
  <si>
    <t>小计</t>
  </si>
  <si>
    <t>玉林职业技术学院</t>
  </si>
  <si>
    <t>附件2</t>
  </si>
  <si>
    <t>2025高等教育本专科生中央和自治区学生资助资金分配表</t>
  </si>
  <si>
    <t>国家奖学金
（中央资金）</t>
  </si>
  <si>
    <t>本专科生国家励志奖学金
（中央资金）</t>
  </si>
  <si>
    <t>本专科国家助学金（不含退役士兵）（中央资金80%，地方配套资金20%）</t>
  </si>
  <si>
    <t>自治区人民政府奖学金
（自治区资金）</t>
  </si>
  <si>
    <t>国家助学贷款中央奖补资金
（中央资金）</t>
  </si>
  <si>
    <t>总金额</t>
  </si>
  <si>
    <t>奖励人数</t>
  </si>
  <si>
    <t>核定总金额</t>
  </si>
  <si>
    <t>应下达总金额</t>
  </si>
  <si>
    <t>其中：中央资金</t>
  </si>
  <si>
    <t>其中：市级配套资金</t>
  </si>
  <si>
    <t>中央提前下达资金</t>
  </si>
  <si>
    <t>市级提前下达配套资金</t>
  </si>
  <si>
    <t>中央本次下达</t>
  </si>
  <si>
    <t>中央和自治区资金合计</t>
  </si>
  <si>
    <t>附件3</t>
  </si>
  <si>
    <t>2025年高等教育本专科生中央和自治区资助资金分配表（服兵役学生补偿项目）</t>
  </si>
  <si>
    <t>退役士兵享受本专科国家助学金（中央资金80%，自治区资金20%）</t>
  </si>
  <si>
    <t>清算2024年金额</t>
  </si>
  <si>
    <t>预拨2025年金额</t>
  </si>
  <si>
    <t>市级本次配套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</si>
</sst>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8"/>
      <color rgb="FF000000"/>
      <name val="黑体"/>
      <charset val="134"/>
    </font>
    <font>
      <sz val="24"/>
      <color rgb="FF000000"/>
      <name val="方正小标宋简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name val="宋体"/>
      <charset val="134"/>
    </font>
    <font>
      <sz val="14"/>
      <color rgb="FF000000"/>
      <name val="方正小标宋简体"/>
      <charset val="134"/>
    </font>
    <font>
      <sz val="12"/>
      <color rgb="FF000000"/>
      <name val="方正小标宋简体"/>
      <charset val="134"/>
    </font>
    <font>
      <b/>
      <sz val="11"/>
      <color theme="1"/>
      <name val="宋体"/>
      <charset val="134"/>
    </font>
    <font>
      <sz val="24"/>
      <name val="方正小标宋简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22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4" borderId="16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0" borderId="0">
      <protection locked="0"/>
    </xf>
  </cellStyleXfs>
  <cellXfs count="6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C7EDCC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8"/>
  <sheetViews>
    <sheetView zoomScale="80" zoomScaleNormal="80" topLeftCell="B1" workbookViewId="0">
      <selection activeCell="AC18" sqref="AC18"/>
    </sheetView>
  </sheetViews>
  <sheetFormatPr defaultColWidth="9" defaultRowHeight="24" customHeight="1" outlineLevelRow="7"/>
  <cols>
    <col min="1" max="1" width="18.125" style="15" customWidth="1"/>
    <col min="2" max="5" width="8.125" style="40" customWidth="1"/>
    <col min="6" max="7" width="8.125" style="41" customWidth="1"/>
    <col min="8" max="8" width="8.125" style="40" customWidth="1"/>
    <col min="9" max="11" width="8.125" style="41" customWidth="1"/>
    <col min="12" max="12" width="8.125" style="40" customWidth="1"/>
    <col min="13" max="15" width="8.125" style="41" customWidth="1"/>
    <col min="16" max="16" width="8.125" style="40" customWidth="1"/>
    <col min="17" max="19" width="8.125" style="41" customWidth="1"/>
    <col min="20" max="20" width="8.125" style="40" customWidth="1"/>
    <col min="21" max="21" width="8.125" style="41" customWidth="1"/>
    <col min="22" max="22" width="8.125" style="42" customWidth="1"/>
    <col min="23" max="23" width="8.125" style="41" customWidth="1"/>
    <col min="24" max="24" width="8.125" style="40" customWidth="1"/>
    <col min="25" max="36" width="8.125" style="41" customWidth="1"/>
    <col min="37" max="16384" width="9" style="43"/>
  </cols>
  <sheetData>
    <row r="1" customHeight="1" spans="1:1">
      <c r="A1" s="18" t="s">
        <v>0</v>
      </c>
    </row>
    <row r="2" customHeight="1" spans="1:36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customHeight="1" spans="1:36">
      <c r="A3" s="19"/>
      <c r="B3" s="44"/>
      <c r="C3" s="44"/>
      <c r="D3" s="44"/>
      <c r="E3" s="44"/>
      <c r="F3" s="45"/>
      <c r="G3" s="45"/>
      <c r="H3" s="44"/>
      <c r="I3" s="45"/>
      <c r="J3" s="45"/>
      <c r="K3" s="45"/>
      <c r="L3" s="44"/>
      <c r="M3" s="45"/>
      <c r="N3" s="45"/>
      <c r="O3" s="45"/>
      <c r="P3" s="44"/>
      <c r="Q3" s="45"/>
      <c r="R3" s="45"/>
      <c r="S3" s="45"/>
      <c r="T3" s="44"/>
      <c r="U3" s="45"/>
      <c r="V3" s="57"/>
      <c r="W3" s="45"/>
      <c r="X3" s="44"/>
      <c r="Y3" s="45"/>
      <c r="Z3" s="45"/>
      <c r="AA3" s="45"/>
      <c r="AB3" s="45"/>
      <c r="AC3" s="45"/>
      <c r="AD3" s="45"/>
      <c r="AE3" s="45"/>
      <c r="AF3" s="45"/>
      <c r="AG3" s="45"/>
      <c r="AH3" s="62" t="s">
        <v>2</v>
      </c>
      <c r="AI3" s="62"/>
      <c r="AJ3" s="62"/>
    </row>
    <row r="4" s="5" customFormat="1" ht="44" customHeight="1" spans="1:36">
      <c r="A4" s="22" t="s">
        <v>3</v>
      </c>
      <c r="B4" s="46" t="s">
        <v>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55" t="s">
        <v>5</v>
      </c>
      <c r="O4" s="56"/>
      <c r="P4" s="46"/>
      <c r="Q4" s="56"/>
      <c r="R4" s="56"/>
      <c r="S4" s="56"/>
      <c r="T4" s="46"/>
      <c r="U4" s="56"/>
      <c r="V4" s="56"/>
      <c r="W4" s="56"/>
      <c r="X4" s="46"/>
      <c r="Y4" s="60"/>
      <c r="Z4" s="61" t="s">
        <v>6</v>
      </c>
      <c r="AA4" s="61"/>
      <c r="AB4" s="61"/>
      <c r="AC4" s="61"/>
      <c r="AD4" s="61"/>
      <c r="AE4" s="61"/>
      <c r="AF4" s="61"/>
      <c r="AG4" s="61"/>
      <c r="AH4" s="51" t="s">
        <v>7</v>
      </c>
      <c r="AI4" s="51"/>
      <c r="AJ4" s="51"/>
    </row>
    <row r="5" s="5" customFormat="1" ht="44" customHeight="1" spans="1:36">
      <c r="A5" s="47"/>
      <c r="B5" s="48" t="s">
        <v>8</v>
      </c>
      <c r="C5" s="49"/>
      <c r="D5" s="50"/>
      <c r="E5" s="50"/>
      <c r="F5" s="51" t="s">
        <v>9</v>
      </c>
      <c r="G5" s="51"/>
      <c r="H5" s="51"/>
      <c r="I5" s="51"/>
      <c r="J5" s="51" t="s">
        <v>10</v>
      </c>
      <c r="K5" s="51"/>
      <c r="L5" s="51"/>
      <c r="M5" s="51" t="s">
        <v>11</v>
      </c>
      <c r="N5" s="48" t="s">
        <v>12</v>
      </c>
      <c r="O5" s="49"/>
      <c r="P5" s="50"/>
      <c r="Q5" s="50"/>
      <c r="R5" s="51" t="s">
        <v>9</v>
      </c>
      <c r="S5" s="51"/>
      <c r="T5" s="51"/>
      <c r="U5" s="51"/>
      <c r="V5" s="48" t="s">
        <v>10</v>
      </c>
      <c r="W5" s="49"/>
      <c r="X5" s="50"/>
      <c r="Y5" s="51" t="s">
        <v>11</v>
      </c>
      <c r="Z5" s="48" t="s">
        <v>12</v>
      </c>
      <c r="AA5" s="49"/>
      <c r="AB5" s="50"/>
      <c r="AC5" s="48" t="s">
        <v>9</v>
      </c>
      <c r="AD5" s="49"/>
      <c r="AE5" s="50"/>
      <c r="AF5" s="51" t="s">
        <v>10</v>
      </c>
      <c r="AG5" s="51" t="s">
        <v>13</v>
      </c>
      <c r="AH5" s="51" t="s">
        <v>12</v>
      </c>
      <c r="AI5" s="51" t="s">
        <v>9</v>
      </c>
      <c r="AJ5" s="51" t="s">
        <v>10</v>
      </c>
    </row>
    <row r="6" s="5" customFormat="1" customHeight="1" spans="1:36">
      <c r="A6" s="47"/>
      <c r="B6" s="51" t="s">
        <v>14</v>
      </c>
      <c r="C6" s="51" t="s">
        <v>15</v>
      </c>
      <c r="D6" s="51" t="s">
        <v>16</v>
      </c>
      <c r="E6" s="51" t="s">
        <v>11</v>
      </c>
      <c r="F6" s="52" t="s">
        <v>17</v>
      </c>
      <c r="G6" s="52" t="s">
        <v>15</v>
      </c>
      <c r="H6" s="52" t="s">
        <v>16</v>
      </c>
      <c r="I6" s="51"/>
      <c r="J6" s="51" t="s">
        <v>17</v>
      </c>
      <c r="K6" s="51" t="s">
        <v>15</v>
      </c>
      <c r="L6" s="51" t="s">
        <v>16</v>
      </c>
      <c r="M6" s="51"/>
      <c r="N6" s="51" t="s">
        <v>14</v>
      </c>
      <c r="O6" s="51" t="s">
        <v>15</v>
      </c>
      <c r="P6" s="51" t="s">
        <v>16</v>
      </c>
      <c r="Q6" s="51" t="s">
        <v>13</v>
      </c>
      <c r="R6" s="51" t="s">
        <v>14</v>
      </c>
      <c r="S6" s="51" t="s">
        <v>15</v>
      </c>
      <c r="T6" s="51" t="s">
        <v>16</v>
      </c>
      <c r="U6" s="51"/>
      <c r="V6" s="58" t="s">
        <v>17</v>
      </c>
      <c r="W6" s="52" t="s">
        <v>15</v>
      </c>
      <c r="X6" s="52" t="s">
        <v>16</v>
      </c>
      <c r="Y6" s="51"/>
      <c r="Z6" s="51" t="s">
        <v>14</v>
      </c>
      <c r="AA6" s="51" t="s">
        <v>15</v>
      </c>
      <c r="AB6" s="51" t="s">
        <v>13</v>
      </c>
      <c r="AC6" s="51" t="s">
        <v>14</v>
      </c>
      <c r="AD6" s="51" t="s">
        <v>15</v>
      </c>
      <c r="AE6" s="50"/>
      <c r="AF6" s="52" t="s">
        <v>15</v>
      </c>
      <c r="AG6" s="51"/>
      <c r="AH6" s="63" t="s">
        <v>15</v>
      </c>
      <c r="AI6" s="63" t="s">
        <v>15</v>
      </c>
      <c r="AJ6" s="63" t="s">
        <v>15</v>
      </c>
    </row>
    <row r="7" s="38" customFormat="1" ht="59" customHeight="1" spans="1:36">
      <c r="A7" s="26"/>
      <c r="B7" s="51"/>
      <c r="C7" s="51"/>
      <c r="D7" s="51"/>
      <c r="E7" s="51"/>
      <c r="F7" s="53"/>
      <c r="G7" s="53"/>
      <c r="H7" s="53"/>
      <c r="I7" s="51" t="s">
        <v>13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 t="s">
        <v>13</v>
      </c>
      <c r="V7" s="59"/>
      <c r="W7" s="53"/>
      <c r="X7" s="53"/>
      <c r="Y7" s="51"/>
      <c r="Z7" s="51"/>
      <c r="AA7" s="51"/>
      <c r="AB7" s="51"/>
      <c r="AC7" s="51"/>
      <c r="AD7" s="51"/>
      <c r="AE7" s="50" t="s">
        <v>13</v>
      </c>
      <c r="AF7" s="53"/>
      <c r="AG7" s="51"/>
      <c r="AH7" s="53"/>
      <c r="AI7" s="53"/>
      <c r="AJ7" s="53"/>
    </row>
    <row r="8" s="39" customFormat="1" ht="63" customHeight="1" spans="1:36">
      <c r="A8" s="9" t="s">
        <v>18</v>
      </c>
      <c r="B8" s="54">
        <f>SUM(C8:E8)</f>
        <v>464.91</v>
      </c>
      <c r="C8" s="54">
        <f>O8+AA8+AH8</f>
        <v>380.93</v>
      </c>
      <c r="D8" s="10">
        <f>P8</f>
        <v>2</v>
      </c>
      <c r="E8" s="54">
        <f>Q8+AB8</f>
        <v>81.98</v>
      </c>
      <c r="F8" s="10">
        <f>R8+AC8+AI8</f>
        <v>135.89</v>
      </c>
      <c r="G8" s="54">
        <f>S8+AD8+AI8</f>
        <v>135.89</v>
      </c>
      <c r="H8" s="10">
        <f>T8</f>
        <v>0</v>
      </c>
      <c r="I8" s="54">
        <f>U8+AE8</f>
        <v>0</v>
      </c>
      <c r="J8" s="10">
        <f>SUM(K8:L8)</f>
        <v>247.04</v>
      </c>
      <c r="K8" s="54">
        <f>W8+AJ8+AF8</f>
        <v>245.04</v>
      </c>
      <c r="L8" s="10">
        <f>X8</f>
        <v>2</v>
      </c>
      <c r="M8" s="54">
        <f>AG8+Y8</f>
        <v>81.98</v>
      </c>
      <c r="N8" s="10">
        <v>464.91</v>
      </c>
      <c r="O8" s="10">
        <v>380.93</v>
      </c>
      <c r="P8" s="10">
        <v>2</v>
      </c>
      <c r="Q8" s="10">
        <v>81.98</v>
      </c>
      <c r="R8" s="10">
        <v>133.89</v>
      </c>
      <c r="S8" s="10">
        <v>133.89</v>
      </c>
      <c r="T8" s="10">
        <v>0</v>
      </c>
      <c r="U8" s="10">
        <v>0</v>
      </c>
      <c r="V8" s="36">
        <f>SUM(W8:X8)</f>
        <v>249.04</v>
      </c>
      <c r="W8" s="10">
        <v>247.04</v>
      </c>
      <c r="X8" s="10">
        <v>2</v>
      </c>
      <c r="Y8" s="10">
        <v>81.98</v>
      </c>
      <c r="Z8" s="10">
        <v>0</v>
      </c>
      <c r="AA8" s="10">
        <v>0</v>
      </c>
      <c r="AB8" s="10">
        <v>0</v>
      </c>
      <c r="AC8" s="10">
        <v>2</v>
      </c>
      <c r="AD8" s="10">
        <v>2</v>
      </c>
      <c r="AE8" s="10">
        <v>0</v>
      </c>
      <c r="AF8" s="10">
        <v>-2</v>
      </c>
      <c r="AG8" s="10">
        <v>0</v>
      </c>
      <c r="AH8" s="10">
        <v>0</v>
      </c>
      <c r="AI8" s="10">
        <v>0</v>
      </c>
      <c r="AJ8" s="10">
        <v>0</v>
      </c>
    </row>
  </sheetData>
  <mergeCells count="47">
    <mergeCell ref="A2:AJ2"/>
    <mergeCell ref="AH3:AJ3"/>
    <mergeCell ref="B4:M4"/>
    <mergeCell ref="N4:Y4"/>
    <mergeCell ref="Z4:AG4"/>
    <mergeCell ref="AH4:AJ4"/>
    <mergeCell ref="B5:E5"/>
    <mergeCell ref="F5:I5"/>
    <mergeCell ref="J5:L5"/>
    <mergeCell ref="N5:Q5"/>
    <mergeCell ref="R5:U5"/>
    <mergeCell ref="V5:X5"/>
    <mergeCell ref="Z5:AB5"/>
    <mergeCell ref="AC5:AE5"/>
    <mergeCell ref="A4:A7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5:M7"/>
    <mergeCell ref="N6:N7"/>
    <mergeCell ref="O6:O7"/>
    <mergeCell ref="P6:P7"/>
    <mergeCell ref="Q6:Q7"/>
    <mergeCell ref="R6:R7"/>
    <mergeCell ref="S6:S7"/>
    <mergeCell ref="T6:T7"/>
    <mergeCell ref="V6:V7"/>
    <mergeCell ref="W6:W7"/>
    <mergeCell ref="X6:X7"/>
    <mergeCell ref="Y5:Y7"/>
    <mergeCell ref="Z6:Z7"/>
    <mergeCell ref="AA6:AA7"/>
    <mergeCell ref="AB6:AB7"/>
    <mergeCell ref="AC6:AC7"/>
    <mergeCell ref="AD6:AD7"/>
    <mergeCell ref="AF6:AF7"/>
    <mergeCell ref="AG5:AG7"/>
    <mergeCell ref="AH6:AH7"/>
    <mergeCell ref="AI6:AI7"/>
    <mergeCell ref="AJ6:AJ7"/>
  </mergeCells>
  <printOptions horizontalCentered="1"/>
  <pageMargins left="0.393055555555556" right="0.393055555555556" top="0.629166666666667" bottom="0.668055555555556" header="0.5" footer="0.313888888888889"/>
  <pageSetup paperSize="9" scale="46" firstPageNumber="4" fitToHeight="0" orientation="landscape" useFirstPageNumber="1" horizontalDpi="600"/>
  <headerFooter>
    <oddFooter>&amp;L&amp;14—&amp;P—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abSelected="1" view="pageBreakPreview" zoomScaleNormal="90" zoomScaleSheetLayoutView="100" workbookViewId="0">
      <pane xSplit="1" ySplit="5" topLeftCell="J6" activePane="bottomRight" state="frozen"/>
      <selection/>
      <selection pane="topRight"/>
      <selection pane="bottomLeft"/>
      <selection pane="bottomRight" activeCell="L11" sqref="L11"/>
    </sheetView>
  </sheetViews>
  <sheetFormatPr defaultColWidth="9" defaultRowHeight="13.5" outlineLevelRow="5"/>
  <cols>
    <col min="1" max="1" width="19.1833333333333" style="15" customWidth="1"/>
    <col min="2" max="2" width="5.13333333333333" style="15" customWidth="1"/>
    <col min="3" max="3" width="7.075" style="4" customWidth="1"/>
    <col min="4" max="8" width="5.13333333333333" style="4" customWidth="1"/>
    <col min="9" max="9" width="12.375" style="4" customWidth="1"/>
    <col min="10" max="10" width="10.375" style="4" customWidth="1"/>
    <col min="11" max="11" width="11.625" style="4" customWidth="1"/>
    <col min="12" max="12" width="10.5" style="4" customWidth="1"/>
    <col min="13" max="13" width="11.5" style="4" customWidth="1"/>
    <col min="14" max="14" width="10.5" style="4" hidden="1" customWidth="1"/>
    <col min="15" max="15" width="9.5" style="4" customWidth="1"/>
    <col min="16" max="16" width="10.5" style="4" customWidth="1"/>
    <col min="17" max="21" width="6.25" style="4" customWidth="1"/>
    <col min="22" max="23" width="9.5" style="4" hidden="1" customWidth="1"/>
    <col min="24" max="24" width="8.375" style="4" customWidth="1"/>
    <col min="25" max="25" width="8.88333333333333" style="16" customWidth="1"/>
    <col min="26" max="26" width="6.65833333333333" style="16" customWidth="1"/>
    <col min="27" max="27" width="10.5" style="16" customWidth="1"/>
    <col min="28" max="28" width="7.35" style="16" customWidth="1"/>
    <col min="29" max="29" width="8.125" style="16" customWidth="1"/>
    <col min="30" max="30" width="6.25" style="16" customWidth="1"/>
    <col min="31" max="31" width="10.375" style="16" hidden="1" customWidth="1"/>
    <col min="32" max="32" width="10.375" style="17" customWidth="1"/>
    <col min="33" max="33" width="7.775" style="17" customWidth="1"/>
    <col min="34" max="34" width="6.55833333333333" style="17" customWidth="1"/>
    <col min="35" max="35" width="8.625" style="16" customWidth="1"/>
  </cols>
  <sheetData>
    <row r="1" ht="24" customHeight="1" spans="1:2">
      <c r="A1" s="18" t="s">
        <v>19</v>
      </c>
      <c r="B1" s="18"/>
    </row>
    <row r="2" ht="30.95" customHeight="1" spans="1:35">
      <c r="A2" s="19" t="s">
        <v>20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33"/>
      <c r="AG2" s="33"/>
      <c r="AH2" s="33"/>
      <c r="AI2" s="20"/>
    </row>
    <row r="3" ht="30.95" customHeight="1" spans="1:35">
      <c r="A3" s="19"/>
      <c r="B3" s="19"/>
      <c r="C3" s="20"/>
      <c r="D3" s="20"/>
      <c r="E3" s="20"/>
      <c r="F3" s="21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30"/>
      <c r="Y3" s="30"/>
      <c r="Z3" s="21"/>
      <c r="AA3" s="21"/>
      <c r="AB3" s="20"/>
      <c r="AC3" s="20"/>
      <c r="AD3" s="20"/>
      <c r="AE3" s="20"/>
      <c r="AF3" s="34" t="s">
        <v>2</v>
      </c>
      <c r="AG3" s="34"/>
      <c r="AH3" s="34"/>
      <c r="AI3" s="37"/>
    </row>
    <row r="4" s="5" customFormat="1" ht="134" customHeight="1" spans="1:35">
      <c r="A4" s="22" t="s">
        <v>3</v>
      </c>
      <c r="B4" s="23" t="s">
        <v>21</v>
      </c>
      <c r="C4" s="24"/>
      <c r="D4" s="24"/>
      <c r="E4" s="25"/>
      <c r="F4" s="13" t="s">
        <v>22</v>
      </c>
      <c r="G4" s="13"/>
      <c r="H4" s="14"/>
      <c r="I4" s="13" t="s">
        <v>23</v>
      </c>
      <c r="J4" s="13"/>
      <c r="K4" s="13"/>
      <c r="L4" s="13"/>
      <c r="M4" s="13"/>
      <c r="N4" s="13"/>
      <c r="O4" s="13"/>
      <c r="P4" s="14"/>
      <c r="Q4" s="31" t="s">
        <v>24</v>
      </c>
      <c r="R4" s="31"/>
      <c r="S4" s="31"/>
      <c r="T4" s="32"/>
      <c r="U4" s="13" t="s">
        <v>25</v>
      </c>
      <c r="V4" s="13"/>
      <c r="W4" s="14"/>
      <c r="X4" s="8" t="s">
        <v>26</v>
      </c>
      <c r="Y4" s="8"/>
      <c r="Z4" s="8"/>
      <c r="AA4" s="8"/>
      <c r="AB4" s="12" t="s">
        <v>9</v>
      </c>
      <c r="AC4" s="13"/>
      <c r="AD4" s="14"/>
      <c r="AE4" s="14"/>
      <c r="AF4" s="35" t="s">
        <v>10</v>
      </c>
      <c r="AG4" s="35"/>
      <c r="AH4" s="35"/>
      <c r="AI4" s="8" t="s">
        <v>11</v>
      </c>
    </row>
    <row r="5" s="5" customFormat="1" ht="57" customHeight="1" spans="1:35">
      <c r="A5" s="26"/>
      <c r="B5" s="8" t="s">
        <v>27</v>
      </c>
      <c r="C5" s="8" t="s">
        <v>26</v>
      </c>
      <c r="D5" s="8" t="s">
        <v>9</v>
      </c>
      <c r="E5" s="8" t="s">
        <v>10</v>
      </c>
      <c r="F5" s="8" t="s">
        <v>26</v>
      </c>
      <c r="G5" s="8" t="s">
        <v>9</v>
      </c>
      <c r="H5" s="8" t="s">
        <v>10</v>
      </c>
      <c r="I5" s="8" t="s">
        <v>28</v>
      </c>
      <c r="J5" s="8" t="s">
        <v>29</v>
      </c>
      <c r="K5" s="8" t="s">
        <v>30</v>
      </c>
      <c r="L5" s="8" t="s">
        <v>31</v>
      </c>
      <c r="M5" s="8" t="s">
        <v>32</v>
      </c>
      <c r="N5" s="8" t="s">
        <v>33</v>
      </c>
      <c r="O5" s="8" t="s">
        <v>34</v>
      </c>
      <c r="P5" s="8" t="s">
        <v>11</v>
      </c>
      <c r="Q5" s="8" t="s">
        <v>27</v>
      </c>
      <c r="R5" s="8" t="s">
        <v>26</v>
      </c>
      <c r="S5" s="8" t="s">
        <v>9</v>
      </c>
      <c r="T5" s="8" t="s">
        <v>10</v>
      </c>
      <c r="U5" s="8" t="s">
        <v>26</v>
      </c>
      <c r="V5" s="8" t="s">
        <v>9</v>
      </c>
      <c r="W5" s="8" t="s">
        <v>10</v>
      </c>
      <c r="X5" s="8" t="s">
        <v>14</v>
      </c>
      <c r="Y5" s="8" t="s">
        <v>15</v>
      </c>
      <c r="Z5" s="8" t="s">
        <v>16</v>
      </c>
      <c r="AA5" s="8" t="s">
        <v>13</v>
      </c>
      <c r="AB5" s="8" t="s">
        <v>14</v>
      </c>
      <c r="AC5" s="8" t="s">
        <v>15</v>
      </c>
      <c r="AD5" s="8" t="s">
        <v>16</v>
      </c>
      <c r="AE5" s="8" t="s">
        <v>13</v>
      </c>
      <c r="AF5" s="35" t="s">
        <v>35</v>
      </c>
      <c r="AG5" s="35" t="s">
        <v>15</v>
      </c>
      <c r="AH5" s="35" t="s">
        <v>16</v>
      </c>
      <c r="AI5" s="8"/>
    </row>
    <row r="6" s="1" customFormat="1" ht="30" customHeight="1" spans="1:35">
      <c r="A6" s="9" t="s">
        <v>18</v>
      </c>
      <c r="B6" s="27">
        <v>3</v>
      </c>
      <c r="C6" s="28">
        <v>3</v>
      </c>
      <c r="D6" s="29">
        <v>1</v>
      </c>
      <c r="E6" s="10">
        <v>2</v>
      </c>
      <c r="F6" s="10">
        <v>30</v>
      </c>
      <c r="G6" s="29">
        <v>5</v>
      </c>
      <c r="H6" s="10">
        <v>25</v>
      </c>
      <c r="I6" s="28">
        <v>409.91</v>
      </c>
      <c r="J6" s="9">
        <v>409.91</v>
      </c>
      <c r="K6" s="10">
        <v>327.93</v>
      </c>
      <c r="L6" s="10">
        <v>81.98</v>
      </c>
      <c r="M6" s="9">
        <v>127.89</v>
      </c>
      <c r="N6" s="9">
        <v>0</v>
      </c>
      <c r="O6" s="10">
        <v>200.04</v>
      </c>
      <c r="P6" s="10">
        <v>81.98</v>
      </c>
      <c r="Q6" s="10">
        <f>R6/0.5</f>
        <v>4</v>
      </c>
      <c r="R6" s="10">
        <v>2</v>
      </c>
      <c r="S6" s="10">
        <v>0</v>
      </c>
      <c r="T6" s="10">
        <v>2</v>
      </c>
      <c r="U6" s="10">
        <v>20</v>
      </c>
      <c r="V6" s="10">
        <v>0</v>
      </c>
      <c r="W6" s="10">
        <v>20</v>
      </c>
      <c r="X6" s="10">
        <f>SUM(Y6:AA6)</f>
        <v>464.91</v>
      </c>
      <c r="Y6" s="9">
        <f>ROUND(C6+F6+K6+U6,2)</f>
        <v>380.93</v>
      </c>
      <c r="Z6" s="9">
        <f>R6</f>
        <v>2</v>
      </c>
      <c r="AA6" s="9">
        <f>ROUND(L6,2)</f>
        <v>81.98</v>
      </c>
      <c r="AB6" s="9">
        <f>SUM(AC6:AE6)</f>
        <v>133.89</v>
      </c>
      <c r="AC6" s="9">
        <f>ROUND(D6+G6+M6+V6,2)</f>
        <v>133.89</v>
      </c>
      <c r="AD6" s="9">
        <f>S6</f>
        <v>0</v>
      </c>
      <c r="AE6" s="9">
        <f>ROUND(N6,2)</f>
        <v>0</v>
      </c>
      <c r="AF6" s="36">
        <f>AG6+AH6</f>
        <v>249.04</v>
      </c>
      <c r="AG6" s="36">
        <f>Y6-AC6</f>
        <v>247.04</v>
      </c>
      <c r="AH6" s="36">
        <f>Z6-AD6</f>
        <v>2</v>
      </c>
      <c r="AI6" s="10">
        <f>AA6-AE6</f>
        <v>81.98</v>
      </c>
    </row>
  </sheetData>
  <mergeCells count="12">
    <mergeCell ref="A2:AI2"/>
    <mergeCell ref="AF3:AI3"/>
    <mergeCell ref="B4:E4"/>
    <mergeCell ref="F4:H4"/>
    <mergeCell ref="I4:P4"/>
    <mergeCell ref="Q4:T4"/>
    <mergeCell ref="U4:W4"/>
    <mergeCell ref="X4:AA4"/>
    <mergeCell ref="AB4:AE4"/>
    <mergeCell ref="AF4:AH4"/>
    <mergeCell ref="A4:A5"/>
    <mergeCell ref="AI4:AI5"/>
  </mergeCells>
  <printOptions horizontalCentered="1"/>
  <pageMargins left="0.314583333333333" right="0.236111111111111" top="1.14166666666667" bottom="0.590277777777778" header="0.511805555555556" footer="0.511805555555556"/>
  <pageSetup paperSize="9" scale="55" firstPageNumber="5" fitToHeight="0" orientation="landscape" useFirstPageNumber="1" horizontalDpi="600"/>
  <headerFooter differentOddEven="1">
    <oddFooter>&amp;R—&amp;P—</oddFooter>
    <evenFooter>&amp;R&amp;16—&amp;P—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zoomScale="90" zoomScaleNormal="90" workbookViewId="0">
      <pane ySplit="5" topLeftCell="A6" activePane="bottomLeft" state="frozen"/>
      <selection/>
      <selection pane="bottomLeft" activeCell="T6" sqref="T6"/>
    </sheetView>
  </sheetViews>
  <sheetFormatPr defaultColWidth="9" defaultRowHeight="27.95" customHeight="1"/>
  <cols>
    <col min="1" max="1" width="19.4416666666667" style="2" customWidth="1"/>
    <col min="2" max="12" width="9.44166666666667" style="3" customWidth="1"/>
    <col min="13" max="14" width="9.44166666666667" style="4" customWidth="1"/>
    <col min="15" max="18" width="9.44166666666667" style="3" customWidth="1"/>
    <col min="19" max="19" width="9.44166666666667" style="5" customWidth="1"/>
    <col min="20" max="16384" width="9" style="5"/>
  </cols>
  <sheetData>
    <row r="1" ht="27.75" customHeight="1" spans="1:1">
      <c r="A1" s="6" t="s">
        <v>36</v>
      </c>
    </row>
    <row r="2" ht="36.95" customHeight="1" spans="1:19">
      <c r="A2" s="7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26.25" customHeight="1" spans="1:1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1" t="s">
        <v>2</v>
      </c>
      <c r="P3" s="11"/>
      <c r="Q3" s="11"/>
      <c r="R3" s="11"/>
      <c r="S3" s="11"/>
    </row>
    <row r="4" ht="36.95" customHeight="1" spans="1:19">
      <c r="A4" s="8" t="s">
        <v>3</v>
      </c>
      <c r="B4" s="8" t="s">
        <v>38</v>
      </c>
      <c r="C4" s="8"/>
      <c r="D4" s="8"/>
      <c r="E4" s="8"/>
      <c r="F4" s="8"/>
      <c r="G4" s="8"/>
      <c r="H4" s="8"/>
      <c r="I4" s="8"/>
      <c r="J4" s="8"/>
      <c r="K4" s="8" t="s">
        <v>26</v>
      </c>
      <c r="L4" s="8"/>
      <c r="M4" s="8"/>
      <c r="N4" s="12" t="s">
        <v>9</v>
      </c>
      <c r="O4" s="13"/>
      <c r="P4" s="14"/>
      <c r="Q4" s="8" t="s">
        <v>10</v>
      </c>
      <c r="R4" s="8"/>
      <c r="S4" s="8" t="s">
        <v>11</v>
      </c>
    </row>
    <row r="5" ht="48" customHeight="1" spans="1:19">
      <c r="A5" s="8"/>
      <c r="B5" s="8" t="s">
        <v>39</v>
      </c>
      <c r="C5" s="8" t="s">
        <v>40</v>
      </c>
      <c r="D5" s="8" t="s">
        <v>26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41</v>
      </c>
      <c r="K5" s="8" t="s">
        <v>14</v>
      </c>
      <c r="L5" s="8" t="s">
        <v>15</v>
      </c>
      <c r="M5" s="8" t="s">
        <v>13</v>
      </c>
      <c r="N5" s="8" t="s">
        <v>14</v>
      </c>
      <c r="O5" s="8" t="s">
        <v>15</v>
      </c>
      <c r="P5" s="8" t="s">
        <v>13</v>
      </c>
      <c r="Q5" s="8" t="s">
        <v>14</v>
      </c>
      <c r="R5" s="8" t="s">
        <v>15</v>
      </c>
      <c r="S5" s="8"/>
    </row>
    <row r="6" s="1" customFormat="1" ht="30" customHeight="1" spans="1:19">
      <c r="A6" s="9" t="s">
        <v>18</v>
      </c>
      <c r="B6" s="10">
        <v>0</v>
      </c>
      <c r="C6" s="10">
        <v>0</v>
      </c>
      <c r="D6" s="10">
        <v>0</v>
      </c>
      <c r="E6" s="9">
        <v>0</v>
      </c>
      <c r="F6" s="9">
        <v>0</v>
      </c>
      <c r="G6" s="9">
        <v>2</v>
      </c>
      <c r="H6" s="9">
        <v>0</v>
      </c>
      <c r="I6" s="9">
        <v>-2</v>
      </c>
      <c r="J6" s="9">
        <v>0</v>
      </c>
      <c r="K6" s="9">
        <v>0</v>
      </c>
      <c r="L6" s="10">
        <v>0</v>
      </c>
      <c r="M6" s="10">
        <v>0</v>
      </c>
      <c r="N6" s="10">
        <v>2</v>
      </c>
      <c r="O6" s="10">
        <v>2</v>
      </c>
      <c r="P6" s="10">
        <v>0</v>
      </c>
      <c r="Q6" s="10">
        <v>-2</v>
      </c>
      <c r="R6" s="10">
        <v>-2</v>
      </c>
      <c r="S6" s="10">
        <v>0</v>
      </c>
    </row>
    <row r="7" ht="20.1" customHeight="1"/>
    <row r="8" ht="20.1" customHeight="1"/>
    <row r="9" ht="20.1" customHeight="1"/>
    <row r="10" ht="20.1" customHeight="1"/>
    <row r="11" ht="20.1" customHeight="1"/>
    <row r="12" ht="20.1" customHeight="1"/>
  </sheetData>
  <mergeCells count="8">
    <mergeCell ref="A2:S2"/>
    <mergeCell ref="O3:S3"/>
    <mergeCell ref="B4:J4"/>
    <mergeCell ref="K4:M4"/>
    <mergeCell ref="N4:P4"/>
    <mergeCell ref="Q4:R4"/>
    <mergeCell ref="A4:A5"/>
    <mergeCell ref="S4:S5"/>
  </mergeCells>
  <printOptions horizontalCentered="1"/>
  <pageMargins left="0.275" right="0.15625" top="0.786805555555556" bottom="0.629166666666667" header="0.511805555555556" footer="0.432638888888889"/>
  <pageSetup paperSize="9" scale="73" firstPageNumber="6" fitToHeight="0" orientation="landscape" useFirstPageNumber="1" horizontalDpi="600"/>
  <headerFooter differentOddEven="1">
    <oddFooter>&amp;L&amp;16  —&amp;P—</oddFooter>
    <evenFooter>&amp;R&amp;16  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2021-12-01T01:07:00Z</dcterms:created>
  <cp:lastPrinted>2025-05-23T18:11:00Z</cp:lastPrinted>
  <dcterms:modified xsi:type="dcterms:W3CDTF">2025-06-19T01:55:44Z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CEA02CC4E26244C2B5A33A3083F5B5B9_13</vt:lpwstr>
  </property>
  <property fmtid="{D5CDD505-2E9C-101B-9397-08002B2CF9AE}" pid="4" name="KSOProductBuildVer">
    <vt:lpwstr>2052-10.1.0.7468</vt:lpwstr>
  </property>
</Properties>
</file>