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tabRatio="602"/>
  </bookViews>
  <sheets>
    <sheet name="附件1-中职学生资助" sheetId="20" r:id="rId1"/>
    <sheet name="附件2-技工" sheetId="21" r:id="rId2"/>
    <sheet name="附件3-中职区奖" sheetId="11" r:id="rId3"/>
    <sheet name="附件4-大学新生入学补助" sheetId="14" r:id="rId4"/>
    <sheet name="附件5-1免学费" sheetId="16" r:id="rId5"/>
    <sheet name="附件5-2 奖助学金" sheetId="17" r:id="rId6"/>
    <sheet name="附件5-3中职区奖" sheetId="19" r:id="rId7"/>
    <sheet name="附件5-4大学新生入学补助" sheetId="18" r:id="rId8"/>
  </sheets>
  <externalReferences>
    <externalReference r:id="rId9"/>
  </externalReferences>
  <definedNames>
    <definedName name="_xlnm._FilterDatabase" localSheetId="0" hidden="1">'附件1-中职学生资助'!$A$7:$AM$15</definedName>
    <definedName name="_xlnm._FilterDatabase" localSheetId="1" hidden="1">'附件2-技工'!$A$7:$AD$8</definedName>
    <definedName name="_xlnm._FilterDatabase" localSheetId="2" hidden="1">'附件3-中职区奖'!$A$8:$Z$14</definedName>
    <definedName name="_xlnm._FilterDatabase" localSheetId="3" hidden="1">'附件4-大学新生入学补助'!$A$5:$E$10</definedName>
    <definedName name="_xlnm.Print_Area" localSheetId="2">'附件3-中职区奖'!$A$1:$M$14</definedName>
    <definedName name="_xlnm.Print_Area" localSheetId="3">'附件4-大学新生入学补助'!$A$1:$E$10</definedName>
    <definedName name="_xlnm.Print_Titles" localSheetId="2">'附件3-中职区奖'!$1:$8</definedName>
    <definedName name="_xlnm.Print_Titles" localSheetId="3">'附件4-大学新生入学补助'!$4:$5</definedName>
    <definedName name="_xlnm.Print_Area" localSheetId="4">'附件5-1免学费'!$A$1:$E$19</definedName>
    <definedName name="_xlnm.Print_Area" localSheetId="5">'附件5-2 奖助学金'!$A$1:$E$23</definedName>
    <definedName name="_xlnm.Print_Area" localSheetId="7">'附件5-4大学新生入学补助'!$A$1:$E$20</definedName>
    <definedName name="_xlnm.Print_Area" localSheetId="6">'附件5-3中职区奖'!$A$1:$E$19</definedName>
    <definedName name="_xlnm.Print_Area" localSheetId="0">'附件1-中职学生资助'!$A$1:$AM$15</definedName>
    <definedName name="_xlnm.Print_Titles" localSheetId="0">'附件1-中职学生资助'!$1:$7</definedName>
    <definedName name="_xlnm.Print_Titles" localSheetId="1">'附件2-技工'!$4:$7</definedName>
  </definedNames>
  <calcPr calcId="144525"/>
</workbook>
</file>

<file path=xl/comments1.xml><?xml version="1.0" encoding="utf-8"?>
<comments xmlns="http://schemas.openxmlformats.org/spreadsheetml/2006/main">
  <authors>
    <author>Administrator</author>
  </authors>
  <commentList>
    <comment ref="AL4" authorId="0">
      <text>
        <r>
          <rPr>
            <b/>
            <sz val="9"/>
            <rFont val="宋体"/>
            <charset val="134"/>
          </rPr>
          <t>Administrator:</t>
        </r>
        <r>
          <rPr>
            <sz val="9"/>
            <rFont val="宋体"/>
            <charset val="134"/>
          </rPr>
          <t xml:space="preserve">
中央资金</t>
        </r>
      </text>
    </comment>
  </commentList>
</comments>
</file>

<file path=xl/sharedStrings.xml><?xml version="1.0" encoding="utf-8"?>
<sst xmlns="http://schemas.openxmlformats.org/spreadsheetml/2006/main" count="117">
  <si>
    <t>附件1</t>
  </si>
  <si>
    <t>2025年中等职业学校（不含技工院校）学生资助资金（免学费及奖助学金）分配表</t>
  </si>
  <si>
    <t>单位：万元</t>
  </si>
  <si>
    <t>单位名称</t>
  </si>
  <si>
    <t>合计</t>
  </si>
  <si>
    <t>中职助学金</t>
  </si>
  <si>
    <t>中职免学费</t>
  </si>
  <si>
    <t>中职国家奖学金</t>
  </si>
  <si>
    <t>年度总额</t>
  </si>
  <si>
    <t>已提前下达</t>
  </si>
  <si>
    <t>本次下达</t>
  </si>
  <si>
    <t>全年市县应承担资金</t>
  </si>
  <si>
    <t>下达年度总额</t>
  </si>
  <si>
    <t>中央和自治区资金小计</t>
  </si>
  <si>
    <t>其中：</t>
  </si>
  <si>
    <t>市县应承担资金</t>
  </si>
  <si>
    <t>小计</t>
  </si>
  <si>
    <t>中央资金</t>
  </si>
  <si>
    <t>自治区资金</t>
  </si>
  <si>
    <t>奖励学生人数（人）</t>
  </si>
  <si>
    <t>奖励金额（万元）</t>
  </si>
  <si>
    <t>玉林市本级小计</t>
  </si>
  <si>
    <t>玉林市第一职业中等专业学校</t>
  </si>
  <si>
    <t>玉林市机电工程学校</t>
  </si>
  <si>
    <t>广西玉林财经学校</t>
  </si>
  <si>
    <t>玉林市学生资助管理中心</t>
  </si>
  <si>
    <t>玉林市管县小计</t>
  </si>
  <si>
    <t>北流市</t>
  </si>
  <si>
    <t>附件2</t>
  </si>
  <si>
    <t>2025年技工院校学生资助资金（免学费及奖助学金）分配表</t>
  </si>
  <si>
    <t>所属厅局/学校</t>
  </si>
  <si>
    <t>本次下达中央和自治区资金合计</t>
  </si>
  <si>
    <t>免学费</t>
  </si>
  <si>
    <t>助学金</t>
  </si>
  <si>
    <t>奖学金</t>
  </si>
  <si>
    <t>年度金额</t>
  </si>
  <si>
    <t>提前下达</t>
  </si>
  <si>
    <t>下达年度金额</t>
  </si>
  <si>
    <t>市级应配套</t>
  </si>
  <si>
    <t>奖励名额（人）</t>
  </si>
  <si>
    <t>下达金额</t>
  </si>
  <si>
    <t>广西玉林技师学院</t>
  </si>
  <si>
    <t>附件3</t>
  </si>
  <si>
    <t>2025年自治区人民政府中等职业教育奖学金预算分配表</t>
  </si>
  <si>
    <t>金额单位：万元</t>
  </si>
  <si>
    <t>奖励资金</t>
  </si>
  <si>
    <t>中职学校</t>
  </si>
  <si>
    <t>技工学校</t>
  </si>
  <si>
    <t>附件4</t>
  </si>
  <si>
    <t>2025年家庭经济困难大学新生入学补助经费预算分配表</t>
  </si>
  <si>
    <t>市、县名称</t>
  </si>
  <si>
    <t>核定下达2025年资金</t>
  </si>
  <si>
    <t>备注</t>
  </si>
  <si>
    <t>附件5—1</t>
  </si>
  <si>
    <t>2025年中等职业教育学生资助资金绩效目标表</t>
  </si>
  <si>
    <t>项目名称</t>
  </si>
  <si>
    <t>中等职业教育免学费（含技工院校）</t>
  </si>
  <si>
    <t>主管部门</t>
  </si>
  <si>
    <t>自治区财政厅、教育厅、人力资源社会保障厅</t>
  </si>
  <si>
    <t>资金总额
（万元）</t>
  </si>
  <si>
    <t>其中: 中央资金</t>
  </si>
  <si>
    <t xml:space="preserve">      自治区资金</t>
  </si>
  <si>
    <t xml:space="preserve">      地方资金</t>
  </si>
  <si>
    <t>总体目标</t>
  </si>
  <si>
    <t>1.贯彻落实《广西壮族自治区财政厅等五部门关于印发广西壮族自治区学生资助资金管理办法的通知》（桂财规〔2022〕9号）要求，对中等职业学校全日制学历教育正式学籍一、二、三年级在校学生免除学费。
2.免除符合受助条件的学生学杂费，实现应免尽免；
3.学生和家长满意度不断提高。</t>
  </si>
  <si>
    <t>绩效指标</t>
  </si>
  <si>
    <t>一级指标</t>
  </si>
  <si>
    <t>二级指标</t>
  </si>
  <si>
    <t>三级指标</t>
  </si>
  <si>
    <t>指标值</t>
  </si>
  <si>
    <t>产出指标</t>
  </si>
  <si>
    <t>产出数量</t>
  </si>
  <si>
    <t>符合条件的学生免学费比例</t>
  </si>
  <si>
    <t>产出质量</t>
  </si>
  <si>
    <t>受助对象合规率</t>
  </si>
  <si>
    <t>产出时效</t>
  </si>
  <si>
    <t>按规定及时发放率</t>
  </si>
  <si>
    <t>产出成本</t>
  </si>
  <si>
    <t>补助标准</t>
  </si>
  <si>
    <t>参照桂财规〔2022〕9号规定免学杂费标准执行</t>
  </si>
  <si>
    <t>效果指标</t>
  </si>
  <si>
    <t>社会效益</t>
  </si>
  <si>
    <t>目标人群覆盖率</t>
  </si>
  <si>
    <t>资助政策知晓率</t>
  </si>
  <si>
    <t>满意度指标</t>
  </si>
  <si>
    <t>服务对象满意度</t>
  </si>
  <si>
    <t>学生和家长满意度</t>
  </si>
  <si>
    <r>
      <rPr>
        <sz val="10"/>
        <rFont val="东文宋体"/>
        <charset val="0"/>
      </rPr>
      <t>≥90</t>
    </r>
    <r>
      <rPr>
        <sz val="10"/>
        <rFont val="宋体"/>
        <charset val="134"/>
      </rPr>
      <t>%</t>
    </r>
  </si>
  <si>
    <t>附件5—2</t>
  </si>
  <si>
    <t>中等职业教育国家奖助学金（含技工院校）</t>
  </si>
  <si>
    <t>1.贯彻落实《广西壮族自治区财政厅等五部门关于印发广西壮族自治区学生资助资金管理办法的通知》（桂财规〔2022〕9号）要求，给予家庭经济困难学生助学金补助，奖励中职全日制学历教育正式学籍二年级及以上在校生中品学兼优的学生。
2.符合助学金受助条件的学生及时足额获得助学金补助，实现应助尽助；
3.按照自治区分配下达国家奖学金奖励名额评审出获奖学生并及时足额发放奖励资金；
4.学生和家长满意度不断提高。</t>
  </si>
  <si>
    <t>中职国家奖学金奖励人数</t>
  </si>
  <si>
    <t xml:space="preserve"> 431人（详见附件1、附件4）</t>
  </si>
  <si>
    <t>应受助学生受助比例</t>
  </si>
  <si>
    <t>分配下达奖学金指标名额奖励比例</t>
  </si>
  <si>
    <t>获奖对象合规率</t>
  </si>
  <si>
    <t>奖助学金按规定及时发放率</t>
  </si>
  <si>
    <t>助学金补助标准</t>
  </si>
  <si>
    <t>一等为每生每年3300元，
二等为每生每年2300元，
三等为每生每年1300元。</t>
  </si>
  <si>
    <t>国家奖学金奖励标准</t>
  </si>
  <si>
    <t>每生一次性奖励6000元。</t>
  </si>
  <si>
    <t>家庭经济困难学生家庭经济负担</t>
  </si>
  <si>
    <t>减轻</t>
  </si>
  <si>
    <t>奖学金获奖学生发挥榜样带头作用</t>
  </si>
  <si>
    <t>是</t>
  </si>
  <si>
    <t>附件5—3</t>
  </si>
  <si>
    <t>自治区人民政府中等职业教育奖学金</t>
  </si>
  <si>
    <t>自治区财政厅、教育厅</t>
  </si>
  <si>
    <r>
      <rPr>
        <sz val="10"/>
        <rFont val="宋体"/>
        <charset val="134"/>
      </rPr>
      <t>1.贯彻落实《广西壮族自治区财政厅等五部门关于印发广西壮族自治区学生资助资金管理办法的通知》（桂财规〔2022〕9号），奖励中职全日制学历教育正式学籍二年级及以上在校生中品学兼优的学生。
2.按照自治区分配下达自治区人民政府奖学金奖励名额评审出获奖学生并及时足额发放奖励资金；
3.学生和家长满意度大于等于</t>
    </r>
    <r>
      <rPr>
        <b/>
        <sz val="10"/>
        <color indexed="10"/>
        <rFont val="宋体"/>
        <charset val="134"/>
      </rPr>
      <t>90</t>
    </r>
    <r>
      <rPr>
        <sz val="10"/>
        <rFont val="宋体"/>
        <charset val="134"/>
      </rPr>
      <t>%。</t>
    </r>
  </si>
  <si>
    <t>奖学金按规定及时发放率</t>
  </si>
  <si>
    <t>自治区人民奖学金奖励标准</t>
  </si>
  <si>
    <t>2000元</t>
  </si>
  <si>
    <t>附件5—4</t>
  </si>
  <si>
    <t>家庭经济困难大学新生入学补助</t>
  </si>
  <si>
    <t>1.贯彻落实《广西壮族自治区财政厅等五部门关于印发广西壮族自治区学生资助资金管理办法的通知》（桂财规〔2022〕9号）要求，资助当年度被高等院校录取的家庭经济困难大学新生;
2.符合受助条件的学生及时足额获得相应的资助，实现应助尽助；
3.学生和家长满意度不断提高。</t>
  </si>
  <si>
    <t>补助按规定及时发放率</t>
  </si>
  <si>
    <t>区内院校一次性补助500元，
区外院校一次性补助1000元。</t>
  </si>
</sst>
</file>

<file path=xl/styles.xml><?xml version="1.0" encoding="utf-8"?>
<styleSheet xmlns="http://schemas.openxmlformats.org/spreadsheetml/2006/main">
  <numFmts count="9">
    <numFmt numFmtId="176" formatCode="_ \¥* #,##0_ ;_ \¥* \-#,##0_ ;_ \¥* &quot;-&quot;_ ;_ @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178" formatCode="0.00_);[Red]\(0.00\)"/>
    <numFmt numFmtId="179" formatCode="0.00_ ;[Red]\-0.00\ "/>
    <numFmt numFmtId="180" formatCode="0_);[Red]\(0\)"/>
  </numFmts>
  <fonts count="61">
    <font>
      <sz val="11"/>
      <color indexed="8"/>
      <name val="宋体"/>
      <charset val="134"/>
    </font>
    <font>
      <sz val="12"/>
      <name val="宋体"/>
      <charset val="134"/>
    </font>
    <font>
      <sz val="11"/>
      <name val="宋体"/>
      <charset val="134"/>
    </font>
    <font>
      <sz val="10"/>
      <name val="宋体"/>
      <charset val="134"/>
    </font>
    <font>
      <sz val="12"/>
      <name val="黑体"/>
      <charset val="134"/>
    </font>
    <font>
      <sz val="18"/>
      <name val="方正小标宋简体"/>
      <charset val="134"/>
    </font>
    <font>
      <sz val="14"/>
      <name val="方正小标宋简体"/>
      <charset val="134"/>
    </font>
    <font>
      <b/>
      <sz val="10"/>
      <name val="宋体"/>
      <charset val="134"/>
    </font>
    <font>
      <sz val="10"/>
      <color theme="1"/>
      <name val="宋体"/>
      <charset val="134"/>
      <scheme val="major"/>
    </font>
    <font>
      <sz val="10"/>
      <name val="东文宋体"/>
      <charset val="0"/>
    </font>
    <font>
      <sz val="16"/>
      <color indexed="8"/>
      <name val="黑体"/>
      <charset val="134"/>
    </font>
    <font>
      <sz val="22"/>
      <color indexed="8"/>
      <name val="方正小标宋简体"/>
      <charset val="134"/>
    </font>
    <font>
      <sz val="12"/>
      <color indexed="8"/>
      <name val="宋体"/>
      <charset val="134"/>
      <scheme val="minor"/>
    </font>
    <font>
      <b/>
      <sz val="11"/>
      <color indexed="8"/>
      <name val="宋体"/>
      <charset val="134"/>
    </font>
    <font>
      <sz val="18"/>
      <name val="宋体"/>
      <charset val="134"/>
    </font>
    <font>
      <b/>
      <sz val="10.5"/>
      <name val="宋体"/>
      <charset val="134"/>
    </font>
    <font>
      <sz val="10.5"/>
      <name val="宋体"/>
      <charset val="134"/>
    </font>
    <font>
      <sz val="16"/>
      <name val="黑体"/>
      <charset val="134"/>
    </font>
    <font>
      <sz val="22"/>
      <name val="方正小标宋简体"/>
      <charset val="134"/>
    </font>
    <font>
      <sz val="11"/>
      <name val="黑体"/>
      <charset val="134"/>
    </font>
    <font>
      <b/>
      <sz val="10"/>
      <color indexed="8"/>
      <name val="宋体"/>
      <charset val="134"/>
    </font>
    <font>
      <sz val="14"/>
      <name val="黑体"/>
      <charset val="134"/>
    </font>
    <font>
      <sz val="26"/>
      <name val="方正小标宋简体"/>
      <charset val="134"/>
    </font>
    <font>
      <sz val="24"/>
      <name val="方正小标宋简体"/>
      <charset val="134"/>
    </font>
    <font>
      <sz val="12"/>
      <name val="方正小标宋简体"/>
      <charset val="134"/>
    </font>
    <font>
      <b/>
      <sz val="11"/>
      <name val="宋体"/>
      <charset val="134"/>
    </font>
    <font>
      <b/>
      <sz val="11"/>
      <name val="宋体"/>
      <charset val="134"/>
      <scheme val="minor"/>
    </font>
    <font>
      <b/>
      <sz val="10"/>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indexed="52"/>
      <name val="宋体"/>
      <charset val="134"/>
    </font>
    <font>
      <sz val="11"/>
      <color indexed="60"/>
      <name val="宋体"/>
      <charset val="134"/>
    </font>
    <font>
      <sz val="12"/>
      <color indexed="8"/>
      <name val="华文仿宋"/>
      <charset val="134"/>
    </font>
    <font>
      <sz val="11"/>
      <color indexed="9"/>
      <name val="宋体"/>
      <charset val="134"/>
    </font>
    <font>
      <sz val="11"/>
      <color rgb="FFFA7D00"/>
      <name val="宋体"/>
      <charset val="0"/>
      <scheme val="minor"/>
    </font>
    <font>
      <sz val="11"/>
      <color indexed="8"/>
      <name val="Tahoma"/>
      <charset val="134"/>
    </font>
    <font>
      <sz val="11"/>
      <color indexed="55"/>
      <name val="宋体"/>
      <charset val="134"/>
    </font>
    <font>
      <sz val="10"/>
      <name val="Arial"/>
      <charset val="134"/>
    </font>
    <font>
      <b/>
      <sz val="11"/>
      <color rgb="FFFA7D00"/>
      <name val="宋体"/>
      <charset val="0"/>
      <scheme val="minor"/>
    </font>
    <font>
      <sz val="9"/>
      <name val="宋体"/>
      <charset val="134"/>
    </font>
    <font>
      <sz val="12"/>
      <color indexed="8"/>
      <name val="宋体"/>
      <charset val="134"/>
    </font>
    <font>
      <sz val="11"/>
      <color indexed="17"/>
      <name val="宋体"/>
      <charset val="134"/>
    </font>
    <font>
      <sz val="12"/>
      <name val="Times New Roman"/>
      <charset val="134"/>
    </font>
    <font>
      <sz val="11"/>
      <name val="Tahoma"/>
      <charset val="134"/>
    </font>
    <font>
      <b/>
      <sz val="10"/>
      <color indexed="10"/>
      <name val="宋体"/>
      <charset val="134"/>
    </font>
  </fonts>
  <fills count="39">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9"/>
        <bgColor indexed="64"/>
      </patternFill>
    </fill>
    <fill>
      <patternFill patternType="solid">
        <fgColor indexed="43"/>
        <bgColor indexed="64"/>
      </patternFill>
    </fill>
    <fill>
      <patternFill patternType="solid">
        <fgColor indexed="4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indexed="42"/>
        <bgColor indexed="64"/>
      </patternFill>
    </fill>
    <fill>
      <patternFill patternType="solid">
        <fgColor indexed="4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s>
  <cellStyleXfs count="80">
    <xf numFmtId="0" fontId="0" fillId="0" borderId="0">
      <alignment vertical="center"/>
    </xf>
    <xf numFmtId="42" fontId="33" fillId="0" borderId="0" applyFont="0" applyFill="0" applyBorder="0" applyAlignment="0" applyProtection="0">
      <alignment vertical="center"/>
    </xf>
    <xf numFmtId="0" fontId="31" fillId="17" borderId="0" applyNumberFormat="0" applyBorder="0" applyAlignment="0" applyProtection="0">
      <alignment vertical="center"/>
    </xf>
    <xf numFmtId="0" fontId="41" fillId="14" borderId="21" applyNumberFormat="0" applyAlignment="0" applyProtection="0">
      <alignment vertical="center"/>
    </xf>
    <xf numFmtId="44" fontId="33" fillId="0" borderId="0" applyFont="0" applyFill="0" applyBorder="0" applyAlignment="0" applyProtection="0">
      <alignment vertical="center"/>
    </xf>
    <xf numFmtId="0" fontId="49" fillId="26" borderId="0">
      <alignment vertical="top"/>
      <protection locked="0"/>
    </xf>
    <xf numFmtId="41" fontId="33" fillId="0" borderId="0" applyFont="0" applyFill="0" applyBorder="0" applyAlignment="0" applyProtection="0">
      <alignment vertical="center"/>
    </xf>
    <xf numFmtId="0" fontId="31" fillId="2" borderId="0" applyNumberFormat="0" applyBorder="0" applyAlignment="0" applyProtection="0">
      <alignment vertical="center"/>
    </xf>
    <xf numFmtId="0" fontId="46" fillId="24" borderId="23" applyNumberFormat="0" applyAlignment="0" applyProtection="0">
      <alignment vertical="center"/>
    </xf>
    <xf numFmtId="0" fontId="32" fillId="3" borderId="0" applyNumberFormat="0" applyBorder="0" applyAlignment="0" applyProtection="0">
      <alignment vertical="center"/>
    </xf>
    <xf numFmtId="43" fontId="33" fillId="0" borderId="0" applyFont="0" applyFill="0" applyBorder="0" applyAlignment="0" applyProtection="0">
      <alignment vertical="center"/>
    </xf>
    <xf numFmtId="0" fontId="35" fillId="12" borderId="0" applyNumberFormat="0" applyBorder="0" applyAlignment="0" applyProtection="0">
      <alignment vertical="center"/>
    </xf>
    <xf numFmtId="0" fontId="39" fillId="0" borderId="0" applyNumberFormat="0" applyFill="0" applyBorder="0" applyAlignment="0" applyProtection="0">
      <alignment vertical="center"/>
    </xf>
    <xf numFmtId="9" fontId="3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3" fillId="9" borderId="18" applyNumberFormat="0" applyFont="0" applyAlignment="0" applyProtection="0">
      <alignment vertical="center"/>
    </xf>
    <xf numFmtId="0" fontId="35" fillId="27" borderId="0" applyNumberFormat="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2" fillId="0" borderId="0">
      <alignment vertical="center"/>
    </xf>
    <xf numFmtId="0" fontId="3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3" fillId="0" borderId="0" applyNumberFormat="0" applyBorder="0" applyAlignment="0" applyProtection="0">
      <alignment vertical="center"/>
    </xf>
    <xf numFmtId="0" fontId="36" fillId="0" borderId="17" applyNumberFormat="0" applyFill="0" applyAlignment="0" applyProtection="0">
      <alignment vertical="center"/>
    </xf>
    <xf numFmtId="0" fontId="1" fillId="0" borderId="0" applyNumberFormat="0" applyBorder="0" applyAlignment="0" applyProtection="0">
      <alignment vertical="center"/>
    </xf>
    <xf numFmtId="0" fontId="45" fillId="0" borderId="17" applyNumberFormat="0" applyFill="0" applyAlignment="0" applyProtection="0">
      <alignment vertical="center"/>
    </xf>
    <xf numFmtId="0" fontId="48" fillId="0" borderId="0">
      <alignment vertical="center"/>
    </xf>
    <xf numFmtId="0" fontId="35" fillId="15" borderId="0" applyNumberFormat="0" applyBorder="0" applyAlignment="0" applyProtection="0">
      <alignment vertical="center"/>
    </xf>
    <xf numFmtId="0" fontId="29" fillId="0" borderId="20" applyNumberFormat="0" applyFill="0" applyAlignment="0" applyProtection="0">
      <alignment vertical="center"/>
    </xf>
    <xf numFmtId="0" fontId="35" fillId="16" borderId="0" applyNumberFormat="0" applyBorder="0" applyAlignment="0" applyProtection="0">
      <alignment vertical="center"/>
    </xf>
    <xf numFmtId="0" fontId="34" fillId="4" borderId="16" applyNumberFormat="0" applyAlignment="0" applyProtection="0">
      <alignment vertical="center"/>
    </xf>
    <xf numFmtId="0" fontId="54" fillId="4" borderId="21" applyNumberFormat="0" applyAlignment="0" applyProtection="0">
      <alignment vertical="center"/>
    </xf>
    <xf numFmtId="0" fontId="44" fillId="19" borderId="22" applyNumberFormat="0" applyAlignment="0" applyProtection="0">
      <alignment vertical="center"/>
    </xf>
    <xf numFmtId="0" fontId="31" fillId="33" borderId="0" applyNumberFormat="0" applyBorder="0" applyAlignment="0" applyProtection="0">
      <alignment vertical="center"/>
    </xf>
    <xf numFmtId="0" fontId="35" fillId="5" borderId="0" applyNumberFormat="0" applyBorder="0" applyAlignment="0" applyProtection="0">
      <alignment vertical="center"/>
    </xf>
    <xf numFmtId="0" fontId="50" fillId="0" borderId="24" applyNumberFormat="0" applyFill="0" applyAlignment="0" applyProtection="0">
      <alignment vertical="center"/>
    </xf>
    <xf numFmtId="0" fontId="37" fillId="0" borderId="19" applyNumberFormat="0" applyFill="0" applyAlignment="0" applyProtection="0">
      <alignment vertical="center"/>
    </xf>
    <xf numFmtId="0" fontId="42" fillId="18" borderId="0" applyNumberFormat="0" applyBorder="0" applyAlignment="0" applyProtection="0">
      <alignment vertical="center"/>
    </xf>
    <xf numFmtId="0" fontId="40" fillId="13" borderId="0" applyNumberFormat="0" applyBorder="0" applyAlignment="0" applyProtection="0">
      <alignment vertical="center"/>
    </xf>
    <xf numFmtId="0" fontId="31" fillId="31" borderId="0" applyNumberFormat="0" applyBorder="0" applyAlignment="0" applyProtection="0">
      <alignment vertical="center"/>
    </xf>
    <xf numFmtId="0" fontId="56" fillId="0" borderId="0" applyNumberFormat="0" applyFont="0" applyFill="0" applyBorder="0" applyAlignment="0" applyProtection="0">
      <alignment vertical="center"/>
    </xf>
    <xf numFmtId="0" fontId="35" fillId="7" borderId="0" applyNumberFormat="0" applyBorder="0" applyAlignment="0" applyProtection="0">
      <alignment vertical="center"/>
    </xf>
    <xf numFmtId="0" fontId="31" fillId="29" borderId="0" applyNumberFormat="0" applyBorder="0" applyAlignment="0" applyProtection="0">
      <alignment vertical="center"/>
    </xf>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35" fillId="10" borderId="0" applyNumberFormat="0" applyBorder="0" applyAlignment="0" applyProtection="0">
      <alignment vertical="center"/>
    </xf>
    <xf numFmtId="0" fontId="35" fillId="8" borderId="0" applyNumberFormat="0" applyBorder="0" applyAlignment="0" applyProtection="0">
      <alignment vertical="center"/>
    </xf>
    <xf numFmtId="0" fontId="31" fillId="30" borderId="0" applyNumberFormat="0" applyBorder="0" applyAlignment="0" applyProtection="0">
      <alignment vertical="center"/>
    </xf>
    <xf numFmtId="0" fontId="31" fillId="23" borderId="0" applyNumberFormat="0" applyBorder="0" applyAlignment="0" applyProtection="0">
      <alignment vertical="center"/>
    </xf>
    <xf numFmtId="0" fontId="35" fillId="6" borderId="0" applyNumberFormat="0" applyBorder="0" applyAlignment="0" applyProtection="0">
      <alignment vertical="center"/>
    </xf>
    <xf numFmtId="0" fontId="57" fillId="34" borderId="0">
      <alignment vertical="top"/>
      <protection locked="0"/>
    </xf>
    <xf numFmtId="0" fontId="31" fillId="21" borderId="0" applyNumberFormat="0" applyBorder="0" applyAlignment="0" applyProtection="0">
      <alignment vertical="center"/>
    </xf>
    <xf numFmtId="0" fontId="35" fillId="28" borderId="0" applyNumberFormat="0" applyBorder="0" applyAlignment="0" applyProtection="0">
      <alignment vertical="center"/>
    </xf>
    <xf numFmtId="0" fontId="35" fillId="11" borderId="0" applyNumberFormat="0" applyBorder="0" applyAlignment="0" applyProtection="0">
      <alignment vertical="center"/>
    </xf>
    <xf numFmtId="0" fontId="0" fillId="35" borderId="0">
      <alignment vertical="center"/>
      <protection locked="0"/>
    </xf>
    <xf numFmtId="0" fontId="31" fillId="36" borderId="0" applyNumberFormat="0" applyBorder="0" applyAlignment="0" applyProtection="0">
      <alignment vertical="center"/>
    </xf>
    <xf numFmtId="0" fontId="35" fillId="37" borderId="0" applyNumberFormat="0" applyBorder="0" applyAlignment="0" applyProtection="0">
      <alignment vertical="center"/>
    </xf>
    <xf numFmtId="0" fontId="0" fillId="0" borderId="0">
      <alignment vertical="top"/>
      <protection locked="0"/>
    </xf>
    <xf numFmtId="176" fontId="53" fillId="0" borderId="0" applyFont="0" applyFill="0" applyBorder="0" applyAlignment="0" applyProtection="0">
      <alignment vertical="center"/>
    </xf>
    <xf numFmtId="0" fontId="56" fillId="0" borderId="0">
      <alignment vertical="center"/>
    </xf>
    <xf numFmtId="0" fontId="0" fillId="0" borderId="0">
      <alignment vertical="center"/>
    </xf>
    <xf numFmtId="0" fontId="1" fillId="0" borderId="0" applyNumberFormat="0" applyBorder="0" applyProtection="0">
      <alignment vertical="center"/>
    </xf>
    <xf numFmtId="0" fontId="0" fillId="0" borderId="0">
      <alignment vertical="center"/>
      <protection locked="0"/>
    </xf>
    <xf numFmtId="0" fontId="58" fillId="0" borderId="0">
      <alignment vertical="center"/>
    </xf>
    <xf numFmtId="0" fontId="59" fillId="0" borderId="0">
      <alignment vertical="center"/>
    </xf>
    <xf numFmtId="0" fontId="47" fillId="25" borderId="0">
      <alignment vertical="top"/>
      <protection locked="0"/>
    </xf>
    <xf numFmtId="0" fontId="2" fillId="0" borderId="0">
      <alignment vertical="center"/>
    </xf>
    <xf numFmtId="0" fontId="53" fillId="0" borderId="0" applyNumberFormat="0" applyFill="0" applyBorder="0" applyAlignment="0" applyProtection="0">
      <alignment vertical="center"/>
    </xf>
    <xf numFmtId="0" fontId="0" fillId="38" borderId="0">
      <alignment vertical="top"/>
      <protection locked="0"/>
    </xf>
    <xf numFmtId="0" fontId="51" fillId="0" borderId="0">
      <alignment vertical="center"/>
    </xf>
    <xf numFmtId="0" fontId="1" fillId="0" borderId="0">
      <alignment vertical="center"/>
      <protection locked="0"/>
    </xf>
    <xf numFmtId="0" fontId="53" fillId="0" borderId="0">
      <alignment vertical="center"/>
      <protection locked="0"/>
    </xf>
    <xf numFmtId="0" fontId="0" fillId="0" borderId="0">
      <alignment vertical="center"/>
    </xf>
    <xf numFmtId="0" fontId="3" fillId="0" borderId="0">
      <alignment vertical="center"/>
    </xf>
    <xf numFmtId="0" fontId="0" fillId="0" borderId="0">
      <alignment vertical="center"/>
    </xf>
    <xf numFmtId="0" fontId="0" fillId="0" borderId="0">
      <alignment vertical="center"/>
    </xf>
    <xf numFmtId="0" fontId="1" fillId="0" borderId="0"/>
    <xf numFmtId="0" fontId="1" fillId="0" borderId="0">
      <alignment vertical="center"/>
    </xf>
    <xf numFmtId="0" fontId="55" fillId="0" borderId="0">
      <alignment vertical="center"/>
    </xf>
  </cellStyleXfs>
  <cellXfs count="16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78" applyFont="1" applyAlignment="1">
      <alignment horizontal="center" vertical="center" wrapText="1"/>
    </xf>
    <xf numFmtId="0" fontId="3" fillId="0" borderId="0" xfId="78" applyFont="1" applyAlignment="1">
      <alignment horizontal="center" vertical="center" wrapText="1"/>
    </xf>
    <xf numFmtId="0" fontId="6" fillId="0" borderId="0" xfId="78" applyFont="1" applyAlignment="1">
      <alignment horizontal="center" vertical="center" wrapText="1"/>
    </xf>
    <xf numFmtId="0" fontId="7" fillId="0" borderId="1" xfId="78" applyFont="1" applyBorder="1" applyAlignment="1">
      <alignment horizontal="center" vertical="center" wrapText="1"/>
    </xf>
    <xf numFmtId="0" fontId="7" fillId="0" borderId="1" xfId="78" applyFont="1" applyBorder="1" applyAlignment="1">
      <alignment horizontal="center" vertical="center"/>
    </xf>
    <xf numFmtId="0" fontId="3" fillId="0" borderId="1" xfId="79" applyFont="1" applyBorder="1" applyAlignment="1" applyProtection="1">
      <alignment horizontal="center" vertical="center" wrapText="1"/>
    </xf>
    <xf numFmtId="0" fontId="7" fillId="0" borderId="1" xfId="0" applyFont="1" applyFill="1" applyBorder="1" applyAlignment="1">
      <alignment horizontal="left" vertical="center"/>
    </xf>
    <xf numFmtId="0" fontId="3" fillId="0" borderId="1" xfId="79" applyFont="1" applyBorder="1" applyAlignment="1" applyProtection="1">
      <alignment horizontal="center" vertical="center"/>
    </xf>
    <xf numFmtId="0" fontId="3" fillId="0" borderId="1" xfId="78" applyFont="1" applyBorder="1" applyAlignment="1">
      <alignment horizontal="left" vertical="center" wrapText="1"/>
    </xf>
    <xf numFmtId="0" fontId="3" fillId="0" borderId="1" xfId="78" applyFont="1" applyBorder="1" applyAlignment="1">
      <alignment horizontal="center" vertical="center" wrapText="1"/>
    </xf>
    <xf numFmtId="0" fontId="3" fillId="0" borderId="1" xfId="79" applyFont="1" applyBorder="1" applyAlignment="1" applyProtection="1">
      <alignment horizontal="left" vertical="center"/>
    </xf>
    <xf numFmtId="0" fontId="3" fillId="0" borderId="1" xfId="78" applyFont="1" applyFill="1" applyBorder="1" applyAlignment="1">
      <alignment horizontal="center" vertical="center" wrapText="1"/>
    </xf>
    <xf numFmtId="0" fontId="7" fillId="0" borderId="2" xfId="75" applyFont="1" applyFill="1" applyBorder="1" applyAlignment="1">
      <alignment horizontal="center" vertical="center" wrapText="1"/>
    </xf>
    <xf numFmtId="0" fontId="3" fillId="0" borderId="2" xfId="75" applyFont="1" applyFill="1" applyBorder="1" applyAlignment="1">
      <alignment horizontal="center" vertical="center"/>
    </xf>
    <xf numFmtId="9" fontId="3" fillId="0" borderId="1" xfId="78" applyNumberFormat="1" applyFont="1" applyFill="1" applyBorder="1" applyAlignment="1">
      <alignment horizontal="center" vertical="center" wrapText="1"/>
    </xf>
    <xf numFmtId="0" fontId="7" fillId="0" borderId="3" xfId="75" applyFont="1" applyFill="1" applyBorder="1" applyAlignment="1">
      <alignment horizontal="center" vertical="center" wrapText="1"/>
    </xf>
    <xf numFmtId="0" fontId="3" fillId="0" borderId="1" xfId="75" applyFont="1" applyFill="1" applyBorder="1" applyAlignment="1">
      <alignment horizontal="center" vertical="center"/>
    </xf>
    <xf numFmtId="0" fontId="7" fillId="0" borderId="4" xfId="75" applyFont="1" applyFill="1" applyBorder="1" applyAlignment="1">
      <alignment horizontal="center" vertical="center" wrapText="1"/>
    </xf>
    <xf numFmtId="0" fontId="3" fillId="0" borderId="1" xfId="78" applyFont="1" applyFill="1" applyBorder="1" applyAlignment="1">
      <alignment horizontal="left" vertical="center" wrapText="1"/>
    </xf>
    <xf numFmtId="0" fontId="3" fillId="0" borderId="2" xfId="78"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3" fillId="0" borderId="3" xfId="78" applyFont="1" applyFill="1" applyBorder="1" applyAlignment="1">
      <alignment horizontal="center" vertical="center" wrapText="1"/>
    </xf>
    <xf numFmtId="0" fontId="3" fillId="0" borderId="4" xfId="78" applyFont="1" applyFill="1" applyBorder="1" applyAlignment="1">
      <alignment horizontal="center" vertical="center" wrapText="1"/>
    </xf>
    <xf numFmtId="0" fontId="3" fillId="0" borderId="1" xfId="75" applyFont="1" applyFill="1" applyBorder="1" applyAlignment="1">
      <alignment horizontal="center" vertical="center" wrapText="1"/>
    </xf>
    <xf numFmtId="0" fontId="7" fillId="0" borderId="1" xfId="75" applyFont="1" applyFill="1" applyBorder="1" applyAlignment="1">
      <alignment horizontal="center" vertical="center" wrapText="1"/>
    </xf>
    <xf numFmtId="0" fontId="9" fillId="0" borderId="1" xfId="78" applyFont="1" applyBorder="1" applyAlignment="1">
      <alignment horizontal="center" vertical="center" wrapText="1"/>
    </xf>
    <xf numFmtId="0" fontId="3" fillId="0" borderId="5" xfId="0" applyFont="1" applyFill="1" applyBorder="1" applyAlignment="1">
      <alignment horizontal="left" vertical="center" wrapText="1"/>
    </xf>
    <xf numFmtId="0" fontId="7" fillId="0" borderId="6" xfId="78" applyFont="1" applyBorder="1" applyAlignment="1">
      <alignment horizontal="center" vertical="center" wrapText="1"/>
    </xf>
    <xf numFmtId="0" fontId="7" fillId="0" borderId="7" xfId="78" applyFont="1" applyBorder="1" applyAlignment="1">
      <alignment horizontal="center" vertical="center" wrapText="1"/>
    </xf>
    <xf numFmtId="0" fontId="7" fillId="0" borderId="8" xfId="78" applyFont="1" applyBorder="1" applyAlignment="1">
      <alignment horizontal="center" vertical="center" wrapText="1"/>
    </xf>
    <xf numFmtId="0" fontId="3" fillId="0" borderId="3" xfId="75"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0" fillId="0" borderId="0" xfId="0" applyFont="1" applyFill="1" applyAlignment="1">
      <alignment vertical="center" wrapText="1"/>
    </xf>
    <xf numFmtId="0" fontId="0" fillId="0" borderId="0" xfId="0" applyFill="1" applyAlignment="1">
      <alignment horizontal="center" vertical="center"/>
    </xf>
    <xf numFmtId="0" fontId="10" fillId="0" borderId="0" xfId="0" applyFont="1" applyFill="1" applyAlignment="1">
      <alignmen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lignment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2" fillId="0" borderId="0" xfId="75" applyNumberFormat="1" applyFont="1" applyFill="1" applyAlignment="1">
      <alignment horizontal="center" vertical="center" wrapText="1"/>
    </xf>
    <xf numFmtId="0" fontId="14" fillId="0" borderId="0" xfId="75" applyNumberFormat="1" applyFont="1" applyFill="1" applyAlignment="1" applyProtection="1">
      <alignment horizontal="center" vertical="center" wrapText="1"/>
      <protection locked="0"/>
    </xf>
    <xf numFmtId="0" fontId="2" fillId="0" borderId="0" xfId="0" applyFont="1" applyFill="1" applyProtection="1">
      <alignment vertical="center"/>
      <protection locked="0"/>
    </xf>
    <xf numFmtId="0" fontId="7" fillId="0" borderId="0" xfId="75" applyNumberFormat="1" applyFont="1" applyFill="1" applyAlignment="1" applyProtection="1">
      <alignment horizontal="center" vertical="center" wrapText="1"/>
      <protection locked="0"/>
    </xf>
    <xf numFmtId="0" fontId="15" fillId="0" borderId="0" xfId="75" applyNumberFormat="1" applyFont="1" applyFill="1" applyAlignment="1" applyProtection="1">
      <alignment horizontal="center" vertical="center" shrinkToFit="1"/>
      <protection locked="0"/>
    </xf>
    <xf numFmtId="0" fontId="16" fillId="0" borderId="0" xfId="75" applyNumberFormat="1" applyFont="1" applyFill="1" applyAlignment="1" applyProtection="1">
      <alignment horizontal="center" vertical="center" shrinkToFit="1"/>
      <protection locked="0"/>
    </xf>
    <xf numFmtId="0" fontId="16" fillId="0" borderId="0" xfId="75" applyNumberFormat="1" applyFont="1" applyFill="1" applyBorder="1" applyAlignment="1" applyProtection="1">
      <alignment horizontal="center" vertical="center" shrinkToFit="1"/>
      <protection locked="0"/>
    </xf>
    <xf numFmtId="10" fontId="1" fillId="0" borderId="0" xfId="75" applyNumberFormat="1" applyFont="1" applyFill="1" applyBorder="1" applyAlignment="1" applyProtection="1">
      <alignment horizontal="center" vertical="center" wrapText="1"/>
      <protection locked="0"/>
    </xf>
    <xf numFmtId="10" fontId="1" fillId="0" borderId="0" xfId="75" applyNumberFormat="1" applyFont="1" applyFill="1" applyAlignment="1" applyProtection="1">
      <alignment horizontal="center" vertical="center" wrapText="1"/>
      <protection locked="0"/>
    </xf>
    <xf numFmtId="0" fontId="1" fillId="0" borderId="0" xfId="75" applyNumberFormat="1" applyFont="1" applyFill="1" applyAlignment="1" applyProtection="1">
      <alignment horizontal="left" vertical="center" wrapText="1"/>
      <protection locked="0"/>
    </xf>
    <xf numFmtId="0" fontId="17" fillId="0" borderId="0" xfId="75" applyNumberFormat="1" applyFont="1" applyFill="1" applyBorder="1" applyAlignment="1">
      <alignment horizontal="left" vertical="center" shrinkToFit="1"/>
    </xf>
    <xf numFmtId="177" fontId="2" fillId="0" borderId="0" xfId="75" applyNumberFormat="1" applyFont="1" applyFill="1" applyAlignment="1">
      <alignment horizontal="center" vertical="center" wrapText="1"/>
    </xf>
    <xf numFmtId="0" fontId="18" fillId="0" borderId="0" xfId="75" applyNumberFormat="1" applyFont="1" applyFill="1" applyAlignment="1" applyProtection="1">
      <alignment horizontal="center" vertical="center" shrinkToFit="1"/>
      <protection locked="0"/>
    </xf>
    <xf numFmtId="10" fontId="18" fillId="0" borderId="0" xfId="75" applyNumberFormat="1" applyFont="1" applyFill="1" applyAlignment="1" applyProtection="1">
      <alignment horizontal="center" vertical="center" wrapText="1"/>
      <protection locked="0"/>
    </xf>
    <xf numFmtId="0" fontId="18" fillId="0" borderId="0" xfId="75" applyNumberFormat="1" applyFont="1" applyFill="1" applyAlignment="1" applyProtection="1">
      <alignment horizontal="center" vertical="center" wrapText="1"/>
      <protection locked="0"/>
    </xf>
    <xf numFmtId="0" fontId="19" fillId="0" borderId="0" xfId="0" applyFont="1" applyFill="1" applyBorder="1" applyAlignment="1" applyProtection="1">
      <alignment horizontal="left" vertical="center" shrinkToFit="1"/>
      <protection locked="0"/>
    </xf>
    <xf numFmtId="10" fontId="2" fillId="0" borderId="0" xfId="0" applyNumberFormat="1"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7" fillId="0" borderId="1" xfId="73" applyFont="1" applyFill="1" applyBorder="1" applyAlignment="1" applyProtection="1">
      <alignment horizontal="center" vertical="center" shrinkToFit="1"/>
      <protection locked="0"/>
    </xf>
    <xf numFmtId="0" fontId="7" fillId="0" borderId="6" xfId="75" applyNumberFormat="1" applyFont="1" applyFill="1" applyBorder="1" applyAlignment="1" applyProtection="1">
      <alignment horizontal="center" vertical="center" wrapText="1"/>
      <protection locked="0"/>
    </xf>
    <xf numFmtId="0" fontId="7" fillId="0" borderId="7" xfId="75" applyNumberFormat="1" applyFont="1" applyFill="1" applyBorder="1" applyAlignment="1" applyProtection="1">
      <alignment horizontal="center" vertical="center" wrapText="1"/>
      <protection locked="0"/>
    </xf>
    <xf numFmtId="0" fontId="7" fillId="0" borderId="8" xfId="75" applyNumberFormat="1" applyFont="1" applyFill="1" applyBorder="1" applyAlignment="1" applyProtection="1">
      <alignment horizontal="center" vertical="center" wrapText="1"/>
      <protection locked="0"/>
    </xf>
    <xf numFmtId="178" fontId="7" fillId="0" borderId="6" xfId="75" applyNumberFormat="1" applyFont="1" applyFill="1" applyBorder="1" applyAlignment="1" applyProtection="1">
      <alignment horizontal="center" vertical="center" wrapText="1"/>
      <protection locked="0"/>
    </xf>
    <xf numFmtId="0" fontId="7" fillId="0" borderId="1" xfId="75" applyNumberFormat="1" applyFont="1" applyFill="1" applyBorder="1" applyAlignment="1" applyProtection="1">
      <alignment horizontal="center" vertical="center" wrapText="1"/>
      <protection locked="0"/>
    </xf>
    <xf numFmtId="0" fontId="7" fillId="0" borderId="2" xfId="75" applyNumberFormat="1" applyFont="1" applyFill="1" applyBorder="1" applyAlignment="1" applyProtection="1">
      <alignment horizontal="center" vertical="center" wrapText="1"/>
      <protection locked="0"/>
    </xf>
    <xf numFmtId="0" fontId="7" fillId="0" borderId="1" xfId="75" applyNumberFormat="1" applyFont="1" applyFill="1" applyBorder="1" applyAlignment="1" applyProtection="1">
      <alignment horizontal="left" vertical="center" wrapText="1"/>
      <protection locked="0"/>
    </xf>
    <xf numFmtId="0" fontId="7" fillId="0" borderId="3" xfId="75" applyNumberFormat="1" applyFont="1" applyFill="1" applyBorder="1" applyAlignment="1" applyProtection="1">
      <alignment horizontal="center" vertical="center" wrapText="1"/>
      <protection locked="0"/>
    </xf>
    <xf numFmtId="0" fontId="7" fillId="0" borderId="4" xfId="75"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shrinkToFit="1"/>
      <protection locked="0"/>
    </xf>
    <xf numFmtId="0" fontId="3" fillId="0" borderId="1" xfId="0" applyNumberFormat="1"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protection locked="0"/>
    </xf>
    <xf numFmtId="178" fontId="7" fillId="0" borderId="7" xfId="75" applyNumberFormat="1" applyFont="1" applyFill="1" applyBorder="1" applyAlignment="1" applyProtection="1">
      <alignment horizontal="center" vertical="center" wrapText="1"/>
      <protection locked="0"/>
    </xf>
    <xf numFmtId="178" fontId="7" fillId="0" borderId="8" xfId="75" applyNumberFormat="1" applyFont="1" applyFill="1" applyBorder="1" applyAlignment="1" applyProtection="1">
      <alignment horizontal="center" vertical="center" wrapText="1"/>
      <protection locked="0"/>
    </xf>
    <xf numFmtId="178" fontId="20" fillId="0" borderId="6" xfId="75" applyNumberFormat="1" applyFont="1" applyFill="1" applyBorder="1" applyAlignment="1" applyProtection="1">
      <alignment horizontal="center" vertical="center" wrapText="1"/>
      <protection locked="0"/>
    </xf>
    <xf numFmtId="178" fontId="20" fillId="0" borderId="7" xfId="75" applyNumberFormat="1" applyFont="1" applyFill="1" applyBorder="1" applyAlignment="1" applyProtection="1">
      <alignment horizontal="center" vertical="center" wrapText="1"/>
      <protection locked="0"/>
    </xf>
    <xf numFmtId="178" fontId="20" fillId="0" borderId="8" xfId="75" applyNumberFormat="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179"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2" fillId="0" borderId="0" xfId="0" applyFont="1" applyFill="1" applyBorder="1" applyAlignment="1">
      <alignment horizontal="center" vertical="top" wrapText="1"/>
    </xf>
    <xf numFmtId="0" fontId="23" fillId="0" borderId="0" xfId="0" applyFont="1" applyFill="1" applyBorder="1" applyAlignment="1">
      <alignment horizontal="center" vertical="top" wrapText="1"/>
    </xf>
    <xf numFmtId="178" fontId="24" fillId="0" borderId="0" xfId="0" applyNumberFormat="1" applyFont="1" applyFill="1" applyBorder="1" applyAlignment="1">
      <alignment horizontal="center" vertical="top"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79" fontId="25" fillId="0" borderId="1" xfId="0" applyNumberFormat="1" applyFont="1" applyFill="1" applyBorder="1" applyAlignment="1">
      <alignment horizontal="center" vertical="center" wrapText="1"/>
    </xf>
    <xf numFmtId="177" fontId="25" fillId="0" borderId="6" xfId="0" applyNumberFormat="1" applyFont="1" applyFill="1" applyBorder="1" applyAlignment="1">
      <alignment horizontal="center" vertical="center" wrapText="1"/>
    </xf>
    <xf numFmtId="177" fontId="25" fillId="0" borderId="8" xfId="0" applyNumberFormat="1"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179" fontId="25" fillId="0" borderId="2" xfId="0" applyNumberFormat="1" applyFont="1" applyFill="1" applyBorder="1" applyAlignment="1">
      <alignment horizontal="center" vertical="center" wrapText="1"/>
    </xf>
    <xf numFmtId="177" fontId="25" fillId="0" borderId="4" xfId="0" applyNumberFormat="1" applyFont="1" applyFill="1" applyBorder="1" applyAlignment="1">
      <alignment horizontal="center" vertical="center" wrapText="1"/>
    </xf>
    <xf numFmtId="179" fontId="25" fillId="0" borderId="4" xfId="0" applyNumberFormat="1" applyFont="1" applyFill="1" applyBorder="1" applyAlignment="1">
      <alignment horizontal="center" vertical="center" wrapText="1"/>
    </xf>
    <xf numFmtId="0" fontId="2" fillId="0" borderId="1" xfId="77"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lignment horizontal="center" vertical="center" wrapText="1"/>
    </xf>
    <xf numFmtId="179" fontId="3" fillId="0" borderId="0" xfId="0" applyNumberFormat="1" applyFont="1" applyFill="1" applyBorder="1" applyAlignment="1">
      <alignment horizontal="center" vertical="center"/>
    </xf>
    <xf numFmtId="180" fontId="1"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top" wrapText="1"/>
    </xf>
    <xf numFmtId="177" fontId="26" fillId="0" borderId="6" xfId="0" applyNumberFormat="1" applyFont="1" applyFill="1" applyBorder="1" applyAlignment="1">
      <alignment horizontal="center" vertical="center" wrapText="1"/>
    </xf>
    <xf numFmtId="177" fontId="26" fillId="0" borderId="7"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2" fillId="0" borderId="0" xfId="0" applyNumberFormat="1" applyFont="1" applyFill="1" applyBorder="1" applyAlignment="1">
      <alignment horizontal="center" vertical="top" wrapText="1"/>
    </xf>
    <xf numFmtId="177"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0" xfId="75" applyNumberFormat="1" applyFont="1" applyFill="1" applyAlignment="1">
      <alignment horizontal="center" vertical="center" wrapText="1"/>
    </xf>
    <xf numFmtId="0" fontId="2" fillId="0" borderId="0" xfId="0" applyNumberFormat="1" applyFont="1" applyFill="1">
      <alignment vertical="center"/>
    </xf>
    <xf numFmtId="0" fontId="7" fillId="0" borderId="0" xfId="75" applyNumberFormat="1" applyFont="1" applyFill="1" applyAlignment="1">
      <alignment horizontal="center" vertical="center" wrapText="1"/>
    </xf>
    <xf numFmtId="0" fontId="3" fillId="0" borderId="0" xfId="75" applyNumberFormat="1" applyFont="1" applyFill="1" applyAlignment="1">
      <alignment horizontal="center" vertical="center" wrapText="1"/>
    </xf>
    <xf numFmtId="0" fontId="16" fillId="0" borderId="0" xfId="75" applyNumberFormat="1" applyFont="1" applyFill="1" applyBorder="1" applyAlignment="1">
      <alignment horizontal="center" vertical="center" wrapText="1"/>
    </xf>
    <xf numFmtId="0" fontId="2" fillId="0" borderId="0" xfId="73" applyNumberFormat="1" applyFont="1" applyFill="1" applyAlignment="1">
      <alignment horizontal="center" vertical="center"/>
    </xf>
    <xf numFmtId="0" fontId="0" fillId="0" borderId="0" xfId="0" applyNumberFormat="1" applyFill="1">
      <alignment vertical="center"/>
    </xf>
    <xf numFmtId="0" fontId="17" fillId="0" borderId="0" xfId="75" applyNumberFormat="1" applyFont="1" applyFill="1" applyBorder="1" applyAlignment="1">
      <alignment horizontal="left" vertical="center" wrapText="1"/>
    </xf>
    <xf numFmtId="0" fontId="4" fillId="0" borderId="0" xfId="75" applyNumberFormat="1" applyFont="1" applyFill="1" applyBorder="1" applyAlignment="1">
      <alignment horizontal="center" vertical="center" wrapText="1"/>
    </xf>
    <xf numFmtId="0" fontId="23" fillId="0" borderId="0" xfId="75" applyNumberFormat="1" applyFont="1" applyFill="1" applyAlignment="1" applyProtection="1">
      <alignment horizontal="center" vertical="center" wrapText="1"/>
      <protection locked="0"/>
    </xf>
    <xf numFmtId="0" fontId="5" fillId="0" borderId="0" xfId="75" applyNumberFormat="1" applyFont="1" applyFill="1" applyAlignment="1" applyProtection="1">
      <alignment horizontal="center" vertical="center" wrapText="1"/>
      <protection locked="0"/>
    </xf>
    <xf numFmtId="0" fontId="7" fillId="0" borderId="1" xfId="73" applyNumberFormat="1" applyFont="1" applyFill="1" applyBorder="1" applyAlignment="1" applyProtection="1">
      <alignment horizontal="center" vertical="center" wrapText="1"/>
      <protection locked="0"/>
    </xf>
    <xf numFmtId="0" fontId="27" fillId="0" borderId="1" xfId="75"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0" fontId="24" fillId="0" borderId="0" xfId="75" applyNumberFormat="1" applyFont="1" applyFill="1" applyAlignment="1" applyProtection="1">
      <alignment horizontal="center" vertical="center" wrapText="1"/>
      <protection locked="0"/>
    </xf>
    <xf numFmtId="0" fontId="7"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7" fillId="0" borderId="8" xfId="0" applyNumberFormat="1" applyFont="1" applyFill="1" applyBorder="1" applyAlignment="1">
      <alignment horizontal="left" vertical="center" wrapText="1"/>
    </xf>
    <xf numFmtId="0" fontId="7" fillId="0" borderId="2" xfId="0" applyNumberFormat="1" applyFont="1" applyFill="1" applyBorder="1" applyAlignment="1">
      <alignment vertical="center" wrapText="1"/>
    </xf>
    <xf numFmtId="0" fontId="7" fillId="0" borderId="1" xfId="75"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9" xfId="75" applyNumberFormat="1" applyFont="1" applyFill="1" applyBorder="1" applyAlignment="1">
      <alignment horizontal="center" vertical="center" wrapText="1"/>
    </xf>
    <xf numFmtId="0" fontId="7" fillId="0" borderId="11" xfId="75" applyNumberFormat="1" applyFont="1" applyFill="1" applyBorder="1" applyAlignment="1">
      <alignment horizontal="center" vertical="center" wrapText="1"/>
    </xf>
    <xf numFmtId="0" fontId="7" fillId="0" borderId="12" xfId="75"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75" applyNumberFormat="1" applyFont="1" applyFill="1" applyBorder="1" applyAlignment="1">
      <alignment horizontal="center" vertical="center" wrapText="1"/>
    </xf>
    <xf numFmtId="0" fontId="7" fillId="0" borderId="15" xfId="75" applyNumberFormat="1" applyFont="1" applyFill="1" applyBorder="1" applyAlignment="1">
      <alignment horizontal="center" vertical="center" wrapText="1"/>
    </xf>
  </cellXfs>
  <cellStyles count="80">
    <cellStyle name="常规" xfId="0" builtinId="0"/>
    <cellStyle name="货币[0]" xfId="1" builtinId="7"/>
    <cellStyle name="20% - 强调文字颜色 3" xfId="2" builtinId="38"/>
    <cellStyle name="输入" xfId="3" builtinId="20"/>
    <cellStyle name="货币" xfId="4" builtinId="4"/>
    <cellStyle name="样式 4" xfId="5"/>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30" xfId="19"/>
    <cellStyle name="标题" xfId="20" builtinId="15"/>
    <cellStyle name="解释性文本" xfId="21" builtinId="53"/>
    <cellStyle name="常规 8" xfId="22"/>
    <cellStyle name="标题 1" xfId="23" builtinId="16"/>
    <cellStyle name="常规 81" xfId="24"/>
    <cellStyle name="标题 2" xfId="25" builtinId="17"/>
    <cellStyle name="常规 6 17" xfId="26"/>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常规 8 2" xfId="40"/>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强调文字颜色 3 35 13" xfId="51"/>
    <cellStyle name="40% - 强调文字颜色 5" xfId="52" builtinId="47"/>
    <cellStyle name="60% - 强调文字颜色 5" xfId="53" builtinId="48"/>
    <cellStyle name="强调文字颜色 6" xfId="54" builtinId="49"/>
    <cellStyle name="20% - 强调文字颜色 6 14 3 2 2" xfId="55"/>
    <cellStyle name="40% - 强调文字颜色 6" xfId="56" builtinId="51"/>
    <cellStyle name="60% - 强调文字颜色 6" xfId="57" builtinId="52"/>
    <cellStyle name="解释性文本 2" xfId="58"/>
    <cellStyle name="千位分隔 2" xfId="59"/>
    <cellStyle name="常规 13 4" xfId="60"/>
    <cellStyle name="常规 2 7" xfId="61"/>
    <cellStyle name="常规 76 2" xfId="62"/>
    <cellStyle name="样式 3" xfId="63"/>
    <cellStyle name="样式 1" xfId="64"/>
    <cellStyle name="常规 111" xfId="65"/>
    <cellStyle name="样式 17" xfId="66"/>
    <cellStyle name="常规 72" xfId="67"/>
    <cellStyle name=" 1" xfId="68"/>
    <cellStyle name="20% - 强调文字颜色 5 6 4 2 2" xfId="69"/>
    <cellStyle name="常规 2 28" xfId="70"/>
    <cellStyle name="样式 2" xfId="71"/>
    <cellStyle name="20% - 强调文字颜色 1 11 3" xfId="72"/>
    <cellStyle name="常规 3" xfId="73"/>
    <cellStyle name="常规 2 25" xfId="74"/>
    <cellStyle name="常规 2" xfId="75"/>
    <cellStyle name="常规 3 6" xfId="76"/>
    <cellStyle name="常规_直99_2005年一般性转移支付基础测算数据" xfId="77"/>
    <cellStyle name="常规_专项资金预算绩效目标申报表" xfId="78"/>
    <cellStyle name="常规_项目-新_1" xfId="79"/>
  </cellStyles>
  <tableStyles count="0" defaultTableStyle="TableStyleMedium2"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中职学生资助"/>
      <sheetName val="附件2-技工"/>
    </sheetNames>
    <sheetDataSet>
      <sheetData sheetId="0">
        <row r="8">
          <cell r="W8">
            <v>295.88</v>
          </cell>
          <cell r="X8">
            <v>45.98</v>
          </cell>
        </row>
        <row r="8">
          <cell r="AM8">
            <v>11.4</v>
          </cell>
        </row>
        <row r="9">
          <cell r="AI9">
            <v>259.42</v>
          </cell>
          <cell r="AJ9">
            <v>13.4</v>
          </cell>
        </row>
        <row r="14">
          <cell r="AI14">
            <v>119.87</v>
          </cell>
          <cell r="AJ14">
            <v>15.11</v>
          </cell>
        </row>
      </sheetData>
      <sheetData sheetId="1">
        <row r="8">
          <cell r="M8">
            <v>94.96</v>
          </cell>
          <cell r="N8">
            <v>21.17</v>
          </cell>
        </row>
        <row r="8">
          <cell r="Y8">
            <v>67.27</v>
          </cell>
          <cell r="Z8">
            <v>6.51</v>
          </cell>
        </row>
        <row r="8">
          <cell r="AD8">
            <v>3.6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5"/>
  <sheetViews>
    <sheetView showZeros="0" tabSelected="1" zoomScale="85" zoomScaleNormal="85" workbookViewId="0">
      <pane xSplit="1" ySplit="7" topLeftCell="M8" activePane="bottomRight" state="frozen"/>
      <selection/>
      <selection pane="topRight"/>
      <selection pane="bottomLeft"/>
      <selection pane="bottomRight" activeCell="Q11" sqref="Q11"/>
    </sheetView>
  </sheetViews>
  <sheetFormatPr defaultColWidth="9" defaultRowHeight="13.5"/>
  <cols>
    <col min="1" max="1" width="21.125" style="129" customWidth="1"/>
    <col min="2" max="3" width="10.375" style="129" customWidth="1"/>
    <col min="4" max="4" width="8.5" style="129" customWidth="1"/>
    <col min="5" max="6" width="10.375" style="129" customWidth="1"/>
    <col min="7" max="8" width="8.5" style="129" customWidth="1"/>
    <col min="9" max="9" width="6.46666666666667" style="129" customWidth="1"/>
    <col min="10" max="13" width="8.5" style="129" customWidth="1"/>
    <col min="14" max="18" width="10.625" style="130" customWidth="1"/>
    <col min="19" max="19" width="7.875" style="130" customWidth="1"/>
    <col min="20" max="20" width="5.875" style="130" customWidth="1"/>
    <col min="21" max="21" width="6.31666666666667" style="130" customWidth="1"/>
    <col min="22" max="22" width="9.125" style="130" customWidth="1"/>
    <col min="23" max="23" width="7.64166666666667" style="130" customWidth="1"/>
    <col min="24" max="24" width="7.79166666666667" style="130" customWidth="1"/>
    <col min="25" max="25" width="9.125" style="130" customWidth="1"/>
    <col min="26" max="30" width="9" style="131" customWidth="1"/>
    <col min="31" max="31" width="7.5" style="131" customWidth="1"/>
    <col min="32" max="32" width="7.64166666666667" style="131" customWidth="1"/>
    <col min="33" max="33" width="6.90833333333333" style="131" customWidth="1"/>
    <col min="34" max="34" width="9" style="131" customWidth="1"/>
    <col min="35" max="35" width="7.34166666666667" style="131" customWidth="1"/>
    <col min="36" max="37" width="9" style="131" customWidth="1"/>
    <col min="38" max="38" width="7.79166666666667" style="131" customWidth="1"/>
    <col min="39" max="16384" width="9" style="131"/>
  </cols>
  <sheetData>
    <row r="1" s="52" customFormat="1" ht="24" customHeight="1" spans="1:13">
      <c r="A1" s="132" t="s">
        <v>0</v>
      </c>
      <c r="B1" s="133"/>
      <c r="C1" s="133"/>
      <c r="D1" s="133"/>
      <c r="E1" s="133"/>
      <c r="F1" s="133"/>
      <c r="G1" s="133"/>
      <c r="H1" s="133"/>
      <c r="I1" s="133"/>
      <c r="J1" s="133"/>
      <c r="K1" s="133"/>
      <c r="L1" s="133"/>
      <c r="M1" s="133"/>
    </row>
    <row r="2" s="125" customFormat="1" ht="46.5" customHeight="1" spans="1:39">
      <c r="A2" s="134" t="s">
        <v>1</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row>
    <row r="3" s="125" customFormat="1" ht="24" spans="1:39">
      <c r="A3" s="135"/>
      <c r="B3" s="135"/>
      <c r="C3" s="135"/>
      <c r="D3" s="135"/>
      <c r="E3" s="135"/>
      <c r="F3" s="135"/>
      <c r="G3" s="135"/>
      <c r="H3" s="135"/>
      <c r="I3" s="135"/>
      <c r="J3" s="135"/>
      <c r="K3" s="135"/>
      <c r="L3" s="135"/>
      <c r="M3" s="135"/>
      <c r="N3" s="145"/>
      <c r="O3" s="145"/>
      <c r="P3" s="145"/>
      <c r="Q3" s="145"/>
      <c r="R3" s="145"/>
      <c r="S3" s="145"/>
      <c r="T3" s="145"/>
      <c r="U3" s="145"/>
      <c r="V3" s="145"/>
      <c r="W3" s="145"/>
      <c r="X3" s="145"/>
      <c r="Y3" s="145"/>
      <c r="AI3" s="160" t="s">
        <v>2</v>
      </c>
      <c r="AJ3" s="160"/>
      <c r="AK3" s="160"/>
      <c r="AL3" s="160"/>
      <c r="AM3" s="160"/>
    </row>
    <row r="4" s="125" customFormat="1" ht="43" customHeight="1" spans="1:39">
      <c r="A4" s="136" t="s">
        <v>3</v>
      </c>
      <c r="B4" s="137" t="s">
        <v>4</v>
      </c>
      <c r="C4" s="137"/>
      <c r="D4" s="137"/>
      <c r="E4" s="137"/>
      <c r="F4" s="137"/>
      <c r="G4" s="137"/>
      <c r="H4" s="137"/>
      <c r="I4" s="137"/>
      <c r="J4" s="137"/>
      <c r="K4" s="137"/>
      <c r="L4" s="137"/>
      <c r="M4" s="137"/>
      <c r="N4" s="137" t="s">
        <v>5</v>
      </c>
      <c r="O4" s="137"/>
      <c r="P4" s="137"/>
      <c r="Q4" s="137"/>
      <c r="R4" s="137"/>
      <c r="S4" s="137"/>
      <c r="T4" s="137"/>
      <c r="U4" s="137"/>
      <c r="V4" s="137"/>
      <c r="W4" s="137"/>
      <c r="X4" s="137"/>
      <c r="Y4" s="137"/>
      <c r="Z4" s="151" t="s">
        <v>6</v>
      </c>
      <c r="AA4" s="151"/>
      <c r="AB4" s="151"/>
      <c r="AC4" s="151"/>
      <c r="AD4" s="151"/>
      <c r="AE4" s="151"/>
      <c r="AF4" s="151"/>
      <c r="AG4" s="151"/>
      <c r="AH4" s="151"/>
      <c r="AI4" s="151"/>
      <c r="AJ4" s="151"/>
      <c r="AK4" s="151"/>
      <c r="AL4" s="161" t="s">
        <v>7</v>
      </c>
      <c r="AM4" s="162"/>
    </row>
    <row r="5" s="126" customFormat="1" ht="43" customHeight="1" spans="1:39">
      <c r="A5" s="136"/>
      <c r="B5" s="138" t="s">
        <v>8</v>
      </c>
      <c r="C5" s="138"/>
      <c r="D5" s="138"/>
      <c r="E5" s="138"/>
      <c r="F5" s="138"/>
      <c r="G5" s="138" t="s">
        <v>9</v>
      </c>
      <c r="H5" s="138"/>
      <c r="I5" s="138"/>
      <c r="J5" s="138" t="s">
        <v>10</v>
      </c>
      <c r="K5" s="138"/>
      <c r="L5" s="138"/>
      <c r="M5" s="138" t="s">
        <v>11</v>
      </c>
      <c r="N5" s="138" t="s">
        <v>12</v>
      </c>
      <c r="O5" s="138"/>
      <c r="P5" s="138"/>
      <c r="Q5" s="138"/>
      <c r="R5" s="138"/>
      <c r="S5" s="138" t="s">
        <v>9</v>
      </c>
      <c r="T5" s="138"/>
      <c r="U5" s="138"/>
      <c r="V5" s="138" t="s">
        <v>10</v>
      </c>
      <c r="W5" s="138"/>
      <c r="X5" s="138"/>
      <c r="Y5" s="138" t="s">
        <v>11</v>
      </c>
      <c r="Z5" s="152" t="s">
        <v>12</v>
      </c>
      <c r="AA5" s="152"/>
      <c r="AB5" s="152"/>
      <c r="AC5" s="152"/>
      <c r="AD5" s="152"/>
      <c r="AE5" s="153" t="s">
        <v>9</v>
      </c>
      <c r="AF5" s="154"/>
      <c r="AG5" s="163"/>
      <c r="AH5" s="153" t="s">
        <v>10</v>
      </c>
      <c r="AI5" s="154"/>
      <c r="AJ5" s="163"/>
      <c r="AK5" s="138" t="s">
        <v>11</v>
      </c>
      <c r="AL5" s="164"/>
      <c r="AM5" s="165"/>
    </row>
    <row r="6" s="127" customFormat="1" ht="43" customHeight="1" spans="1:39">
      <c r="A6" s="136"/>
      <c r="B6" s="139" t="s">
        <v>4</v>
      </c>
      <c r="C6" s="139" t="s">
        <v>13</v>
      </c>
      <c r="D6" s="140" t="s">
        <v>14</v>
      </c>
      <c r="E6" s="141"/>
      <c r="F6" s="139" t="s">
        <v>15</v>
      </c>
      <c r="G6" s="139" t="s">
        <v>16</v>
      </c>
      <c r="H6" s="139" t="s">
        <v>17</v>
      </c>
      <c r="I6" s="139" t="s">
        <v>18</v>
      </c>
      <c r="J6" s="139" t="s">
        <v>16</v>
      </c>
      <c r="K6" s="139" t="s">
        <v>17</v>
      </c>
      <c r="L6" s="139" t="s">
        <v>18</v>
      </c>
      <c r="M6" s="138"/>
      <c r="N6" s="139" t="s">
        <v>4</v>
      </c>
      <c r="O6" s="139" t="s">
        <v>13</v>
      </c>
      <c r="P6" s="146" t="s">
        <v>14</v>
      </c>
      <c r="Q6" s="149"/>
      <c r="R6" s="139" t="s">
        <v>15</v>
      </c>
      <c r="S6" s="139" t="s">
        <v>16</v>
      </c>
      <c r="T6" s="139" t="s">
        <v>17</v>
      </c>
      <c r="U6" s="139" t="s">
        <v>18</v>
      </c>
      <c r="V6" s="139" t="s">
        <v>16</v>
      </c>
      <c r="W6" s="139" t="s">
        <v>17</v>
      </c>
      <c r="X6" s="139" t="s">
        <v>18</v>
      </c>
      <c r="Y6" s="138"/>
      <c r="Z6" s="155" t="s">
        <v>4</v>
      </c>
      <c r="AA6" s="155" t="s">
        <v>13</v>
      </c>
      <c r="AB6" s="156" t="s">
        <v>14</v>
      </c>
      <c r="AC6" s="156"/>
      <c r="AD6" s="138" t="s">
        <v>15</v>
      </c>
      <c r="AE6" s="157" t="s">
        <v>16</v>
      </c>
      <c r="AF6" s="157" t="s">
        <v>17</v>
      </c>
      <c r="AG6" s="157" t="s">
        <v>18</v>
      </c>
      <c r="AH6" s="157" t="s">
        <v>16</v>
      </c>
      <c r="AI6" s="157" t="s">
        <v>17</v>
      </c>
      <c r="AJ6" s="157" t="s">
        <v>18</v>
      </c>
      <c r="AK6" s="138"/>
      <c r="AL6" s="76" t="s">
        <v>19</v>
      </c>
      <c r="AM6" s="76" t="s">
        <v>20</v>
      </c>
    </row>
    <row r="7" s="127" customFormat="1" ht="43" customHeight="1" spans="1:39">
      <c r="A7" s="136"/>
      <c r="B7" s="142"/>
      <c r="C7" s="142"/>
      <c r="D7" s="138" t="s">
        <v>17</v>
      </c>
      <c r="E7" s="139" t="s">
        <v>18</v>
      </c>
      <c r="F7" s="142"/>
      <c r="G7" s="142"/>
      <c r="H7" s="142"/>
      <c r="I7" s="142"/>
      <c r="J7" s="142"/>
      <c r="K7" s="142"/>
      <c r="L7" s="142"/>
      <c r="M7" s="138"/>
      <c r="N7" s="142"/>
      <c r="O7" s="142"/>
      <c r="P7" s="138" t="s">
        <v>17</v>
      </c>
      <c r="Q7" s="150" t="s">
        <v>18</v>
      </c>
      <c r="R7" s="142"/>
      <c r="S7" s="142"/>
      <c r="T7" s="142"/>
      <c r="U7" s="142"/>
      <c r="V7" s="142"/>
      <c r="W7" s="142"/>
      <c r="X7" s="142"/>
      <c r="Y7" s="138"/>
      <c r="Z7" s="155"/>
      <c r="AA7" s="155"/>
      <c r="AB7" s="158" t="s">
        <v>17</v>
      </c>
      <c r="AC7" s="158" t="s">
        <v>18</v>
      </c>
      <c r="AD7" s="138"/>
      <c r="AE7" s="159"/>
      <c r="AF7" s="159"/>
      <c r="AG7" s="159"/>
      <c r="AH7" s="159"/>
      <c r="AI7" s="159"/>
      <c r="AJ7" s="159"/>
      <c r="AK7" s="138"/>
      <c r="AL7" s="76"/>
      <c r="AM7" s="76"/>
    </row>
    <row r="8" s="127" customFormat="1" ht="86" customHeight="1" spans="1:39">
      <c r="A8" s="143" t="s">
        <v>4</v>
      </c>
      <c r="B8" s="143">
        <f>N8+Z8+AM8</f>
        <v>4520.33</v>
      </c>
      <c r="C8" s="143">
        <f>O8+AA8+AM8</f>
        <v>4072.06</v>
      </c>
      <c r="D8" s="143">
        <f>P8+AB8+AM8</f>
        <v>3597.57</v>
      </c>
      <c r="E8" s="143">
        <f t="shared" ref="E8:I8" si="0">Q8+AC8</f>
        <v>474.49</v>
      </c>
      <c r="F8" s="143">
        <f t="shared" si="0"/>
        <v>448.27</v>
      </c>
      <c r="G8" s="143">
        <f t="shared" si="0"/>
        <v>3311</v>
      </c>
      <c r="H8" s="143">
        <f t="shared" si="0"/>
        <v>2911</v>
      </c>
      <c r="I8" s="143">
        <f t="shared" si="0"/>
        <v>400</v>
      </c>
      <c r="J8" s="143">
        <f>V8+AH8+AM8</f>
        <v>761.06</v>
      </c>
      <c r="K8" s="143">
        <f>W8+AI8+AM8</f>
        <v>686.57</v>
      </c>
      <c r="L8" s="143">
        <f>X8+AJ8</f>
        <v>74.49</v>
      </c>
      <c r="M8" s="143">
        <f>Y8+AK8</f>
        <v>448.27</v>
      </c>
      <c r="N8" s="147">
        <f>O8+R8</f>
        <v>1159.85</v>
      </c>
      <c r="O8" s="147">
        <f>P8+Q8</f>
        <v>1043.86</v>
      </c>
      <c r="P8" s="147">
        <f t="shared" ref="P8:R8" si="1">P9+P14</f>
        <v>927.88</v>
      </c>
      <c r="Q8" s="147">
        <f t="shared" si="1"/>
        <v>115.98</v>
      </c>
      <c r="R8" s="147">
        <f t="shared" si="1"/>
        <v>115.99</v>
      </c>
      <c r="S8" s="147">
        <f>T8+U8</f>
        <v>702</v>
      </c>
      <c r="T8" s="147">
        <f t="shared" ref="T8:Y8" si="2">T9+T14</f>
        <v>632</v>
      </c>
      <c r="U8" s="147">
        <f t="shared" si="2"/>
        <v>70</v>
      </c>
      <c r="V8" s="147">
        <f>W8+X8</f>
        <v>341.86</v>
      </c>
      <c r="W8" s="147">
        <f t="shared" si="2"/>
        <v>295.88</v>
      </c>
      <c r="X8" s="147">
        <f t="shared" si="2"/>
        <v>45.98</v>
      </c>
      <c r="Y8" s="147">
        <f t="shared" si="2"/>
        <v>115.99</v>
      </c>
      <c r="Z8" s="147">
        <f>AA8+AD8</f>
        <v>3349.08</v>
      </c>
      <c r="AA8" s="147">
        <f>AB8+AC8</f>
        <v>3016.8</v>
      </c>
      <c r="AB8" s="147">
        <f t="shared" ref="AB8:AD8" si="3">AB9+AB14</f>
        <v>2658.29</v>
      </c>
      <c r="AC8" s="147">
        <f t="shared" si="3"/>
        <v>358.51</v>
      </c>
      <c r="AD8" s="147">
        <f t="shared" si="3"/>
        <v>332.28</v>
      </c>
      <c r="AE8" s="147">
        <f>AF8+AG8</f>
        <v>2609</v>
      </c>
      <c r="AF8" s="147">
        <f t="shared" ref="AF8:AM8" si="4">AF9+AF14</f>
        <v>2279</v>
      </c>
      <c r="AG8" s="147">
        <f t="shared" si="4"/>
        <v>330</v>
      </c>
      <c r="AH8" s="147">
        <f>AI8+AJ8</f>
        <v>407.8</v>
      </c>
      <c r="AI8" s="147">
        <f t="shared" si="4"/>
        <v>379.29</v>
      </c>
      <c r="AJ8" s="147">
        <f t="shared" si="4"/>
        <v>28.51</v>
      </c>
      <c r="AK8" s="147">
        <f t="shared" si="4"/>
        <v>332.28</v>
      </c>
      <c r="AL8" s="147">
        <f t="shared" si="4"/>
        <v>19</v>
      </c>
      <c r="AM8" s="147">
        <f t="shared" si="4"/>
        <v>11.4</v>
      </c>
    </row>
    <row r="9" s="127" customFormat="1" ht="57" customHeight="1" spans="1:39">
      <c r="A9" s="143" t="s">
        <v>21</v>
      </c>
      <c r="B9" s="143">
        <f>N9+Z9+AM9</f>
        <v>3565.05</v>
      </c>
      <c r="C9" s="143">
        <f>O9+AA9+AM9</f>
        <v>3212.07</v>
      </c>
      <c r="D9" s="143">
        <f>P9+AB9+AM9</f>
        <v>2832.87</v>
      </c>
      <c r="E9" s="143">
        <f t="shared" ref="E9:I9" si="5">Q9+AC9</f>
        <v>379.2</v>
      </c>
      <c r="F9" s="143">
        <f t="shared" si="5"/>
        <v>352.98</v>
      </c>
      <c r="G9" s="143">
        <f t="shared" si="5"/>
        <v>2760</v>
      </c>
      <c r="H9" s="143">
        <f t="shared" si="5"/>
        <v>2419</v>
      </c>
      <c r="I9" s="143">
        <f t="shared" si="5"/>
        <v>341</v>
      </c>
      <c r="J9" s="143">
        <f>V9+AH9+AM9</f>
        <v>452.07</v>
      </c>
      <c r="K9" s="143">
        <f>W9+AI9+AM9</f>
        <v>413.87</v>
      </c>
      <c r="L9" s="143">
        <f>X9+AJ9</f>
        <v>38.2</v>
      </c>
      <c r="M9" s="143">
        <f>Y9+AK9</f>
        <v>352.98</v>
      </c>
      <c r="N9" s="147">
        <v>788.06</v>
      </c>
      <c r="O9" s="147">
        <v>709.25</v>
      </c>
      <c r="P9" s="147">
        <v>630.45</v>
      </c>
      <c r="Q9" s="147">
        <v>78.8</v>
      </c>
      <c r="R9" s="147">
        <v>78.81</v>
      </c>
      <c r="S9" s="147">
        <v>539</v>
      </c>
      <c r="T9" s="147">
        <v>485</v>
      </c>
      <c r="U9" s="147">
        <v>54</v>
      </c>
      <c r="V9" s="147">
        <v>170.25</v>
      </c>
      <c r="W9" s="147">
        <v>145.45</v>
      </c>
      <c r="X9" s="147">
        <v>24.8</v>
      </c>
      <c r="Y9" s="147">
        <v>78.81</v>
      </c>
      <c r="Z9" s="147">
        <v>2767.99</v>
      </c>
      <c r="AA9" s="147">
        <v>2493.82</v>
      </c>
      <c r="AB9" s="147">
        <v>2193.42</v>
      </c>
      <c r="AC9" s="147">
        <v>300.4</v>
      </c>
      <c r="AD9" s="147">
        <v>274.17</v>
      </c>
      <c r="AE9" s="147">
        <f>SUM(AF9:AG9)</f>
        <v>2221</v>
      </c>
      <c r="AF9" s="147">
        <v>1934</v>
      </c>
      <c r="AG9" s="147">
        <v>287</v>
      </c>
      <c r="AH9" s="147">
        <v>272.82</v>
      </c>
      <c r="AI9" s="147">
        <v>259.42</v>
      </c>
      <c r="AJ9" s="147">
        <v>13.4</v>
      </c>
      <c r="AK9" s="147">
        <v>274.17</v>
      </c>
      <c r="AL9" s="147">
        <v>15</v>
      </c>
      <c r="AM9" s="147">
        <v>9</v>
      </c>
    </row>
    <row r="10" s="128" customFormat="1" ht="57" customHeight="1" spans="1:39">
      <c r="A10" s="144" t="s">
        <v>22</v>
      </c>
      <c r="B10" s="144">
        <v>1378.1</v>
      </c>
      <c r="C10" s="144">
        <v>1240.29</v>
      </c>
      <c r="D10" s="144">
        <v>1102.48</v>
      </c>
      <c r="E10" s="144">
        <v>137.81</v>
      </c>
      <c r="F10" s="144">
        <v>137.81</v>
      </c>
      <c r="G10" s="144">
        <v>565.29</v>
      </c>
      <c r="H10" s="144">
        <v>502.48</v>
      </c>
      <c r="I10" s="144">
        <v>62.81</v>
      </c>
      <c r="J10" s="144">
        <v>675</v>
      </c>
      <c r="K10" s="144">
        <v>600</v>
      </c>
      <c r="L10" s="144">
        <v>75</v>
      </c>
      <c r="M10" s="144">
        <v>137.81</v>
      </c>
      <c r="N10" s="148"/>
      <c r="O10" s="148"/>
      <c r="P10" s="148"/>
      <c r="Q10" s="148"/>
      <c r="R10" s="148"/>
      <c r="S10" s="148"/>
      <c r="T10" s="148"/>
      <c r="U10" s="148"/>
      <c r="V10" s="148"/>
      <c r="W10" s="148"/>
      <c r="X10" s="148"/>
      <c r="Y10" s="148"/>
      <c r="Z10" s="148">
        <v>1378.1</v>
      </c>
      <c r="AA10" s="148">
        <v>1240.29</v>
      </c>
      <c r="AB10" s="148">
        <v>1102.48</v>
      </c>
      <c r="AC10" s="148">
        <v>137.81</v>
      </c>
      <c r="AD10" s="148">
        <v>137.81</v>
      </c>
      <c r="AE10" s="148">
        <v>565.29</v>
      </c>
      <c r="AF10" s="148">
        <v>502.48</v>
      </c>
      <c r="AG10" s="148">
        <v>62.81</v>
      </c>
      <c r="AH10" s="148">
        <v>675</v>
      </c>
      <c r="AI10" s="148">
        <v>600</v>
      </c>
      <c r="AJ10" s="148">
        <v>75</v>
      </c>
      <c r="AK10" s="148">
        <v>137.81</v>
      </c>
      <c r="AL10" s="148"/>
      <c r="AM10" s="148"/>
    </row>
    <row r="11" s="128" customFormat="1" ht="57" customHeight="1" spans="1:39">
      <c r="A11" s="144" t="s">
        <v>23</v>
      </c>
      <c r="B11" s="144">
        <v>220</v>
      </c>
      <c r="C11" s="144">
        <v>198</v>
      </c>
      <c r="D11" s="144">
        <v>176</v>
      </c>
      <c r="E11" s="144">
        <v>22</v>
      </c>
      <c r="F11" s="144">
        <v>22</v>
      </c>
      <c r="G11" s="144">
        <v>67.5</v>
      </c>
      <c r="H11" s="144">
        <v>60</v>
      </c>
      <c r="I11" s="144">
        <v>7.5</v>
      </c>
      <c r="J11" s="144">
        <v>130.5</v>
      </c>
      <c r="K11" s="144">
        <v>116</v>
      </c>
      <c r="L11" s="144">
        <v>14.5</v>
      </c>
      <c r="M11" s="144">
        <v>22</v>
      </c>
      <c r="N11" s="148"/>
      <c r="O11" s="148"/>
      <c r="P11" s="148"/>
      <c r="Q11" s="148"/>
      <c r="R11" s="148"/>
      <c r="S11" s="148"/>
      <c r="T11" s="148"/>
      <c r="U11" s="148"/>
      <c r="V11" s="148"/>
      <c r="W11" s="148"/>
      <c r="X11" s="148"/>
      <c r="Y11" s="148"/>
      <c r="Z11" s="148">
        <v>220</v>
      </c>
      <c r="AA11" s="148">
        <v>198</v>
      </c>
      <c r="AB11" s="148">
        <v>176</v>
      </c>
      <c r="AC11" s="148">
        <v>22</v>
      </c>
      <c r="AD11" s="148">
        <v>22</v>
      </c>
      <c r="AE11" s="148">
        <v>67.5</v>
      </c>
      <c r="AF11" s="148">
        <v>60</v>
      </c>
      <c r="AG11" s="148">
        <v>7.5</v>
      </c>
      <c r="AH11" s="148">
        <v>130.5</v>
      </c>
      <c r="AI11" s="148">
        <v>116</v>
      </c>
      <c r="AJ11" s="148">
        <v>14.5</v>
      </c>
      <c r="AK11" s="148">
        <v>22</v>
      </c>
      <c r="AL11" s="148"/>
      <c r="AM11" s="148"/>
    </row>
    <row r="12" s="128" customFormat="1" ht="57" customHeight="1" spans="1:39">
      <c r="A12" s="144" t="s">
        <v>24</v>
      </c>
      <c r="B12" s="144">
        <v>213.3</v>
      </c>
      <c r="C12" s="144">
        <v>191.97</v>
      </c>
      <c r="D12" s="144">
        <v>170.64</v>
      </c>
      <c r="E12" s="144">
        <v>21.33</v>
      </c>
      <c r="F12" s="144">
        <v>21.33</v>
      </c>
      <c r="G12" s="144">
        <v>79.47</v>
      </c>
      <c r="H12" s="144">
        <v>70.64</v>
      </c>
      <c r="I12" s="144">
        <v>8.83</v>
      </c>
      <c r="J12" s="144">
        <v>112.5</v>
      </c>
      <c r="K12" s="144">
        <v>100</v>
      </c>
      <c r="L12" s="144">
        <v>12.5</v>
      </c>
      <c r="M12" s="144">
        <v>21.33</v>
      </c>
      <c r="N12" s="148"/>
      <c r="O12" s="148"/>
      <c r="P12" s="148"/>
      <c r="Q12" s="148"/>
      <c r="R12" s="148"/>
      <c r="S12" s="148"/>
      <c r="T12" s="148"/>
      <c r="U12" s="148"/>
      <c r="V12" s="148"/>
      <c r="W12" s="148"/>
      <c r="X12" s="148"/>
      <c r="Y12" s="148"/>
      <c r="Z12" s="148">
        <v>213.3</v>
      </c>
      <c r="AA12" s="148">
        <v>191.97</v>
      </c>
      <c r="AB12" s="148">
        <v>170.64</v>
      </c>
      <c r="AC12" s="148">
        <v>21.33</v>
      </c>
      <c r="AD12" s="148">
        <v>21.33</v>
      </c>
      <c r="AE12" s="148">
        <v>79.47</v>
      </c>
      <c r="AF12" s="148">
        <v>70.64</v>
      </c>
      <c r="AG12" s="148">
        <v>8.83</v>
      </c>
      <c r="AH12" s="148">
        <v>112.5</v>
      </c>
      <c r="AI12" s="148">
        <v>100</v>
      </c>
      <c r="AJ12" s="148">
        <v>12.5</v>
      </c>
      <c r="AK12" s="148">
        <v>21.33</v>
      </c>
      <c r="AL12" s="148"/>
      <c r="AM12" s="148"/>
    </row>
    <row r="13" s="128" customFormat="1" ht="57" customHeight="1" spans="1:39">
      <c r="A13" s="144" t="s">
        <v>25</v>
      </c>
      <c r="B13" s="144">
        <v>1753.65</v>
      </c>
      <c r="C13" s="144">
        <v>1581.81</v>
      </c>
      <c r="D13" s="144">
        <v>1383.75</v>
      </c>
      <c r="E13" s="144">
        <v>198.06</v>
      </c>
      <c r="F13" s="144">
        <v>171.84</v>
      </c>
      <c r="G13" s="144">
        <v>2047.74</v>
      </c>
      <c r="H13" s="144">
        <v>1785.88</v>
      </c>
      <c r="I13" s="144">
        <v>261.86</v>
      </c>
      <c r="J13" s="144">
        <v>-465.93</v>
      </c>
      <c r="K13" s="144">
        <v>-402.13</v>
      </c>
      <c r="L13" s="144">
        <v>-63.8</v>
      </c>
      <c r="M13" s="144">
        <v>171.84</v>
      </c>
      <c r="N13" s="148">
        <v>788.06</v>
      </c>
      <c r="O13" s="148">
        <v>709.25</v>
      </c>
      <c r="P13" s="148">
        <v>630.45</v>
      </c>
      <c r="Q13" s="148">
        <v>78.8</v>
      </c>
      <c r="R13" s="148">
        <v>78.81</v>
      </c>
      <c r="S13" s="148">
        <v>539</v>
      </c>
      <c r="T13" s="148">
        <v>485</v>
      </c>
      <c r="U13" s="148">
        <v>54</v>
      </c>
      <c r="V13" s="148">
        <v>170.25</v>
      </c>
      <c r="W13" s="148">
        <v>145.45</v>
      </c>
      <c r="X13" s="148">
        <v>24.8</v>
      </c>
      <c r="Y13" s="148">
        <v>78.81</v>
      </c>
      <c r="Z13" s="148">
        <v>956.59</v>
      </c>
      <c r="AA13" s="148">
        <v>863.56</v>
      </c>
      <c r="AB13" s="148">
        <v>744.3</v>
      </c>
      <c r="AC13" s="148">
        <v>119.26</v>
      </c>
      <c r="AD13" s="148">
        <v>93.03</v>
      </c>
      <c r="AE13" s="148">
        <v>1508.74</v>
      </c>
      <c r="AF13" s="148">
        <v>1300.88</v>
      </c>
      <c r="AG13" s="148">
        <v>207.86</v>
      </c>
      <c r="AH13" s="148">
        <v>-645.18</v>
      </c>
      <c r="AI13" s="148">
        <v>-556.58</v>
      </c>
      <c r="AJ13" s="148">
        <v>-88.6</v>
      </c>
      <c r="AK13" s="148">
        <v>93.03</v>
      </c>
      <c r="AL13" s="148">
        <v>15</v>
      </c>
      <c r="AM13" s="148">
        <v>9</v>
      </c>
    </row>
    <row r="14" s="127" customFormat="1" ht="57" customHeight="1" spans="1:39">
      <c r="A14" s="143" t="s">
        <v>26</v>
      </c>
      <c r="B14" s="143">
        <f>N14+Z14+AM14</f>
        <v>955.28</v>
      </c>
      <c r="C14" s="143">
        <f>O14+AA14+AM14</f>
        <v>859.99</v>
      </c>
      <c r="D14" s="143">
        <f>P14+AB14+AM14</f>
        <v>764.7</v>
      </c>
      <c r="E14" s="143">
        <f t="shared" ref="E14:I14" si="6">Q14+AC14</f>
        <v>95.29</v>
      </c>
      <c r="F14" s="143">
        <f t="shared" si="6"/>
        <v>95.29</v>
      </c>
      <c r="G14" s="143">
        <f t="shared" si="6"/>
        <v>551</v>
      </c>
      <c r="H14" s="143">
        <f t="shared" si="6"/>
        <v>492</v>
      </c>
      <c r="I14" s="143">
        <f t="shared" si="6"/>
        <v>59</v>
      </c>
      <c r="J14" s="143">
        <f>V14+AH14+AM14</f>
        <v>308.99</v>
      </c>
      <c r="K14" s="143">
        <f>W14+AI14+AM14</f>
        <v>272.7</v>
      </c>
      <c r="L14" s="143">
        <f>X14+AJ14</f>
        <v>36.29</v>
      </c>
      <c r="M14" s="143">
        <f>Y14+AK14</f>
        <v>95.29</v>
      </c>
      <c r="N14" s="147">
        <v>371.79</v>
      </c>
      <c r="O14" s="147">
        <v>334.61</v>
      </c>
      <c r="P14" s="147">
        <v>297.43</v>
      </c>
      <c r="Q14" s="147">
        <v>37.18</v>
      </c>
      <c r="R14" s="147">
        <v>37.18</v>
      </c>
      <c r="S14" s="147">
        <v>163</v>
      </c>
      <c r="T14" s="147">
        <v>147</v>
      </c>
      <c r="U14" s="147">
        <v>16</v>
      </c>
      <c r="V14" s="147">
        <v>171.61</v>
      </c>
      <c r="W14" s="147">
        <v>150.43</v>
      </c>
      <c r="X14" s="147">
        <v>21.18</v>
      </c>
      <c r="Y14" s="147">
        <v>37.18</v>
      </c>
      <c r="Z14" s="147">
        <v>581.09</v>
      </c>
      <c r="AA14" s="147">
        <v>522.98</v>
      </c>
      <c r="AB14" s="147">
        <v>464.87</v>
      </c>
      <c r="AC14" s="147">
        <v>58.11</v>
      </c>
      <c r="AD14" s="147">
        <v>58.11</v>
      </c>
      <c r="AE14" s="147">
        <f>SUM(AF14:AG14)</f>
        <v>388</v>
      </c>
      <c r="AF14" s="147">
        <v>345</v>
      </c>
      <c r="AG14" s="147">
        <v>43</v>
      </c>
      <c r="AH14" s="147">
        <v>134.98</v>
      </c>
      <c r="AI14" s="147">
        <v>119.87</v>
      </c>
      <c r="AJ14" s="147">
        <v>15.11</v>
      </c>
      <c r="AK14" s="147">
        <v>58.11</v>
      </c>
      <c r="AL14" s="147">
        <v>4</v>
      </c>
      <c r="AM14" s="147">
        <v>2.4</v>
      </c>
    </row>
    <row r="15" s="128" customFormat="1" ht="57" customHeight="1" spans="1:39">
      <c r="A15" s="144" t="s">
        <v>27</v>
      </c>
      <c r="B15" s="144">
        <f>N15+Z15+AM15</f>
        <v>955.28</v>
      </c>
      <c r="C15" s="144">
        <f>O15+AA15+AM15</f>
        <v>859.99</v>
      </c>
      <c r="D15" s="144">
        <f>P15+AB15+AM15</f>
        <v>764.7</v>
      </c>
      <c r="E15" s="144">
        <f t="shared" ref="E15:I15" si="7">Q15+AC15</f>
        <v>95.29</v>
      </c>
      <c r="F15" s="144">
        <f t="shared" si="7"/>
        <v>95.29</v>
      </c>
      <c r="G15" s="144">
        <f t="shared" si="7"/>
        <v>551</v>
      </c>
      <c r="H15" s="144">
        <f t="shared" si="7"/>
        <v>492</v>
      </c>
      <c r="I15" s="144">
        <f t="shared" si="7"/>
        <v>59</v>
      </c>
      <c r="J15" s="144">
        <f>V15+AH15+AM15</f>
        <v>308.99</v>
      </c>
      <c r="K15" s="144">
        <f>W15+AI15+AM15</f>
        <v>272.7</v>
      </c>
      <c r="L15" s="144">
        <f>X15+AJ15</f>
        <v>36.29</v>
      </c>
      <c r="M15" s="144">
        <f>Y15+AK15</f>
        <v>95.29</v>
      </c>
      <c r="N15" s="148">
        <v>371.79</v>
      </c>
      <c r="O15" s="148">
        <v>334.61</v>
      </c>
      <c r="P15" s="148">
        <v>297.43</v>
      </c>
      <c r="Q15" s="148">
        <v>37.18</v>
      </c>
      <c r="R15" s="148">
        <v>37.18</v>
      </c>
      <c r="S15" s="148">
        <v>163</v>
      </c>
      <c r="T15" s="148">
        <v>147</v>
      </c>
      <c r="U15" s="148">
        <v>16</v>
      </c>
      <c r="V15" s="148">
        <v>171.61</v>
      </c>
      <c r="W15" s="148">
        <v>150.43</v>
      </c>
      <c r="X15" s="148">
        <v>21.18</v>
      </c>
      <c r="Y15" s="148">
        <v>37.18</v>
      </c>
      <c r="Z15" s="148">
        <v>581.09</v>
      </c>
      <c r="AA15" s="148">
        <v>522.98</v>
      </c>
      <c r="AB15" s="148">
        <v>464.87</v>
      </c>
      <c r="AC15" s="148">
        <v>58.11</v>
      </c>
      <c r="AD15" s="148">
        <v>58.11</v>
      </c>
      <c r="AE15" s="148">
        <f>SUM(AF15:AG15)</f>
        <v>388</v>
      </c>
      <c r="AF15" s="148">
        <v>345</v>
      </c>
      <c r="AG15" s="148">
        <v>43</v>
      </c>
      <c r="AH15" s="148">
        <v>134.98</v>
      </c>
      <c r="AI15" s="148">
        <v>119.87</v>
      </c>
      <c r="AJ15" s="148">
        <v>15.11</v>
      </c>
      <c r="AK15" s="148">
        <v>58.11</v>
      </c>
      <c r="AL15" s="148">
        <v>4</v>
      </c>
      <c r="AM15" s="148">
        <v>2.4</v>
      </c>
    </row>
  </sheetData>
  <sheetProtection formatCells="0" formatColumns="0" formatRows="0" insertRows="0" insertColumns="0" insertHyperlinks="0" deleteColumns="0" deleteRows="0" sort="0" autoFilter="0" pivotTables="0"/>
  <autoFilter ref="A7:AM15">
    <extLst/>
  </autoFilter>
  <mergeCells count="51">
    <mergeCell ref="A2:AM2"/>
    <mergeCell ref="AI3:AM3"/>
    <mergeCell ref="B4:M4"/>
    <mergeCell ref="N4:Y4"/>
    <mergeCell ref="Z4:AK4"/>
    <mergeCell ref="B5:F5"/>
    <mergeCell ref="G5:I5"/>
    <mergeCell ref="J5:L5"/>
    <mergeCell ref="N5:R5"/>
    <mergeCell ref="S5:U5"/>
    <mergeCell ref="V5:X5"/>
    <mergeCell ref="Z5:AD5"/>
    <mergeCell ref="AE5:AG5"/>
    <mergeCell ref="AH5:AJ5"/>
    <mergeCell ref="D6:E6"/>
    <mergeCell ref="P6:Q6"/>
    <mergeCell ref="AB6:AC6"/>
    <mergeCell ref="A4:A7"/>
    <mergeCell ref="B6:B7"/>
    <mergeCell ref="C6:C7"/>
    <mergeCell ref="F6:F7"/>
    <mergeCell ref="G6:G7"/>
    <mergeCell ref="H6:H7"/>
    <mergeCell ref="I6:I7"/>
    <mergeCell ref="J6:J7"/>
    <mergeCell ref="K6:K7"/>
    <mergeCell ref="L6:L7"/>
    <mergeCell ref="M5:M7"/>
    <mergeCell ref="N6:N7"/>
    <mergeCell ref="O6:O7"/>
    <mergeCell ref="R6:R7"/>
    <mergeCell ref="S6:S7"/>
    <mergeCell ref="T6:T7"/>
    <mergeCell ref="U6:U7"/>
    <mergeCell ref="V6:V7"/>
    <mergeCell ref="W6:W7"/>
    <mergeCell ref="X6:X7"/>
    <mergeCell ref="Y5:Y7"/>
    <mergeCell ref="Z6:Z7"/>
    <mergeCell ref="AA6:AA7"/>
    <mergeCell ref="AD6:AD7"/>
    <mergeCell ref="AE6:AE7"/>
    <mergeCell ref="AF6:AF7"/>
    <mergeCell ref="AG6:AG7"/>
    <mergeCell ref="AH6:AH7"/>
    <mergeCell ref="AI6:AI7"/>
    <mergeCell ref="AJ6:AJ7"/>
    <mergeCell ref="AK5:AK7"/>
    <mergeCell ref="AL6:AL7"/>
    <mergeCell ref="AM6:AM7"/>
    <mergeCell ref="AL4:AM5"/>
  </mergeCells>
  <printOptions horizontalCentered="1"/>
  <pageMargins left="0.251388888888889" right="0.251388888888889" top="0.904861111111111" bottom="0.751388888888889" header="0.298611111111111" footer="0.550694444444444"/>
  <pageSetup paperSize="8" scale="55" firstPageNumber="5" fitToHeight="0" orientation="landscape" useFirstPageNumber="1" errors="blank" horizontalDpi="600"/>
  <headerFooter>
    <oddFooter>&amp;R&amp;16- &amp;P -</oddFooter>
    <evenFooter>&amp;L&amp;16—&amp;P—</even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zoomScale="70" zoomScaleNormal="70" workbookViewId="0">
      <pane xSplit="1" ySplit="7" topLeftCell="B8" activePane="bottomRight" state="frozen"/>
      <selection/>
      <selection pane="topRight"/>
      <selection pane="bottomLeft"/>
      <selection pane="bottomRight" activeCell="A8" sqref="$A8:$XFD8"/>
    </sheetView>
  </sheetViews>
  <sheetFormatPr defaultColWidth="9" defaultRowHeight="14.25"/>
  <cols>
    <col min="1" max="1" width="20.1416666666667" style="90" customWidth="1"/>
    <col min="2" max="4" width="10.25" style="90" customWidth="1"/>
    <col min="5" max="8" width="10.25" style="91" customWidth="1"/>
    <col min="9" max="16" width="10.25" style="1" customWidth="1"/>
    <col min="17" max="17" width="10.25" style="92" customWidth="1"/>
    <col min="18" max="20" width="10.25" style="93" customWidth="1"/>
    <col min="21" max="28" width="10.25" style="1" customWidth="1"/>
    <col min="29" max="30" width="9.125" style="1" customWidth="1"/>
    <col min="31" max="16384" width="9" style="4"/>
  </cols>
  <sheetData>
    <row r="1" ht="28.5" customHeight="1" spans="1:30">
      <c r="A1" s="94" t="s">
        <v>28</v>
      </c>
      <c r="B1" s="95"/>
      <c r="C1" s="95"/>
      <c r="D1" s="95"/>
      <c r="E1" s="96"/>
      <c r="F1" s="96"/>
      <c r="G1" s="96"/>
      <c r="H1" s="96"/>
      <c r="X1" s="92"/>
      <c r="AD1" s="92"/>
    </row>
    <row r="2" ht="41.25" customHeight="1" spans="1:30">
      <c r="A2" s="97" t="s">
        <v>29</v>
      </c>
      <c r="B2" s="97"/>
      <c r="C2" s="97"/>
      <c r="D2" s="97"/>
      <c r="E2" s="97"/>
      <c r="F2" s="97"/>
      <c r="G2" s="97"/>
      <c r="H2" s="97"/>
      <c r="I2" s="97"/>
      <c r="J2" s="97"/>
      <c r="K2" s="97"/>
      <c r="L2" s="97"/>
      <c r="M2" s="97"/>
      <c r="N2" s="97"/>
      <c r="O2" s="97"/>
      <c r="P2" s="97"/>
      <c r="Q2" s="97"/>
      <c r="R2" s="118"/>
      <c r="S2" s="118"/>
      <c r="T2" s="118"/>
      <c r="U2" s="97"/>
      <c r="V2" s="97"/>
      <c r="W2" s="97"/>
      <c r="X2" s="97"/>
      <c r="Y2" s="97"/>
      <c r="Z2" s="97"/>
      <c r="AA2" s="97"/>
      <c r="AB2" s="97"/>
      <c r="AC2" s="97"/>
      <c r="AD2" s="97"/>
    </row>
    <row r="3" ht="31.5" customHeight="1" spans="1:25">
      <c r="A3" s="98"/>
      <c r="B3" s="98"/>
      <c r="C3" s="98"/>
      <c r="D3" s="98"/>
      <c r="E3" s="98"/>
      <c r="F3" s="99"/>
      <c r="G3" s="99"/>
      <c r="H3" s="98"/>
      <c r="I3" s="98"/>
      <c r="J3" s="98"/>
      <c r="K3" s="98"/>
      <c r="L3" s="98"/>
      <c r="M3" s="98"/>
      <c r="N3" s="113"/>
      <c r="O3" s="113"/>
      <c r="P3" s="98"/>
      <c r="Y3" s="1" t="s">
        <v>2</v>
      </c>
    </row>
    <row r="4" s="89" customFormat="1" ht="43" customHeight="1" spans="1:30">
      <c r="A4" s="100" t="s">
        <v>30</v>
      </c>
      <c r="B4" s="100" t="s">
        <v>31</v>
      </c>
      <c r="C4" s="100"/>
      <c r="D4" s="100"/>
      <c r="E4" s="101" t="s">
        <v>32</v>
      </c>
      <c r="F4" s="101"/>
      <c r="G4" s="101"/>
      <c r="H4" s="101"/>
      <c r="I4" s="101"/>
      <c r="J4" s="101"/>
      <c r="K4" s="101"/>
      <c r="L4" s="101"/>
      <c r="M4" s="101"/>
      <c r="N4" s="101"/>
      <c r="O4" s="101"/>
      <c r="P4" s="101"/>
      <c r="Q4" s="101" t="s">
        <v>33</v>
      </c>
      <c r="R4" s="116"/>
      <c r="S4" s="116"/>
      <c r="T4" s="116"/>
      <c r="U4" s="101"/>
      <c r="V4" s="101"/>
      <c r="W4" s="101"/>
      <c r="X4" s="101"/>
      <c r="Y4" s="101"/>
      <c r="Z4" s="101"/>
      <c r="AA4" s="101"/>
      <c r="AB4" s="101"/>
      <c r="AC4" s="100" t="s">
        <v>34</v>
      </c>
      <c r="AD4" s="100"/>
    </row>
    <row r="5" s="89" customFormat="1" ht="43" customHeight="1" spans="1:30">
      <c r="A5" s="100"/>
      <c r="B5" s="100"/>
      <c r="C5" s="100"/>
      <c r="D5" s="100"/>
      <c r="E5" s="102" t="s">
        <v>35</v>
      </c>
      <c r="F5" s="102"/>
      <c r="G5" s="102"/>
      <c r="H5" s="102"/>
      <c r="I5" s="114" t="s">
        <v>36</v>
      </c>
      <c r="J5" s="115"/>
      <c r="K5" s="115"/>
      <c r="L5" s="115"/>
      <c r="M5" s="116" t="s">
        <v>10</v>
      </c>
      <c r="N5" s="116"/>
      <c r="O5" s="116"/>
      <c r="P5" s="116"/>
      <c r="Q5" s="102" t="s">
        <v>37</v>
      </c>
      <c r="R5" s="119"/>
      <c r="S5" s="119"/>
      <c r="T5" s="119"/>
      <c r="U5" s="119" t="s">
        <v>36</v>
      </c>
      <c r="V5" s="119"/>
      <c r="W5" s="119"/>
      <c r="X5" s="119"/>
      <c r="Y5" s="119" t="s">
        <v>10</v>
      </c>
      <c r="Z5" s="119"/>
      <c r="AA5" s="119"/>
      <c r="AB5" s="119"/>
      <c r="AC5" s="100"/>
      <c r="AD5" s="100"/>
    </row>
    <row r="6" s="89" customFormat="1" ht="43" customHeight="1" spans="1:30">
      <c r="A6" s="100"/>
      <c r="B6" s="100" t="s">
        <v>4</v>
      </c>
      <c r="C6" s="100" t="s">
        <v>17</v>
      </c>
      <c r="D6" s="100" t="s">
        <v>18</v>
      </c>
      <c r="E6" s="103" t="s">
        <v>14</v>
      </c>
      <c r="F6" s="104"/>
      <c r="G6" s="105" t="s">
        <v>13</v>
      </c>
      <c r="H6" s="106" t="s">
        <v>38</v>
      </c>
      <c r="I6" s="103" t="s">
        <v>14</v>
      </c>
      <c r="J6" s="104"/>
      <c r="K6" s="105" t="s">
        <v>13</v>
      </c>
      <c r="L6" s="106" t="s">
        <v>38</v>
      </c>
      <c r="M6" s="103" t="s">
        <v>14</v>
      </c>
      <c r="N6" s="104"/>
      <c r="O6" s="105" t="s">
        <v>13</v>
      </c>
      <c r="P6" s="106" t="s">
        <v>38</v>
      </c>
      <c r="Q6" s="103" t="s">
        <v>14</v>
      </c>
      <c r="R6" s="104"/>
      <c r="S6" s="105" t="s">
        <v>13</v>
      </c>
      <c r="T6" s="105" t="s">
        <v>38</v>
      </c>
      <c r="U6" s="103" t="s">
        <v>14</v>
      </c>
      <c r="V6" s="104"/>
      <c r="W6" s="105" t="s">
        <v>13</v>
      </c>
      <c r="X6" s="106" t="s">
        <v>38</v>
      </c>
      <c r="Y6" s="103" t="s">
        <v>14</v>
      </c>
      <c r="Z6" s="104"/>
      <c r="AA6" s="105" t="s">
        <v>13</v>
      </c>
      <c r="AB6" s="105" t="s">
        <v>38</v>
      </c>
      <c r="AC6" s="100" t="s">
        <v>39</v>
      </c>
      <c r="AD6" s="123" t="s">
        <v>40</v>
      </c>
    </row>
    <row r="7" s="89" customFormat="1" ht="43" customHeight="1" spans="1:30">
      <c r="A7" s="100"/>
      <c r="B7" s="100"/>
      <c r="C7" s="100"/>
      <c r="D7" s="100"/>
      <c r="E7" s="102" t="s">
        <v>17</v>
      </c>
      <c r="F7" s="101" t="s">
        <v>18</v>
      </c>
      <c r="G7" s="107"/>
      <c r="H7" s="108"/>
      <c r="I7" s="102" t="s">
        <v>17</v>
      </c>
      <c r="J7" s="101" t="s">
        <v>18</v>
      </c>
      <c r="K7" s="107"/>
      <c r="L7" s="108"/>
      <c r="M7" s="102" t="s">
        <v>17</v>
      </c>
      <c r="N7" s="101" t="s">
        <v>18</v>
      </c>
      <c r="O7" s="107"/>
      <c r="P7" s="108"/>
      <c r="Q7" s="120" t="s">
        <v>17</v>
      </c>
      <c r="R7" s="119" t="s">
        <v>18</v>
      </c>
      <c r="S7" s="107"/>
      <c r="T7" s="107"/>
      <c r="U7" s="102" t="s">
        <v>17</v>
      </c>
      <c r="V7" s="102" t="s">
        <v>18</v>
      </c>
      <c r="W7" s="107"/>
      <c r="X7" s="108"/>
      <c r="Y7" s="119" t="s">
        <v>17</v>
      </c>
      <c r="Z7" s="119" t="s">
        <v>18</v>
      </c>
      <c r="AA7" s="107"/>
      <c r="AB7" s="107"/>
      <c r="AC7" s="100"/>
      <c r="AD7" s="100" t="s">
        <v>17</v>
      </c>
    </row>
    <row r="8" s="4" customFormat="1" ht="86" customHeight="1" spans="1:30">
      <c r="A8" s="109" t="s">
        <v>41</v>
      </c>
      <c r="B8" s="100">
        <f>M8+N8+Y8+Z8+AD8</f>
        <v>193.51</v>
      </c>
      <c r="C8" s="100">
        <f>M8+Y8+AD8</f>
        <v>165.83</v>
      </c>
      <c r="D8" s="100">
        <f>N8+Z8</f>
        <v>27.68</v>
      </c>
      <c r="E8" s="110">
        <v>853.9</v>
      </c>
      <c r="F8" s="110">
        <v>233.55</v>
      </c>
      <c r="G8" s="110">
        <f>E8+F8</f>
        <v>1087.45</v>
      </c>
      <c r="H8" s="110">
        <v>233.55</v>
      </c>
      <c r="I8" s="117">
        <v>758.94</v>
      </c>
      <c r="J8" s="117">
        <v>212.38</v>
      </c>
      <c r="K8" s="117">
        <f>SUM(I8:J8)</f>
        <v>971.32</v>
      </c>
      <c r="L8" s="117">
        <v>212.38</v>
      </c>
      <c r="M8" s="117">
        <v>94.96</v>
      </c>
      <c r="N8" s="117">
        <v>21.17</v>
      </c>
      <c r="O8" s="117">
        <f>SUM(M8:N8)</f>
        <v>116.13</v>
      </c>
      <c r="P8" s="117">
        <v>21.17</v>
      </c>
      <c r="Q8" s="121">
        <v>189.24</v>
      </c>
      <c r="R8" s="122">
        <v>20.77</v>
      </c>
      <c r="S8" s="122">
        <f>SUM(Q8:R8)</f>
        <v>210.01</v>
      </c>
      <c r="T8" s="122">
        <v>20.77</v>
      </c>
      <c r="U8" s="117">
        <v>121.97</v>
      </c>
      <c r="V8" s="117">
        <v>14.26</v>
      </c>
      <c r="W8" s="117">
        <f>SUM(U8:V8)</f>
        <v>136.23</v>
      </c>
      <c r="X8" s="117">
        <v>14.26</v>
      </c>
      <c r="Y8" s="124">
        <f t="shared" ref="Y8:AB8" si="0">Q8-U8</f>
        <v>67.27</v>
      </c>
      <c r="Z8" s="124">
        <f t="shared" si="0"/>
        <v>6.51</v>
      </c>
      <c r="AA8" s="124">
        <f t="shared" si="0"/>
        <v>73.78</v>
      </c>
      <c r="AB8" s="124">
        <f t="shared" si="0"/>
        <v>6.51</v>
      </c>
      <c r="AC8" s="124">
        <v>6</v>
      </c>
      <c r="AD8" s="124">
        <v>3.6</v>
      </c>
    </row>
    <row r="9" spans="5:8">
      <c r="E9" s="111"/>
      <c r="F9" s="111"/>
      <c r="G9" s="111"/>
      <c r="H9" s="111"/>
    </row>
    <row r="11" spans="5:8">
      <c r="E11" s="112"/>
      <c r="F11" s="112"/>
      <c r="G11" s="112"/>
      <c r="H11" s="112"/>
    </row>
  </sheetData>
  <autoFilter ref="A7:AD8">
    <extLst/>
  </autoFilter>
  <mergeCells count="37">
    <mergeCell ref="I1:L1"/>
    <mergeCell ref="M1:P1"/>
    <mergeCell ref="A2:AD2"/>
    <mergeCell ref="Y3:AB3"/>
    <mergeCell ref="E4:P4"/>
    <mergeCell ref="Q4:AB4"/>
    <mergeCell ref="E5:H5"/>
    <mergeCell ref="I5:L5"/>
    <mergeCell ref="M5:P5"/>
    <mergeCell ref="Q5:T5"/>
    <mergeCell ref="U5:X5"/>
    <mergeCell ref="Y5:AB5"/>
    <mergeCell ref="E6:F6"/>
    <mergeCell ref="I6:J6"/>
    <mergeCell ref="M6:N6"/>
    <mergeCell ref="Q6:R6"/>
    <mergeCell ref="U6:V6"/>
    <mergeCell ref="Y6:Z6"/>
    <mergeCell ref="A4:A7"/>
    <mergeCell ref="B6:B7"/>
    <mergeCell ref="C6:C7"/>
    <mergeCell ref="D6:D7"/>
    <mergeCell ref="G6:G7"/>
    <mergeCell ref="H6:H7"/>
    <mergeCell ref="K6:K7"/>
    <mergeCell ref="L6:L7"/>
    <mergeCell ref="O6:O7"/>
    <mergeCell ref="P6:P7"/>
    <mergeCell ref="S6:S7"/>
    <mergeCell ref="T6:T7"/>
    <mergeCell ref="W6:W7"/>
    <mergeCell ref="X6:X7"/>
    <mergeCell ref="AA6:AA7"/>
    <mergeCell ref="AB6:AB7"/>
    <mergeCell ref="AC6:AC7"/>
    <mergeCell ref="B4:D5"/>
    <mergeCell ref="AC4:AD5"/>
  </mergeCells>
  <printOptions horizontalCentered="1"/>
  <pageMargins left="0.251388888888889" right="0.251388888888889" top="0.751388888888889" bottom="0.751388888888889" header="0.298611111111111" footer="0.550694444444444"/>
  <pageSetup paperSize="8" scale="61" firstPageNumber="6" fitToHeight="0" orientation="landscape" useFirstPageNumber="1" errors="blank" horizontalDpi="600"/>
  <headerFooter>
    <oddFooter>&amp;L&amp;16- &amp;P -</oddFooter>
    <evenFooter>&amp;L&amp;16—&amp;P—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Zeros="0" workbookViewId="0">
      <pane xSplit="1" ySplit="8" topLeftCell="B9" activePane="bottomRight" state="frozen"/>
      <selection/>
      <selection pane="topRight"/>
      <selection pane="bottomLeft"/>
      <selection pane="bottomRight" activeCell="C16" sqref="C16:C18"/>
    </sheetView>
  </sheetViews>
  <sheetFormatPr defaultColWidth="9" defaultRowHeight="14.25"/>
  <cols>
    <col min="1" max="1" width="21.5" style="58" customWidth="1"/>
    <col min="2" max="2" width="8.625" style="59" customWidth="1"/>
    <col min="3" max="4" width="8.625" style="60" customWidth="1"/>
    <col min="5" max="7" width="8.625" style="61" customWidth="1"/>
    <col min="8" max="10" width="7.25" style="61" customWidth="1"/>
    <col min="11" max="13" width="8.625" style="61" customWidth="1"/>
    <col min="14" max="16384" width="9" style="40"/>
  </cols>
  <sheetData>
    <row r="1" s="52" customFormat="1" ht="18" customHeight="1" spans="1:6">
      <c r="A1" s="62" t="s">
        <v>42</v>
      </c>
      <c r="E1" s="63"/>
      <c r="F1" s="63"/>
    </row>
    <row r="2" s="53" customFormat="1" ht="30.75" customHeight="1" spans="1:13">
      <c r="A2" s="64" t="s">
        <v>43</v>
      </c>
      <c r="B2" s="65"/>
      <c r="C2" s="65"/>
      <c r="D2" s="65"/>
      <c r="E2" s="66"/>
      <c r="F2" s="66"/>
      <c r="G2" s="66"/>
      <c r="H2" s="66"/>
      <c r="I2" s="66"/>
      <c r="J2" s="66"/>
      <c r="K2" s="66"/>
      <c r="L2" s="66"/>
      <c r="M2" s="66"/>
    </row>
    <row r="3" s="54" customFormat="1" ht="22.5" customHeight="1" spans="1:13">
      <c r="A3" s="67"/>
      <c r="B3" s="68"/>
      <c r="C3" s="68"/>
      <c r="D3" s="68"/>
      <c r="E3" s="69"/>
      <c r="F3" s="70"/>
      <c r="G3" s="70"/>
      <c r="H3" s="70"/>
      <c r="I3" s="70"/>
      <c r="J3" s="70"/>
      <c r="K3" s="70"/>
      <c r="L3" s="83" t="s">
        <v>44</v>
      </c>
      <c r="M3" s="83"/>
    </row>
    <row r="4" s="55" customFormat="1" ht="34" customHeight="1" spans="1:13">
      <c r="A4" s="71" t="s">
        <v>3</v>
      </c>
      <c r="B4" s="72" t="s">
        <v>37</v>
      </c>
      <c r="C4" s="73"/>
      <c r="D4" s="73"/>
      <c r="E4" s="73"/>
      <c r="F4" s="73"/>
      <c r="G4" s="74"/>
      <c r="H4" s="75" t="s">
        <v>9</v>
      </c>
      <c r="I4" s="84"/>
      <c r="J4" s="85"/>
      <c r="K4" s="86" t="s">
        <v>10</v>
      </c>
      <c r="L4" s="87"/>
      <c r="M4" s="88"/>
    </row>
    <row r="5" s="55" customFormat="1" ht="34" customHeight="1" spans="1:13">
      <c r="A5" s="71"/>
      <c r="B5" s="76" t="s">
        <v>39</v>
      </c>
      <c r="C5" s="76"/>
      <c r="D5" s="76"/>
      <c r="E5" s="76" t="s">
        <v>45</v>
      </c>
      <c r="F5" s="76"/>
      <c r="G5" s="76"/>
      <c r="H5" s="77" t="s">
        <v>16</v>
      </c>
      <c r="I5" s="78" t="s">
        <v>14</v>
      </c>
      <c r="J5" s="78"/>
      <c r="K5" s="77" t="s">
        <v>16</v>
      </c>
      <c r="L5" s="78" t="s">
        <v>14</v>
      </c>
      <c r="M5" s="78"/>
    </row>
    <row r="6" s="55" customFormat="1" ht="27" customHeight="1" spans="1:13">
      <c r="A6" s="71"/>
      <c r="B6" s="76" t="s">
        <v>16</v>
      </c>
      <c r="C6" s="78" t="s">
        <v>14</v>
      </c>
      <c r="D6" s="78"/>
      <c r="E6" s="76" t="s">
        <v>16</v>
      </c>
      <c r="F6" s="78" t="s">
        <v>14</v>
      </c>
      <c r="G6" s="78"/>
      <c r="H6" s="79"/>
      <c r="I6" s="77" t="s">
        <v>46</v>
      </c>
      <c r="J6" s="77" t="s">
        <v>47</v>
      </c>
      <c r="K6" s="79"/>
      <c r="L6" s="77" t="s">
        <v>46</v>
      </c>
      <c r="M6" s="77" t="s">
        <v>47</v>
      </c>
    </row>
    <row r="7" s="55" customFormat="1" ht="24" customHeight="1" spans="1:13">
      <c r="A7" s="71"/>
      <c r="B7" s="76"/>
      <c r="C7" s="76" t="s">
        <v>46</v>
      </c>
      <c r="D7" s="76" t="s">
        <v>47</v>
      </c>
      <c r="E7" s="76"/>
      <c r="F7" s="76" t="s">
        <v>46</v>
      </c>
      <c r="G7" s="76" t="s">
        <v>47</v>
      </c>
      <c r="H7" s="79"/>
      <c r="I7" s="79"/>
      <c r="J7" s="79"/>
      <c r="K7" s="79"/>
      <c r="L7" s="79"/>
      <c r="M7" s="79"/>
    </row>
    <row r="8" s="55" customFormat="1" ht="24" customHeight="1" spans="1:13">
      <c r="A8" s="71"/>
      <c r="B8" s="76"/>
      <c r="C8" s="76"/>
      <c r="D8" s="76"/>
      <c r="E8" s="76"/>
      <c r="F8" s="76"/>
      <c r="G8" s="76"/>
      <c r="H8" s="80"/>
      <c r="I8" s="80"/>
      <c r="J8" s="80"/>
      <c r="K8" s="80"/>
      <c r="L8" s="80"/>
      <c r="M8" s="80"/>
    </row>
    <row r="9" s="56" customFormat="1" ht="42" customHeight="1" spans="1:13">
      <c r="A9" s="81" t="s">
        <v>4</v>
      </c>
      <c r="B9" s="81">
        <f>B10+B13</f>
        <v>345</v>
      </c>
      <c r="C9" s="81">
        <f t="shared" ref="C9:M9" si="0">C10+C13</f>
        <v>260</v>
      </c>
      <c r="D9" s="81">
        <f t="shared" si="0"/>
        <v>85</v>
      </c>
      <c r="E9" s="81">
        <f t="shared" si="0"/>
        <v>69</v>
      </c>
      <c r="F9" s="81">
        <f t="shared" si="0"/>
        <v>52</v>
      </c>
      <c r="G9" s="81">
        <f t="shared" si="0"/>
        <v>17</v>
      </c>
      <c r="H9" s="81">
        <f t="shared" si="0"/>
        <v>49</v>
      </c>
      <c r="I9" s="81">
        <f t="shared" si="0"/>
        <v>38</v>
      </c>
      <c r="J9" s="81">
        <f t="shared" si="0"/>
        <v>11</v>
      </c>
      <c r="K9" s="81">
        <f t="shared" si="0"/>
        <v>20</v>
      </c>
      <c r="L9" s="81">
        <f t="shared" si="0"/>
        <v>14</v>
      </c>
      <c r="M9" s="81">
        <f t="shared" si="0"/>
        <v>6</v>
      </c>
    </row>
    <row r="10" s="56" customFormat="1" ht="42" customHeight="1" spans="1:13">
      <c r="A10" s="81" t="s">
        <v>21</v>
      </c>
      <c r="B10" s="81">
        <v>290</v>
      </c>
      <c r="C10" s="81">
        <v>205</v>
      </c>
      <c r="D10" s="81">
        <v>85</v>
      </c>
      <c r="E10" s="81">
        <v>58</v>
      </c>
      <c r="F10" s="81">
        <v>41</v>
      </c>
      <c r="G10" s="81">
        <v>17</v>
      </c>
      <c r="H10" s="81">
        <v>43</v>
      </c>
      <c r="I10" s="81">
        <v>32</v>
      </c>
      <c r="J10" s="81">
        <v>11</v>
      </c>
      <c r="K10" s="81">
        <v>15</v>
      </c>
      <c r="L10" s="81">
        <v>9</v>
      </c>
      <c r="M10" s="81">
        <v>6</v>
      </c>
    </row>
    <row r="11" s="57" customFormat="1" ht="40" customHeight="1" spans="1:13">
      <c r="A11" s="82" t="s">
        <v>41</v>
      </c>
      <c r="B11" s="81">
        <v>85</v>
      </c>
      <c r="C11" s="82">
        <v>0</v>
      </c>
      <c r="D11" s="82">
        <v>85</v>
      </c>
      <c r="E11" s="81">
        <v>17</v>
      </c>
      <c r="F11" s="82">
        <v>0</v>
      </c>
      <c r="G11" s="82">
        <v>17</v>
      </c>
      <c r="H11" s="81">
        <v>11</v>
      </c>
      <c r="I11" s="82"/>
      <c r="J11" s="82">
        <v>11</v>
      </c>
      <c r="K11" s="81">
        <v>6</v>
      </c>
      <c r="L11" s="82">
        <v>0</v>
      </c>
      <c r="M11" s="82">
        <v>6</v>
      </c>
    </row>
    <row r="12" s="57" customFormat="1" ht="40" customHeight="1" spans="1:13">
      <c r="A12" s="82" t="s">
        <v>25</v>
      </c>
      <c r="B12" s="81">
        <v>205</v>
      </c>
      <c r="C12" s="82">
        <v>205</v>
      </c>
      <c r="D12" s="82">
        <v>0</v>
      </c>
      <c r="E12" s="81">
        <v>41</v>
      </c>
      <c r="F12" s="82">
        <v>41</v>
      </c>
      <c r="G12" s="82">
        <v>0</v>
      </c>
      <c r="H12" s="81">
        <v>32</v>
      </c>
      <c r="I12" s="82">
        <v>32</v>
      </c>
      <c r="J12" s="82"/>
      <c r="K12" s="81">
        <v>9</v>
      </c>
      <c r="L12" s="82">
        <v>9</v>
      </c>
      <c r="M12" s="82">
        <v>0</v>
      </c>
    </row>
    <row r="13" s="56" customFormat="1" ht="40" customHeight="1" spans="1:13">
      <c r="A13" s="81" t="s">
        <v>26</v>
      </c>
      <c r="B13" s="81">
        <v>55</v>
      </c>
      <c r="C13" s="81">
        <v>55</v>
      </c>
      <c r="D13" s="81">
        <v>0</v>
      </c>
      <c r="E13" s="81">
        <v>11</v>
      </c>
      <c r="F13" s="81">
        <v>11</v>
      </c>
      <c r="G13" s="81">
        <v>0</v>
      </c>
      <c r="H13" s="81">
        <v>6</v>
      </c>
      <c r="I13" s="81">
        <v>6</v>
      </c>
      <c r="J13" s="81">
        <v>0</v>
      </c>
      <c r="K13" s="81">
        <v>5</v>
      </c>
      <c r="L13" s="81">
        <v>5</v>
      </c>
      <c r="M13" s="81">
        <v>0</v>
      </c>
    </row>
    <row r="14" s="57" customFormat="1" ht="40" customHeight="1" spans="1:13">
      <c r="A14" s="82" t="s">
        <v>27</v>
      </c>
      <c r="B14" s="81">
        <v>55</v>
      </c>
      <c r="C14" s="82">
        <v>55</v>
      </c>
      <c r="D14" s="82">
        <v>0</v>
      </c>
      <c r="E14" s="81">
        <v>11</v>
      </c>
      <c r="F14" s="82">
        <v>11</v>
      </c>
      <c r="G14" s="82">
        <v>0</v>
      </c>
      <c r="H14" s="81">
        <v>6</v>
      </c>
      <c r="I14" s="82">
        <v>6</v>
      </c>
      <c r="J14" s="82"/>
      <c r="K14" s="81">
        <v>5</v>
      </c>
      <c r="L14" s="82">
        <v>5</v>
      </c>
      <c r="M14" s="82">
        <v>0</v>
      </c>
    </row>
  </sheetData>
  <autoFilter ref="A8:Z14">
    <extLst/>
  </autoFilter>
  <mergeCells count="24">
    <mergeCell ref="A2:M2"/>
    <mergeCell ref="L3:M3"/>
    <mergeCell ref="B4:G4"/>
    <mergeCell ref="H4:J4"/>
    <mergeCell ref="K4:M4"/>
    <mergeCell ref="B5:D5"/>
    <mergeCell ref="E5:G5"/>
    <mergeCell ref="I5:J5"/>
    <mergeCell ref="L5:M5"/>
    <mergeCell ref="C6:D6"/>
    <mergeCell ref="F6:G6"/>
    <mergeCell ref="A4:A8"/>
    <mergeCell ref="B6:B8"/>
    <mergeCell ref="C7:C8"/>
    <mergeCell ref="D7:D8"/>
    <mergeCell ref="E6:E8"/>
    <mergeCell ref="F7:F8"/>
    <mergeCell ref="G7:G8"/>
    <mergeCell ref="H5:H8"/>
    <mergeCell ref="I6:I8"/>
    <mergeCell ref="J6:J8"/>
    <mergeCell ref="K5:K8"/>
    <mergeCell ref="L6:L8"/>
    <mergeCell ref="M6:M8"/>
  </mergeCells>
  <printOptions horizontalCentered="1"/>
  <pageMargins left="0.251388888888889" right="0.251388888888889" top="0.751388888888889" bottom="0.751388888888889" header="0.298611111111111" footer="0.298611111111111"/>
  <pageSetup paperSize="9" firstPageNumber="7" fitToHeight="0" orientation="landscape" useFirstPageNumber="1" horizontalDpi="600"/>
  <headerFooter>
    <oddFooter>&amp;R- &amp;P -</oddFooter>
    <evenFooter>&amp;L&amp;16—&amp;P—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workbookViewId="0">
      <pane xSplit="1" ySplit="5" topLeftCell="B6" activePane="bottomRight" state="frozen"/>
      <selection/>
      <selection pane="topRight"/>
      <selection pane="bottomLeft"/>
      <selection pane="bottomRight" activeCell="C16" sqref="C16:C18"/>
    </sheetView>
  </sheetViews>
  <sheetFormatPr defaultColWidth="9" defaultRowHeight="13.5" outlineLevelCol="4"/>
  <cols>
    <col min="1" max="1" width="35" style="41" customWidth="1"/>
    <col min="2" max="2" width="21.6583333333333" style="42" customWidth="1"/>
    <col min="3" max="4" width="17" style="42" customWidth="1"/>
    <col min="5" max="5" width="13.25" style="40" customWidth="1"/>
    <col min="6" max="16384" width="9" style="40"/>
  </cols>
  <sheetData>
    <row r="1" ht="20.25" customHeight="1" spans="1:1">
      <c r="A1" s="43" t="s">
        <v>48</v>
      </c>
    </row>
    <row r="2" ht="53.25" customHeight="1" spans="1:5">
      <c r="A2" s="44" t="s">
        <v>49</v>
      </c>
      <c r="B2" s="44"/>
      <c r="C2" s="44"/>
      <c r="D2" s="44"/>
      <c r="E2" s="44"/>
    </row>
    <row r="3" ht="30.75" customHeight="1" spans="1:5">
      <c r="A3" s="44"/>
      <c r="B3" s="44"/>
      <c r="C3" s="44"/>
      <c r="D3" s="45" t="s">
        <v>2</v>
      </c>
      <c r="E3" s="45"/>
    </row>
    <row r="4" s="39" customFormat="1" ht="42" customHeight="1" spans="1:5">
      <c r="A4" s="46" t="s">
        <v>50</v>
      </c>
      <c r="B4" s="46" t="s">
        <v>51</v>
      </c>
      <c r="C4" s="46" t="s">
        <v>36</v>
      </c>
      <c r="D4" s="46" t="s">
        <v>10</v>
      </c>
      <c r="E4" s="46" t="s">
        <v>52</v>
      </c>
    </row>
    <row r="5" s="39" customFormat="1" ht="42" customHeight="1" spans="1:5">
      <c r="A5" s="46"/>
      <c r="B5" s="46"/>
      <c r="C5" s="46"/>
      <c r="D5" s="46"/>
      <c r="E5" s="46"/>
    </row>
    <row r="6" s="40" customFormat="1" ht="42" customHeight="1" spans="1:5">
      <c r="A6" s="46" t="s">
        <v>4</v>
      </c>
      <c r="B6" s="47">
        <v>82.66</v>
      </c>
      <c r="C6" s="47">
        <v>42</v>
      </c>
      <c r="D6" s="47">
        <v>40.66</v>
      </c>
      <c r="E6" s="48"/>
    </row>
    <row r="7" s="40" customFormat="1" ht="42" customHeight="1" spans="1:5">
      <c r="A7" s="46" t="s">
        <v>21</v>
      </c>
      <c r="B7" s="47">
        <v>51.55</v>
      </c>
      <c r="C7" s="47">
        <v>30</v>
      </c>
      <c r="D7" s="47">
        <v>21.55</v>
      </c>
      <c r="E7" s="48"/>
    </row>
    <row r="8" s="40" customFormat="1" ht="42" customHeight="1" spans="1:5">
      <c r="A8" s="49" t="s">
        <v>25</v>
      </c>
      <c r="B8" s="50">
        <v>51.55</v>
      </c>
      <c r="C8" s="50">
        <v>30</v>
      </c>
      <c r="D8" s="50">
        <v>21.55</v>
      </c>
      <c r="E8" s="51"/>
    </row>
    <row r="9" s="40" customFormat="1" ht="42" customHeight="1" spans="1:5">
      <c r="A9" s="46" t="s">
        <v>26</v>
      </c>
      <c r="B9" s="47">
        <v>31.11</v>
      </c>
      <c r="C9" s="47">
        <v>12</v>
      </c>
      <c r="D9" s="47">
        <v>19.11</v>
      </c>
      <c r="E9" s="48"/>
    </row>
    <row r="10" s="40" customFormat="1" ht="42" customHeight="1" spans="1:5">
      <c r="A10" s="49" t="s">
        <v>27</v>
      </c>
      <c r="B10" s="50">
        <v>31.11</v>
      </c>
      <c r="C10" s="50">
        <v>12</v>
      </c>
      <c r="D10" s="50">
        <v>19.11</v>
      </c>
      <c r="E10" s="51"/>
    </row>
    <row r="11" ht="40" customHeight="1"/>
    <row r="12" ht="40" customHeight="1"/>
    <row r="13" ht="40" customHeight="1"/>
    <row r="14" ht="40" customHeight="1"/>
  </sheetData>
  <autoFilter ref="A5:E10">
    <extLst/>
  </autoFilter>
  <mergeCells count="7">
    <mergeCell ref="A2:E2"/>
    <mergeCell ref="D3:E3"/>
    <mergeCell ref="A4:A5"/>
    <mergeCell ref="B4:B5"/>
    <mergeCell ref="C4:C5"/>
    <mergeCell ref="D4:D5"/>
    <mergeCell ref="E4:E5"/>
  </mergeCells>
  <printOptions horizontalCentered="1"/>
  <pageMargins left="0.251388888888889" right="0.251388888888889" top="0.751388888888889" bottom="0.751388888888889" header="0.298611111111111" footer="0.472222222222222"/>
  <pageSetup paperSize="9" firstPageNumber="8" fitToHeight="0" orientation="landscape" useFirstPageNumber="1" horizontalDpi="600"/>
  <headerFooter>
    <oddFooter>&amp;L- &amp;P -</oddFooter>
    <evenFooter>&amp;L&amp;16—&amp;P—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C15" sqref="$A11:$XFD18"/>
    </sheetView>
  </sheetViews>
  <sheetFormatPr defaultColWidth="9" defaultRowHeight="21.95" customHeight="1" outlineLevelCol="5"/>
  <cols>
    <col min="1" max="1" width="10.5" style="4" customWidth="1"/>
    <col min="2" max="2" width="15.125" style="4" customWidth="1"/>
    <col min="3" max="3" width="15" style="4" customWidth="1"/>
    <col min="4" max="4" width="19.375" style="4" customWidth="1"/>
    <col min="5" max="5" width="20.25" style="4" customWidth="1"/>
    <col min="6" max="6" width="9" style="4" hidden="1" customWidth="1"/>
    <col min="7" max="16384" width="9" style="4"/>
  </cols>
  <sheetData>
    <row r="1" customHeight="1" spans="1:5">
      <c r="A1" s="5" t="s">
        <v>53</v>
      </c>
      <c r="B1" s="3"/>
      <c r="C1" s="3"/>
      <c r="D1" s="3"/>
      <c r="E1" s="6"/>
    </row>
    <row r="2" s="1" customFormat="1" ht="39.95" customHeight="1" spans="1:5">
      <c r="A2" s="7" t="s">
        <v>54</v>
      </c>
      <c r="B2" s="7"/>
      <c r="C2" s="7"/>
      <c r="D2" s="7"/>
      <c r="E2" s="7"/>
    </row>
    <row r="3" ht="18" customHeight="1" spans="1:5">
      <c r="A3" s="8"/>
      <c r="B3" s="9"/>
      <c r="C3" s="9"/>
      <c r="D3" s="9"/>
      <c r="E3" s="9"/>
    </row>
    <row r="4" s="2" customFormat="1" ht="26" customHeight="1" spans="1:5">
      <c r="A4" s="10" t="s">
        <v>55</v>
      </c>
      <c r="B4" s="10"/>
      <c r="C4" s="11" t="s">
        <v>56</v>
      </c>
      <c r="D4" s="11"/>
      <c r="E4" s="11"/>
    </row>
    <row r="5" s="2" customFormat="1" ht="26" customHeight="1" spans="1:5">
      <c r="A5" s="10" t="s">
        <v>57</v>
      </c>
      <c r="B5" s="10"/>
      <c r="C5" s="10" t="s">
        <v>58</v>
      </c>
      <c r="D5" s="10"/>
      <c r="E5" s="10"/>
    </row>
    <row r="6" s="3" customFormat="1" ht="26" customHeight="1" spans="1:5">
      <c r="A6" s="12" t="s">
        <v>59</v>
      </c>
      <c r="B6" s="13" t="s">
        <v>4</v>
      </c>
      <c r="C6" s="13"/>
      <c r="D6" s="10">
        <v>523.93</v>
      </c>
      <c r="E6" s="10"/>
    </row>
    <row r="7" s="3" customFormat="1" ht="26" customHeight="1" spans="1:6">
      <c r="A7" s="14"/>
      <c r="B7" s="15" t="s">
        <v>60</v>
      </c>
      <c r="C7" s="15"/>
      <c r="D7" s="16">
        <v>474.25</v>
      </c>
      <c r="E7" s="16"/>
      <c r="F7" s="3">
        <f>'[1]附件1-中职学生资助'!AI9+'[1]附件1-中职学生资助'!AI14+'[1]附件2-技工'!M8</f>
        <v>474.25</v>
      </c>
    </row>
    <row r="8" s="3" customFormat="1" ht="26" customHeight="1" spans="1:6">
      <c r="A8" s="14"/>
      <c r="B8" s="15" t="s">
        <v>61</v>
      </c>
      <c r="C8" s="15"/>
      <c r="D8" s="16">
        <v>49.68</v>
      </c>
      <c r="E8" s="16"/>
      <c r="F8" s="3">
        <f>'[1]附件1-中职学生资助'!AJ9+'[1]附件1-中职学生资助'!AJ14+'[1]附件2-技工'!N8</f>
        <v>49.68</v>
      </c>
    </row>
    <row r="9" s="3" customFormat="1" ht="26" customHeight="1" spans="1:5">
      <c r="A9" s="14"/>
      <c r="B9" s="17" t="s">
        <v>62</v>
      </c>
      <c r="C9" s="17"/>
      <c r="D9" s="16"/>
      <c r="E9" s="16"/>
    </row>
    <row r="10" s="2" customFormat="1" ht="69" customHeight="1" spans="1:5">
      <c r="A10" s="16" t="s">
        <v>63</v>
      </c>
      <c r="B10" s="15" t="s">
        <v>64</v>
      </c>
      <c r="C10" s="15"/>
      <c r="D10" s="15"/>
      <c r="E10" s="15"/>
    </row>
    <row r="11" s="2" customFormat="1" ht="40" customHeight="1" spans="1:5">
      <c r="A11" s="16" t="s">
        <v>65</v>
      </c>
      <c r="B11" s="10" t="s">
        <v>66</v>
      </c>
      <c r="C11" s="10" t="s">
        <v>67</v>
      </c>
      <c r="D11" s="10" t="s">
        <v>68</v>
      </c>
      <c r="E11" s="10" t="s">
        <v>69</v>
      </c>
    </row>
    <row r="12" s="2" customFormat="1" ht="40" customHeight="1" spans="1:5">
      <c r="A12" s="18"/>
      <c r="B12" s="19" t="s">
        <v>70</v>
      </c>
      <c r="C12" s="20" t="s">
        <v>71</v>
      </c>
      <c r="D12" s="18" t="s">
        <v>72</v>
      </c>
      <c r="E12" s="21">
        <v>1</v>
      </c>
    </row>
    <row r="13" s="2" customFormat="1" ht="40" customHeight="1" spans="1:5">
      <c r="A13" s="18"/>
      <c r="B13" s="22"/>
      <c r="C13" s="20" t="s">
        <v>73</v>
      </c>
      <c r="D13" s="18" t="s">
        <v>74</v>
      </c>
      <c r="E13" s="21">
        <v>1</v>
      </c>
    </row>
    <row r="14" s="2" customFormat="1" ht="40" customHeight="1" spans="1:5">
      <c r="A14" s="18"/>
      <c r="B14" s="22"/>
      <c r="C14" s="23" t="s">
        <v>75</v>
      </c>
      <c r="D14" s="18" t="s">
        <v>76</v>
      </c>
      <c r="E14" s="21">
        <v>1</v>
      </c>
    </row>
    <row r="15" s="2" customFormat="1" ht="54" customHeight="1" spans="1:5">
      <c r="A15" s="18"/>
      <c r="B15" s="24"/>
      <c r="C15" s="23" t="s">
        <v>77</v>
      </c>
      <c r="D15" s="18" t="s">
        <v>78</v>
      </c>
      <c r="E15" s="18" t="s">
        <v>79</v>
      </c>
    </row>
    <row r="16" s="2" customFormat="1" ht="33" customHeight="1" spans="1:5">
      <c r="A16" s="18"/>
      <c r="B16" s="19" t="s">
        <v>80</v>
      </c>
      <c r="C16" s="26" t="s">
        <v>81</v>
      </c>
      <c r="D16" s="27" t="s">
        <v>82</v>
      </c>
      <c r="E16" s="28">
        <v>1</v>
      </c>
    </row>
    <row r="17" s="2" customFormat="1" ht="33" customHeight="1" spans="1:5">
      <c r="A17" s="18"/>
      <c r="B17" s="22"/>
      <c r="C17" s="29"/>
      <c r="D17" s="27" t="s">
        <v>83</v>
      </c>
      <c r="E17" s="28">
        <v>1</v>
      </c>
    </row>
    <row r="18" s="2" customFormat="1" ht="33" customHeight="1" spans="1:5">
      <c r="A18" s="18"/>
      <c r="B18" s="32" t="s">
        <v>84</v>
      </c>
      <c r="C18" s="31" t="s">
        <v>85</v>
      </c>
      <c r="D18" s="16" t="s">
        <v>86</v>
      </c>
      <c r="E18" s="33" t="s">
        <v>87</v>
      </c>
    </row>
    <row r="19" ht="40.5" customHeight="1" spans="1:5">
      <c r="A19" s="34"/>
      <c r="B19" s="34"/>
      <c r="C19" s="34"/>
      <c r="D19" s="34"/>
      <c r="E19" s="34"/>
    </row>
  </sheetData>
  <mergeCells count="20">
    <mergeCell ref="A2:E2"/>
    <mergeCell ref="A4:B4"/>
    <mergeCell ref="C4:E4"/>
    <mergeCell ref="A5:B5"/>
    <mergeCell ref="C5:E5"/>
    <mergeCell ref="B6:C6"/>
    <mergeCell ref="D6:E6"/>
    <mergeCell ref="B7:C7"/>
    <mergeCell ref="D7:E7"/>
    <mergeCell ref="B8:C8"/>
    <mergeCell ref="D8:E8"/>
    <mergeCell ref="B9:C9"/>
    <mergeCell ref="D9:E9"/>
    <mergeCell ref="B10:E10"/>
    <mergeCell ref="A19:E19"/>
    <mergeCell ref="A6:A9"/>
    <mergeCell ref="A11:A18"/>
    <mergeCell ref="B12:B15"/>
    <mergeCell ref="B16:B17"/>
    <mergeCell ref="C16:C17"/>
  </mergeCells>
  <printOptions horizontalCentered="1"/>
  <pageMargins left="0.251388888888889" right="0.251388888888889" top="0.751388888888889" bottom="0.751388888888889" header="0.298611111111111" footer="0.550694444444444"/>
  <pageSetup paperSize="9" firstPageNumber="9" fitToHeight="0" orientation="portrait" useFirstPageNumber="1" horizontalDpi="600"/>
  <headerFooter>
    <oddFooter>&amp;R- &amp;P -</oddFooter>
    <evenFooter>&amp;L&amp;16—&amp;P—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opLeftCell="A8" workbookViewId="0">
      <selection activeCell="D14" sqref="D14"/>
    </sheetView>
  </sheetViews>
  <sheetFormatPr defaultColWidth="9" defaultRowHeight="21.95" customHeight="1" outlineLevelCol="5"/>
  <cols>
    <col min="1" max="1" width="10.5" style="4" customWidth="1"/>
    <col min="2" max="2" width="15.125" style="4" customWidth="1"/>
    <col min="3" max="3" width="15" style="4" customWidth="1"/>
    <col min="4" max="4" width="23.225" style="4" customWidth="1"/>
    <col min="5" max="5" width="19.75" style="4" customWidth="1"/>
    <col min="6" max="6" width="9" style="4" hidden="1" customWidth="1"/>
    <col min="7" max="16384" width="9" style="4"/>
  </cols>
  <sheetData>
    <row r="1" customHeight="1" spans="1:5">
      <c r="A1" s="5" t="s">
        <v>88</v>
      </c>
      <c r="B1" s="3"/>
      <c r="C1" s="3"/>
      <c r="D1" s="3"/>
      <c r="E1" s="6"/>
    </row>
    <row r="2" s="1" customFormat="1" ht="39.95" customHeight="1" spans="1:5">
      <c r="A2" s="7" t="s">
        <v>54</v>
      </c>
      <c r="B2" s="7"/>
      <c r="C2" s="7"/>
      <c r="D2" s="7"/>
      <c r="E2" s="7"/>
    </row>
    <row r="3" s="2" customFormat="1" ht="25" customHeight="1" spans="1:5">
      <c r="A3" s="10" t="s">
        <v>55</v>
      </c>
      <c r="B3" s="10"/>
      <c r="C3" s="11" t="s">
        <v>89</v>
      </c>
      <c r="D3" s="11"/>
      <c r="E3" s="11"/>
    </row>
    <row r="4" s="2" customFormat="1" ht="25" customHeight="1" spans="1:5">
      <c r="A4" s="10" t="s">
        <v>57</v>
      </c>
      <c r="B4" s="10"/>
      <c r="C4" s="10" t="s">
        <v>58</v>
      </c>
      <c r="D4" s="10"/>
      <c r="E4" s="10"/>
    </row>
    <row r="5" s="3" customFormat="1" ht="25" customHeight="1" spans="1:5">
      <c r="A5" s="12" t="s">
        <v>59</v>
      </c>
      <c r="B5" s="13" t="s">
        <v>4</v>
      </c>
      <c r="C5" s="13"/>
      <c r="D5" s="10">
        <v>430.64</v>
      </c>
      <c r="E5" s="10"/>
    </row>
    <row r="6" s="3" customFormat="1" ht="25" customHeight="1" spans="1:6">
      <c r="A6" s="14"/>
      <c r="B6" s="15" t="s">
        <v>60</v>
      </c>
      <c r="C6" s="15"/>
      <c r="D6" s="16">
        <v>378.15</v>
      </c>
      <c r="E6" s="16"/>
      <c r="F6" s="3">
        <f>'[1]附件1-中职学生资助'!W8+'[1]附件1-中职学生资助'!AM8+'[1]附件2-技工'!Y8+'[1]附件2-技工'!AD8</f>
        <v>378.15</v>
      </c>
    </row>
    <row r="7" s="3" customFormat="1" ht="25" customHeight="1" spans="1:6">
      <c r="A7" s="14"/>
      <c r="B7" s="15" t="s">
        <v>61</v>
      </c>
      <c r="C7" s="15"/>
      <c r="D7" s="16">
        <v>52.49</v>
      </c>
      <c r="E7" s="16"/>
      <c r="F7" s="3">
        <f>'[1]附件1-中职学生资助'!X8+'[1]附件2-技工'!Z8</f>
        <v>52.49</v>
      </c>
    </row>
    <row r="8" s="3" customFormat="1" ht="25" customHeight="1" spans="1:5">
      <c r="A8" s="14"/>
      <c r="B8" s="17" t="s">
        <v>62</v>
      </c>
      <c r="C8" s="17"/>
      <c r="D8" s="16"/>
      <c r="E8" s="16"/>
    </row>
    <row r="9" s="2" customFormat="1" ht="93" customHeight="1" spans="1:5">
      <c r="A9" s="16" t="s">
        <v>63</v>
      </c>
      <c r="B9" s="15" t="s">
        <v>90</v>
      </c>
      <c r="C9" s="15"/>
      <c r="D9" s="15"/>
      <c r="E9" s="15"/>
    </row>
    <row r="10" s="2" customFormat="1" ht="42" customHeight="1" spans="1:5">
      <c r="A10" s="16" t="s">
        <v>65</v>
      </c>
      <c r="B10" s="10" t="s">
        <v>66</v>
      </c>
      <c r="C10" s="10" t="s">
        <v>67</v>
      </c>
      <c r="D10" s="10" t="s">
        <v>68</v>
      </c>
      <c r="E10" s="10" t="s">
        <v>69</v>
      </c>
    </row>
    <row r="11" s="2" customFormat="1" ht="40" customHeight="1" spans="1:5">
      <c r="A11" s="16"/>
      <c r="B11" s="19" t="s">
        <v>70</v>
      </c>
      <c r="C11" s="20" t="s">
        <v>71</v>
      </c>
      <c r="D11" s="18" t="s">
        <v>91</v>
      </c>
      <c r="E11" s="21" t="s">
        <v>92</v>
      </c>
    </row>
    <row r="12" s="2" customFormat="1" ht="36" customHeight="1" spans="1:5">
      <c r="A12" s="18"/>
      <c r="B12" s="22"/>
      <c r="C12" s="38"/>
      <c r="D12" s="18" t="s">
        <v>93</v>
      </c>
      <c r="E12" s="21">
        <v>1</v>
      </c>
    </row>
    <row r="13" s="2" customFormat="1" ht="36" customHeight="1" spans="1:5">
      <c r="A13" s="18"/>
      <c r="B13" s="22"/>
      <c r="C13" s="38"/>
      <c r="D13" s="18" t="s">
        <v>94</v>
      </c>
      <c r="E13" s="21">
        <v>1</v>
      </c>
    </row>
    <row r="14" s="2" customFormat="1" ht="36" customHeight="1" spans="1:5">
      <c r="A14" s="18"/>
      <c r="B14" s="22"/>
      <c r="C14" s="20" t="s">
        <v>73</v>
      </c>
      <c r="D14" s="18" t="s">
        <v>74</v>
      </c>
      <c r="E14" s="21">
        <v>1</v>
      </c>
    </row>
    <row r="15" s="2" customFormat="1" ht="36" customHeight="1" spans="1:5">
      <c r="A15" s="18"/>
      <c r="B15" s="22"/>
      <c r="C15" s="38"/>
      <c r="D15" s="18" t="s">
        <v>95</v>
      </c>
      <c r="E15" s="21">
        <v>1</v>
      </c>
    </row>
    <row r="16" s="2" customFormat="1" ht="36" customHeight="1" spans="1:5">
      <c r="A16" s="18"/>
      <c r="B16" s="22"/>
      <c r="C16" s="23" t="s">
        <v>75</v>
      </c>
      <c r="D16" s="18" t="s">
        <v>96</v>
      </c>
      <c r="E16" s="21">
        <v>1</v>
      </c>
    </row>
    <row r="17" s="2" customFormat="1" ht="50.1" customHeight="1" spans="1:5">
      <c r="A17" s="18"/>
      <c r="B17" s="22"/>
      <c r="C17" s="20" t="s">
        <v>77</v>
      </c>
      <c r="D17" s="18" t="s">
        <v>97</v>
      </c>
      <c r="E17" s="18" t="s">
        <v>98</v>
      </c>
    </row>
    <row r="18" s="2" customFormat="1" ht="27" customHeight="1" spans="1:5">
      <c r="A18" s="18"/>
      <c r="B18" s="22"/>
      <c r="C18" s="38"/>
      <c r="D18" s="18" t="s">
        <v>99</v>
      </c>
      <c r="E18" s="18" t="s">
        <v>100</v>
      </c>
    </row>
    <row r="19" s="2" customFormat="1" ht="27" customHeight="1" spans="1:5">
      <c r="A19" s="18"/>
      <c r="B19" s="19" t="s">
        <v>80</v>
      </c>
      <c r="C19" s="26" t="s">
        <v>81</v>
      </c>
      <c r="D19" s="27" t="s">
        <v>82</v>
      </c>
      <c r="E19" s="28">
        <v>1</v>
      </c>
    </row>
    <row r="20" s="2" customFormat="1" ht="27" customHeight="1" spans="1:5">
      <c r="A20" s="18"/>
      <c r="B20" s="22"/>
      <c r="C20" s="29"/>
      <c r="D20" s="27" t="s">
        <v>83</v>
      </c>
      <c r="E20" s="28">
        <v>1</v>
      </c>
    </row>
    <row r="21" ht="27" customHeight="1" spans="1:5">
      <c r="A21" s="18"/>
      <c r="B21" s="22"/>
      <c r="C21" s="29"/>
      <c r="D21" s="18" t="s">
        <v>101</v>
      </c>
      <c r="E21" s="31" t="s">
        <v>102</v>
      </c>
    </row>
    <row r="22" ht="27" customHeight="1" spans="1:5">
      <c r="A22" s="18"/>
      <c r="B22" s="24"/>
      <c r="C22" s="30"/>
      <c r="D22" s="18" t="s">
        <v>103</v>
      </c>
      <c r="E22" s="31" t="s">
        <v>104</v>
      </c>
    </row>
    <row r="23" ht="27" customHeight="1" spans="1:5">
      <c r="A23" s="18"/>
      <c r="B23" s="32" t="s">
        <v>84</v>
      </c>
      <c r="C23" s="31" t="s">
        <v>85</v>
      </c>
      <c r="D23" s="16" t="s">
        <v>86</v>
      </c>
      <c r="E23" s="33" t="s">
        <v>87</v>
      </c>
    </row>
  </sheetData>
  <mergeCells count="22">
    <mergeCell ref="A2:E2"/>
    <mergeCell ref="A3:B3"/>
    <mergeCell ref="C3:E3"/>
    <mergeCell ref="A4:B4"/>
    <mergeCell ref="C4:E4"/>
    <mergeCell ref="B5:C5"/>
    <mergeCell ref="D5:E5"/>
    <mergeCell ref="B6:C6"/>
    <mergeCell ref="D6:E6"/>
    <mergeCell ref="B7:C7"/>
    <mergeCell ref="D7:E7"/>
    <mergeCell ref="B8:C8"/>
    <mergeCell ref="D8:E8"/>
    <mergeCell ref="B9:E9"/>
    <mergeCell ref="A5:A8"/>
    <mergeCell ref="A10:A23"/>
    <mergeCell ref="B11:B18"/>
    <mergeCell ref="B19:B22"/>
    <mergeCell ref="C11:C13"/>
    <mergeCell ref="C14:C15"/>
    <mergeCell ref="C17:C18"/>
    <mergeCell ref="C19:C22"/>
  </mergeCells>
  <printOptions horizontalCentered="1"/>
  <pageMargins left="0.251388888888889" right="0.251388888888889" top="0.751388888888889" bottom="0.751388888888889" header="0.298611111111111" footer="0.432638888888889"/>
  <pageSetup paperSize="9" scale="93" firstPageNumber="10" orientation="portrait" useFirstPageNumber="1" horizontalDpi="600"/>
  <headerFooter>
    <oddFooter>&amp;L- &amp;P -</oddFooter>
    <evenFooter>&amp;L&amp;16—&amp;P—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A4" sqref="A4:B5"/>
    </sheetView>
  </sheetViews>
  <sheetFormatPr defaultColWidth="9" defaultRowHeight="21.95" customHeight="1" outlineLevelCol="4"/>
  <cols>
    <col min="1" max="1" width="10.5" style="4" customWidth="1"/>
    <col min="2" max="2" width="15.125" style="4" customWidth="1"/>
    <col min="3" max="3" width="15" style="4" customWidth="1"/>
    <col min="4" max="4" width="19.375" style="4" customWidth="1"/>
    <col min="5" max="5" width="19.75" style="4" customWidth="1"/>
    <col min="6" max="16384" width="9" style="4"/>
  </cols>
  <sheetData>
    <row r="1" customHeight="1" spans="1:5">
      <c r="A1" s="5" t="s">
        <v>105</v>
      </c>
      <c r="B1" s="3"/>
      <c r="C1" s="3"/>
      <c r="D1" s="3"/>
      <c r="E1" s="6"/>
    </row>
    <row r="2" s="1" customFormat="1" ht="39.95" customHeight="1" spans="1:5">
      <c r="A2" s="7" t="s">
        <v>54</v>
      </c>
      <c r="B2" s="7"/>
      <c r="C2" s="7"/>
      <c r="D2" s="7"/>
      <c r="E2" s="7"/>
    </row>
    <row r="3" ht="18" customHeight="1" spans="1:5">
      <c r="A3" s="8"/>
      <c r="B3" s="9"/>
      <c r="C3" s="9"/>
      <c r="D3" s="9"/>
      <c r="E3" s="9"/>
    </row>
    <row r="4" s="2" customFormat="1" ht="26" customHeight="1" spans="1:5">
      <c r="A4" s="10" t="s">
        <v>55</v>
      </c>
      <c r="B4" s="10"/>
      <c r="C4" s="11" t="s">
        <v>106</v>
      </c>
      <c r="D4" s="11"/>
      <c r="E4" s="11"/>
    </row>
    <row r="5" s="2" customFormat="1" ht="26" customHeight="1" spans="1:5">
      <c r="A5" s="10" t="s">
        <v>57</v>
      </c>
      <c r="B5" s="10"/>
      <c r="C5" s="35" t="s">
        <v>107</v>
      </c>
      <c r="D5" s="36"/>
      <c r="E5" s="37"/>
    </row>
    <row r="6" s="3" customFormat="1" ht="26" customHeight="1" spans="1:5">
      <c r="A6" s="12" t="s">
        <v>59</v>
      </c>
      <c r="B6" s="13" t="s">
        <v>4</v>
      </c>
      <c r="C6" s="13"/>
      <c r="D6" s="10">
        <v>20</v>
      </c>
      <c r="E6" s="10"/>
    </row>
    <row r="7" s="3" customFormat="1" ht="26" customHeight="1" spans="1:5">
      <c r="A7" s="14"/>
      <c r="B7" s="15" t="s">
        <v>60</v>
      </c>
      <c r="C7" s="15"/>
      <c r="D7" s="16"/>
      <c r="E7" s="16"/>
    </row>
    <row r="8" s="3" customFormat="1" ht="26" customHeight="1" spans="1:5">
      <c r="A8" s="14"/>
      <c r="B8" s="15" t="s">
        <v>61</v>
      </c>
      <c r="C8" s="15"/>
      <c r="D8" s="16">
        <v>20</v>
      </c>
      <c r="E8" s="16"/>
    </row>
    <row r="9" s="3" customFormat="1" ht="26" customHeight="1" spans="1:5">
      <c r="A9" s="14"/>
      <c r="B9" s="17" t="s">
        <v>62</v>
      </c>
      <c r="C9" s="17"/>
      <c r="D9" s="16"/>
      <c r="E9" s="16"/>
    </row>
    <row r="10" s="2" customFormat="1" ht="90" customHeight="1" spans="1:5">
      <c r="A10" s="16" t="s">
        <v>63</v>
      </c>
      <c r="B10" s="15" t="s">
        <v>108</v>
      </c>
      <c r="C10" s="15"/>
      <c r="D10" s="15"/>
      <c r="E10" s="15"/>
    </row>
    <row r="11" s="2" customFormat="1" ht="40" customHeight="1" spans="1:5">
      <c r="A11" s="16" t="s">
        <v>65</v>
      </c>
      <c r="B11" s="10" t="s">
        <v>66</v>
      </c>
      <c r="C11" s="10" t="s">
        <v>67</v>
      </c>
      <c r="D11" s="10" t="s">
        <v>68</v>
      </c>
      <c r="E11" s="10" t="s">
        <v>69</v>
      </c>
    </row>
    <row r="12" s="2" customFormat="1" ht="40" customHeight="1" spans="1:5">
      <c r="A12" s="18"/>
      <c r="B12" s="19" t="s">
        <v>70</v>
      </c>
      <c r="C12" s="20" t="s">
        <v>71</v>
      </c>
      <c r="D12" s="18" t="s">
        <v>94</v>
      </c>
      <c r="E12" s="21">
        <v>1</v>
      </c>
    </row>
    <row r="13" s="2" customFormat="1" ht="40" customHeight="1" spans="1:5">
      <c r="A13" s="18"/>
      <c r="B13" s="22"/>
      <c r="C13" s="20" t="s">
        <v>73</v>
      </c>
      <c r="D13" s="18" t="s">
        <v>95</v>
      </c>
      <c r="E13" s="21">
        <v>1</v>
      </c>
    </row>
    <row r="14" s="2" customFormat="1" ht="40" customHeight="1" spans="1:5">
      <c r="A14" s="18"/>
      <c r="B14" s="22"/>
      <c r="C14" s="23" t="s">
        <v>75</v>
      </c>
      <c r="D14" s="18" t="s">
        <v>109</v>
      </c>
      <c r="E14" s="21">
        <v>1</v>
      </c>
    </row>
    <row r="15" s="2" customFormat="1" ht="27" customHeight="1" spans="1:5">
      <c r="A15" s="18"/>
      <c r="B15" s="22"/>
      <c r="C15" s="20" t="s">
        <v>77</v>
      </c>
      <c r="D15" s="18" t="s">
        <v>110</v>
      </c>
      <c r="E15" s="18" t="s">
        <v>111</v>
      </c>
    </row>
    <row r="16" s="2" customFormat="1" ht="27" customHeight="1" spans="1:5">
      <c r="A16" s="18"/>
      <c r="B16" s="19" t="s">
        <v>80</v>
      </c>
      <c r="C16" s="26" t="s">
        <v>81</v>
      </c>
      <c r="D16" s="27" t="s">
        <v>82</v>
      </c>
      <c r="E16" s="28">
        <v>1</v>
      </c>
    </row>
    <row r="17" s="2" customFormat="1" ht="27" customHeight="1" spans="1:5">
      <c r="A17" s="18"/>
      <c r="B17" s="22"/>
      <c r="C17" s="29"/>
      <c r="D17" s="27" t="s">
        <v>83</v>
      </c>
      <c r="E17" s="28">
        <v>1</v>
      </c>
    </row>
    <row r="18" ht="30" customHeight="1" spans="1:5">
      <c r="A18" s="18"/>
      <c r="B18" s="24"/>
      <c r="C18" s="30"/>
      <c r="D18" s="18" t="s">
        <v>103</v>
      </c>
      <c r="E18" s="31" t="s">
        <v>104</v>
      </c>
    </row>
    <row r="19" ht="27" customHeight="1" spans="1:5">
      <c r="A19" s="18"/>
      <c r="B19" s="32" t="s">
        <v>84</v>
      </c>
      <c r="C19" s="31" t="s">
        <v>85</v>
      </c>
      <c r="D19" s="16" t="s">
        <v>86</v>
      </c>
      <c r="E19" s="33" t="s">
        <v>87</v>
      </c>
    </row>
  </sheetData>
  <mergeCells count="19">
    <mergeCell ref="A2:E2"/>
    <mergeCell ref="A4:B4"/>
    <mergeCell ref="C4:E4"/>
    <mergeCell ref="A5:B5"/>
    <mergeCell ref="C5:E5"/>
    <mergeCell ref="B6:C6"/>
    <mergeCell ref="D6:E6"/>
    <mergeCell ref="B7:C7"/>
    <mergeCell ref="D7:E7"/>
    <mergeCell ref="B8:C8"/>
    <mergeCell ref="D8:E8"/>
    <mergeCell ref="B9:C9"/>
    <mergeCell ref="D9:E9"/>
    <mergeCell ref="B10:E10"/>
    <mergeCell ref="A6:A9"/>
    <mergeCell ref="A11:A19"/>
    <mergeCell ref="B12:B15"/>
    <mergeCell ref="B16:B18"/>
    <mergeCell ref="C16:C18"/>
  </mergeCells>
  <printOptions horizontalCentered="1"/>
  <pageMargins left="0.251388888888889" right="0.251388888888889" top="0.751388888888889" bottom="0.751388888888889" header="0.298611111111111" footer="0.511805555555556"/>
  <pageSetup paperSize="9" firstPageNumber="11" fitToHeight="0" orientation="portrait" useFirstPageNumber="1" horizontalDpi="600"/>
  <headerFooter>
    <oddFooter>&amp;R- &amp;P -</oddFooter>
    <evenFooter>&amp;L&amp;16—&amp;P—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opLeftCell="A4" workbookViewId="0">
      <selection activeCell="C16" sqref="C16:C18"/>
    </sheetView>
  </sheetViews>
  <sheetFormatPr defaultColWidth="9" defaultRowHeight="21.95" customHeight="1" outlineLevelCol="4"/>
  <cols>
    <col min="1" max="1" width="10.5" style="4" customWidth="1"/>
    <col min="2" max="2" width="15.125" style="4" customWidth="1"/>
    <col min="3" max="3" width="13.375" style="4" customWidth="1"/>
    <col min="4" max="4" width="20.875" style="4" customWidth="1"/>
    <col min="5" max="5" width="22" style="4" customWidth="1"/>
    <col min="6" max="16384" width="9" style="4"/>
  </cols>
  <sheetData>
    <row r="1" customHeight="1" spans="1:5">
      <c r="A1" s="5" t="s">
        <v>112</v>
      </c>
      <c r="B1" s="3"/>
      <c r="C1" s="3"/>
      <c r="D1" s="3"/>
      <c r="E1" s="6"/>
    </row>
    <row r="2" s="1" customFormat="1" ht="39.95" customHeight="1" spans="1:5">
      <c r="A2" s="7" t="s">
        <v>54</v>
      </c>
      <c r="B2" s="7"/>
      <c r="C2" s="7"/>
      <c r="D2" s="7"/>
      <c r="E2" s="7"/>
    </row>
    <row r="3" ht="18" customHeight="1" spans="1:5">
      <c r="A3" s="8"/>
      <c r="B3" s="9"/>
      <c r="C3" s="9"/>
      <c r="D3" s="9"/>
      <c r="E3" s="9"/>
    </row>
    <row r="4" s="2" customFormat="1" ht="21" customHeight="1" spans="1:5">
      <c r="A4" s="10" t="s">
        <v>55</v>
      </c>
      <c r="B4" s="10"/>
      <c r="C4" s="11" t="s">
        <v>113</v>
      </c>
      <c r="D4" s="11"/>
      <c r="E4" s="11"/>
    </row>
    <row r="5" s="2" customFormat="1" ht="21" customHeight="1" spans="1:5">
      <c r="A5" s="10" t="s">
        <v>57</v>
      </c>
      <c r="B5" s="10"/>
      <c r="C5" s="10" t="s">
        <v>107</v>
      </c>
      <c r="D5" s="10"/>
      <c r="E5" s="10"/>
    </row>
    <row r="6" s="3" customFormat="1" ht="21" customHeight="1" spans="1:5">
      <c r="A6" s="12" t="s">
        <v>59</v>
      </c>
      <c r="B6" s="13" t="s">
        <v>4</v>
      </c>
      <c r="C6" s="13"/>
      <c r="D6" s="10">
        <v>40.66</v>
      </c>
      <c r="E6" s="10"/>
    </row>
    <row r="7" s="3" customFormat="1" ht="21" customHeight="1" spans="1:5">
      <c r="A7" s="14"/>
      <c r="B7" s="15" t="s">
        <v>60</v>
      </c>
      <c r="C7" s="15"/>
      <c r="D7" s="16"/>
      <c r="E7" s="16"/>
    </row>
    <row r="8" s="3" customFormat="1" ht="21" customHeight="1" spans="1:5">
      <c r="A8" s="14"/>
      <c r="B8" s="15" t="s">
        <v>61</v>
      </c>
      <c r="C8" s="15"/>
      <c r="D8" s="16">
        <v>40.66</v>
      </c>
      <c r="E8" s="16"/>
    </row>
    <row r="9" s="3" customFormat="1" ht="21" customHeight="1" spans="1:5">
      <c r="A9" s="14"/>
      <c r="B9" s="17" t="s">
        <v>62</v>
      </c>
      <c r="C9" s="17"/>
      <c r="D9" s="16"/>
      <c r="E9" s="16"/>
    </row>
    <row r="10" s="2" customFormat="1" ht="80" customHeight="1" spans="1:5">
      <c r="A10" s="16" t="s">
        <v>63</v>
      </c>
      <c r="B10" s="15" t="s">
        <v>114</v>
      </c>
      <c r="C10" s="15"/>
      <c r="D10" s="15"/>
      <c r="E10" s="15"/>
    </row>
    <row r="11" s="2" customFormat="1" ht="40" customHeight="1" spans="1:5">
      <c r="A11" s="16" t="s">
        <v>65</v>
      </c>
      <c r="B11" s="10" t="s">
        <v>66</v>
      </c>
      <c r="C11" s="10" t="s">
        <v>67</v>
      </c>
      <c r="D11" s="10" t="s">
        <v>68</v>
      </c>
      <c r="E11" s="10" t="s">
        <v>69</v>
      </c>
    </row>
    <row r="12" s="2" customFormat="1" ht="32" customHeight="1" spans="1:5">
      <c r="A12" s="18"/>
      <c r="B12" s="19" t="s">
        <v>70</v>
      </c>
      <c r="C12" s="20" t="s">
        <v>71</v>
      </c>
      <c r="D12" s="18" t="s">
        <v>93</v>
      </c>
      <c r="E12" s="21">
        <v>1</v>
      </c>
    </row>
    <row r="13" s="2" customFormat="1" ht="32" customHeight="1" spans="1:5">
      <c r="A13" s="18"/>
      <c r="B13" s="22"/>
      <c r="C13" s="23" t="s">
        <v>73</v>
      </c>
      <c r="D13" s="18" t="s">
        <v>74</v>
      </c>
      <c r="E13" s="21">
        <v>1</v>
      </c>
    </row>
    <row r="14" s="2" customFormat="1" ht="32" customHeight="1" spans="1:5">
      <c r="A14" s="18"/>
      <c r="B14" s="22"/>
      <c r="C14" s="23" t="s">
        <v>75</v>
      </c>
      <c r="D14" s="18" t="s">
        <v>115</v>
      </c>
      <c r="E14" s="21">
        <v>1</v>
      </c>
    </row>
    <row r="15" s="2" customFormat="1" ht="48" customHeight="1" spans="1:5">
      <c r="A15" s="18"/>
      <c r="B15" s="24"/>
      <c r="C15" s="23" t="s">
        <v>77</v>
      </c>
      <c r="D15" s="18" t="s">
        <v>78</v>
      </c>
      <c r="E15" s="25" t="s">
        <v>116</v>
      </c>
    </row>
    <row r="16" s="2" customFormat="1" ht="32.1" customHeight="1" spans="1:5">
      <c r="A16" s="18"/>
      <c r="B16" s="19" t="s">
        <v>80</v>
      </c>
      <c r="C16" s="26" t="s">
        <v>81</v>
      </c>
      <c r="D16" s="27" t="s">
        <v>82</v>
      </c>
      <c r="E16" s="28">
        <v>1</v>
      </c>
    </row>
    <row r="17" s="2" customFormat="1" ht="32.1" customHeight="1" spans="1:5">
      <c r="A17" s="18"/>
      <c r="B17" s="22"/>
      <c r="C17" s="29"/>
      <c r="D17" s="27" t="s">
        <v>83</v>
      </c>
      <c r="E17" s="28">
        <v>1</v>
      </c>
    </row>
    <row r="18" s="2" customFormat="1" ht="32.1" customHeight="1" spans="1:5">
      <c r="A18" s="18"/>
      <c r="B18" s="24"/>
      <c r="C18" s="30"/>
      <c r="D18" s="18" t="s">
        <v>101</v>
      </c>
      <c r="E18" s="31" t="s">
        <v>102</v>
      </c>
    </row>
    <row r="19" s="2" customFormat="1" ht="32.1" customHeight="1" spans="1:5">
      <c r="A19" s="16"/>
      <c r="B19" s="32" t="s">
        <v>84</v>
      </c>
      <c r="C19" s="31" t="s">
        <v>85</v>
      </c>
      <c r="D19" s="16" t="s">
        <v>86</v>
      </c>
      <c r="E19" s="33" t="s">
        <v>87</v>
      </c>
    </row>
    <row r="20" ht="40.5" customHeight="1" spans="1:5">
      <c r="A20" s="34"/>
      <c r="B20" s="34"/>
      <c r="C20" s="34"/>
      <c r="D20" s="34"/>
      <c r="E20" s="34"/>
    </row>
  </sheetData>
  <mergeCells count="20">
    <mergeCell ref="A2:E2"/>
    <mergeCell ref="A4:B4"/>
    <mergeCell ref="C4:E4"/>
    <mergeCell ref="A5:B5"/>
    <mergeCell ref="C5:E5"/>
    <mergeCell ref="B6:C6"/>
    <mergeCell ref="D6:E6"/>
    <mergeCell ref="B7:C7"/>
    <mergeCell ref="D7:E7"/>
    <mergeCell ref="B8:C8"/>
    <mergeCell ref="D8:E8"/>
    <mergeCell ref="B9:C9"/>
    <mergeCell ref="D9:E9"/>
    <mergeCell ref="B10:E10"/>
    <mergeCell ref="A20:E20"/>
    <mergeCell ref="A6:A9"/>
    <mergeCell ref="A11:A19"/>
    <mergeCell ref="B12:B15"/>
    <mergeCell ref="B16:B18"/>
    <mergeCell ref="C16:C18"/>
  </mergeCells>
  <printOptions horizontalCentered="1"/>
  <pageMargins left="0.251388888888889" right="0.251388888888889" top="0.751388888888889" bottom="0.751388888888889" header="0.298611111111111" footer="0.472222222222222"/>
  <pageSetup paperSize="9" firstPageNumber="12" fitToHeight="0" orientation="portrait" useFirstPageNumber="1" horizontalDpi="600"/>
  <headerFooter>
    <oddFooter>&amp;L- &amp;P -</oddFooter>
    <evenFooter>&amp;R—&amp;P—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附件1-中职学生资助</vt:lpstr>
      <vt:lpstr>附件2-技工</vt:lpstr>
      <vt:lpstr>附件3-中职区奖</vt:lpstr>
      <vt:lpstr>附件4-大学新生入学补助</vt:lpstr>
      <vt:lpstr>附件5-1免学费</vt:lpstr>
      <vt:lpstr>附件5-2 奖助学金</vt:lpstr>
      <vt:lpstr>附件5-3中职区奖</vt:lpstr>
      <vt:lpstr>附件5-4大学新生入学补助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2017-08-19T02:52:00Z</dcterms:created>
  <cp:lastPrinted>2025-05-21T20:03:00Z</cp:lastPrinted>
  <dcterms:modified xsi:type="dcterms:W3CDTF">2025-06-25T08:19:37Z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2052-10.1.0.7468</vt:lpwstr>
  </property>
  <property fmtid="{D5CDD505-2E9C-101B-9397-08002B2CF9AE}" pid="4" name="ICV">
    <vt:lpwstr>785CEC2C0D1749559C549E18AEC4EF85_13</vt:lpwstr>
  </property>
  <property fmtid="{D5CDD505-2E9C-101B-9397-08002B2CF9AE}" pid="5" name="KSOReadingLayout">
    <vt:bool>true</vt:bool>
  </property>
</Properties>
</file>