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15" tabRatio="602"/>
  </bookViews>
  <sheets>
    <sheet name="封面" sheetId="1" r:id="rId1"/>
    <sheet name="表1" sheetId="2" r:id="rId2"/>
    <sheet name="表2" sheetId="3" r:id="rId3"/>
    <sheet name="表3" sheetId="13" r:id="rId4"/>
    <sheet name="表4" sheetId="14" r:id="rId5"/>
    <sheet name="表5" sheetId="4" r:id="rId6"/>
    <sheet name="表6" sheetId="5" r:id="rId7"/>
    <sheet name="表7" sheetId="6" r:id="rId8"/>
    <sheet name="表8" sheetId="15" r:id="rId9"/>
    <sheet name="表9" sheetId="7" r:id="rId10"/>
    <sheet name="表10" sheetId="8" r:id="rId11"/>
    <sheet name="表11" sheetId="16" r:id="rId12"/>
    <sheet name="表12" sheetId="17" r:id="rId13"/>
    <sheet name="表13" sheetId="18" r:id="rId14"/>
    <sheet name="表14" sheetId="19" r:id="rId15"/>
    <sheet name="表15" sheetId="12" r:id="rId16"/>
    <sheet name="表16" sheetId="20" r:id="rId17"/>
    <sheet name="表17" sheetId="9" r:id="rId18"/>
    <sheet name="表18" sheetId="10" r:id="rId19"/>
    <sheet name="表19" sheetId="11" r:id="rId20"/>
    <sheet name="20" sheetId="21"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q">[1]国家!#REF!</definedName>
    <definedName name="\z">[2]中央!#REF!</definedName>
    <definedName name="_xlnm._FilterDatabase" hidden="1">#REF!</definedName>
    <definedName name="_Order1" hidden="1">255</definedName>
    <definedName name="_Order2" hidden="1">255</definedName>
    <definedName name="a">#REF!</definedName>
    <definedName name="aa">#REF!</definedName>
    <definedName name="aaa">[2]中央!#REF!</definedName>
    <definedName name="aaaaaa">#REF!</definedName>
    <definedName name="aaaagfdsafsd">#N/A</definedName>
    <definedName name="ABC">#REF!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county">#REF!</definedName>
    <definedName name="da">#N/A</definedName>
    <definedName name="dadaf">#N/A</definedName>
    <definedName name="dads">#N/A</definedName>
    <definedName name="daggaga">#N/A</definedName>
    <definedName name="dasdfasd">#N/A</definedName>
    <definedName name="data">#REF!</definedName>
    <definedName name="Database">[3]PKx!$A$1:$AP$622</definedName>
    <definedName name="database2">#REF!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xxe2003">'[4]P1012001'!$A$6:$E$117</definedName>
    <definedName name="gxxe20032">'[5]P1012001'!$A$6:$E$117</definedName>
    <definedName name="hhhh">#REF!</definedName>
    <definedName name="jdfajsfdj">#N/A</definedName>
    <definedName name="jdjfadsjf">#N/A</definedName>
    <definedName name="jjgajsdfjasd">#N/A</definedName>
    <definedName name="kdfkasj">#N/A</definedName>
    <definedName name="kgak">#N/A</definedName>
    <definedName name="kkkk">#REF!</definedName>
    <definedName name="_xlnm.Print_Area" localSheetId="10">表10!$A$1:$Q$26</definedName>
    <definedName name="_xlnm.Print_Area" localSheetId="2">表2!$A$1:Q54</definedName>
    <definedName name="_xlnm.Print_Area" localSheetId="17">表17!$A$1:$G$18</definedName>
    <definedName name="_xlnm.Print_Area" localSheetId="15">表15!$A$1:$Q$41</definedName>
    <definedName name="_xlnm.Print_Area" localSheetId="9">表9!$A$1:$Q$35</definedName>
    <definedName name="_xlnm.Print_Area" localSheetId="5">表5!$A$1:P71</definedName>
    <definedName name="_xlnm.Print_Area" localSheetId="18">表18!$A$1:$J$31</definedName>
    <definedName name="_xlnm.Print_Area" localSheetId="19">表19!$A$1:$J$30</definedName>
    <definedName name="_xlnm.Print_Area" localSheetId="1">表1!$A$1:$Q$55</definedName>
    <definedName name="_xlnm.Print_Area">#N/A</definedName>
    <definedName name="Print_Area_MI">#REF!</definedName>
    <definedName name="_xlnm.Print_Titles" localSheetId="2">表2!$1:7</definedName>
    <definedName name="_xlnm.Print_Titles" localSheetId="17">表17!$1:$5</definedName>
    <definedName name="_xlnm.Print_Titles" localSheetId="15">表15!$1:$5</definedName>
    <definedName name="_xlnm.Print_Titles" localSheetId="9">表9!$1:$5</definedName>
    <definedName name="_xlnm.Print_Titles" localSheetId="5">表5!$1:5</definedName>
    <definedName name="_xlnm.Print_Titles" localSheetId="18">表18!$1:$6</definedName>
    <definedName name="_xlnm.Print_Titles" localSheetId="19">表19!$1:$6</definedName>
    <definedName name="_xlnm.Print_Titles" localSheetId="6">表6!$1:5</definedName>
    <definedName name="_xlnm.Print_Titles" localSheetId="7">表7!$1:6</definedName>
    <definedName name="_xlnm.Print_Titles" localSheetId="1">表1!$1:$7</definedName>
    <definedName name="_xlnm.Print_Titles">#N/A</definedName>
    <definedName name="q">[1]国家!#REF!</definedName>
    <definedName name="qq">[2]中央!#REF!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财政供养">#REF!</definedName>
    <definedName name="处室">#REF!</definedName>
    <definedName name="还有">#REF!</definedName>
    <definedName name="汇率">#REF!</definedName>
    <definedName name="基金处室">#REF!</definedName>
    <definedName name="基金金额">#REF!</definedName>
    <definedName name="基金科目">#REF!</definedName>
    <definedName name="基金类型">#REF!</definedName>
    <definedName name="金额">#REF!</definedName>
    <definedName name="科目">#REF!</definedName>
    <definedName name="类型">#REF!</definedName>
    <definedName name="全额差额比例">'[6]C01-1'!#REF!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四季度">'[6]C01-1'!#REF!</definedName>
    <definedName name="位次d">[7]四月份月报!#REF!</definedName>
    <definedName name="性别">[8]基础编码!$H$2:$H$3</definedName>
    <definedName name="学历">[8]基础编码!$S$2:$S$9</definedName>
    <definedName name="支出">'[9]P1012001'!$A$6:$E$117</definedName>
    <definedName name="전">#REF!</definedName>
    <definedName name="주택사업본부">#REF!</definedName>
    <definedName name="철구사업본부">#REF!</definedName>
    <definedName name="_xlnm.Print_Area" localSheetId="3">表3!$A$1:Q54</definedName>
    <definedName name="_xlnm.Print_Titles" localSheetId="3">表3!$1:7</definedName>
    <definedName name="_xlnm.Print_Titles" localSheetId="8">表8!#REF!</definedName>
    <definedName name="_xlnm.Print_Area" localSheetId="11">表11!$A$1:$J$15</definedName>
    <definedName name="_xlnm.Print_Area" localSheetId="16">表16!$A$1:$Q$30</definedName>
    <definedName name="_xlnm.Print_Titles" localSheetId="16">表16!$1:$5</definedName>
  </definedNames>
  <calcPr calcId="144525"/>
</workbook>
</file>

<file path=xl/comments1.xml><?xml version="1.0" encoding="utf-8"?>
<comments xmlns="http://schemas.openxmlformats.org/spreadsheetml/2006/main">
  <authors>
    <author>陈秋怡</author>
  </authors>
  <commentList>
    <comment ref="E4" authorId="0">
      <text>
        <r>
          <rPr>
            <sz val="9"/>
            <rFont val="宋体"/>
            <charset val="134"/>
          </rPr>
          <t>陈秋怡:
2017年预算草案</t>
        </r>
      </text>
    </comment>
    <comment ref="H4" authorId="0">
      <text>
        <r>
          <rPr>
            <sz val="9"/>
            <rFont val="宋体"/>
            <charset val="134"/>
          </rPr>
          <t>陈秋怡:
按预算调整数-预算调整报告</t>
        </r>
      </text>
    </comment>
    <comment ref="K4" authorId="0">
      <text>
        <r>
          <rPr>
            <sz val="9"/>
            <rFont val="宋体"/>
            <charset val="134"/>
          </rPr>
          <t>陈秋怡:
2016年结算单</t>
        </r>
      </text>
    </comment>
  </commentList>
</comments>
</file>

<file path=xl/comments2.xml><?xml version="1.0" encoding="utf-8"?>
<comments xmlns="http://schemas.openxmlformats.org/spreadsheetml/2006/main">
  <authors>
    <author>陈秋怡</author>
  </authors>
  <commentList>
    <comment ref="E4" authorId="0">
      <text>
        <r>
          <rPr>
            <sz val="9"/>
            <rFont val="宋体"/>
            <charset val="134"/>
          </rPr>
          <t>陈秋怡:
2016年预算草案</t>
        </r>
      </text>
    </comment>
    <comment ref="A9" authorId="0">
      <text>
        <r>
          <rPr>
            <sz val="9"/>
            <rFont val="宋体"/>
            <charset val="134"/>
          </rPr>
          <t>陈秋怡:
外贸出口退税上解</t>
        </r>
      </text>
    </comment>
    <comment ref="A10" authorId="0">
      <text>
        <r>
          <rPr>
            <sz val="9"/>
            <rFont val="宋体"/>
            <charset val="134"/>
          </rPr>
          <t>User:
上解自治区支出</t>
        </r>
      </text>
    </comment>
  </commentList>
</comments>
</file>

<file path=xl/comments3.xml><?xml version="1.0" encoding="utf-8"?>
<comments xmlns="http://schemas.openxmlformats.org/spreadsheetml/2006/main">
  <authors>
    <author>梁雪燕</author>
  </authors>
  <commentList>
    <comment ref="AC27" authorId="0">
      <text>
        <r>
          <rPr>
            <sz val="9"/>
            <rFont val="宋体"/>
            <charset val="134"/>
          </rPr>
          <t xml:space="preserve">玉东土地出让纯收益2000；
</t>
        </r>
      </text>
    </comment>
  </commentList>
</comments>
</file>

<file path=xl/comments4.xml><?xml version="1.0" encoding="utf-8"?>
<comments xmlns="http://schemas.openxmlformats.org/spreadsheetml/2006/main">
  <authors>
    <author>梁雪燕</author>
  </authors>
  <commentList>
    <comment ref="L18" authorId="0">
      <text>
        <r>
          <rPr>
            <sz val="9"/>
            <rFont val="宋体"/>
            <charset val="134"/>
          </rPr>
          <t xml:space="preserve">玉东土地出让纯收益2000；
</t>
        </r>
      </text>
    </comment>
  </commentList>
</comments>
</file>

<file path=xl/comments5.xml><?xml version="1.0" encoding="utf-8"?>
<comments xmlns="http://schemas.openxmlformats.org/spreadsheetml/2006/main">
  <authors>
    <author>梁雪燕</author>
  </authors>
  <commentList>
    <comment ref="I7" authorId="0">
      <text>
        <r>
          <rPr>
            <sz val="9"/>
            <rFont val="宋体"/>
            <charset val="134"/>
          </rPr>
          <t xml:space="preserve">玉东土地出让纯收益2000；
</t>
        </r>
      </text>
    </comment>
  </commentList>
</comments>
</file>

<file path=xl/comments6.xml><?xml version="1.0" encoding="utf-8"?>
<comments xmlns="http://schemas.openxmlformats.org/spreadsheetml/2006/main">
  <authors>
    <author>作者</author>
  </authors>
  <commentList>
    <comment ref="AC11" authorId="0">
      <text>
        <r>
          <rPr>
            <sz val="9"/>
            <rFont val="宋体"/>
            <charset val="134"/>
          </rPr>
          <t xml:space="preserve">玉东土地出让纯收益2000；
</t>
        </r>
      </text>
    </comment>
  </commentList>
</comments>
</file>

<file path=xl/sharedStrings.xml><?xml version="1.0" encoding="utf-8"?>
<sst xmlns="http://schemas.openxmlformats.org/spreadsheetml/2006/main" count="1658">
  <si>
    <t>2017年玉林市市级财政收支决算表</t>
  </si>
  <si>
    <t>表一    2017年玉林市级一般公共预算收入决算总表</t>
  </si>
  <si>
    <t>表二    2017年玉林市级一般公共预算支出决算总表</t>
  </si>
  <si>
    <t>表三    2017年玉林市直一般公共预算支出决算表</t>
  </si>
  <si>
    <t>表四    2017年玉林市一般公共预算本级基本支出决算表</t>
  </si>
  <si>
    <t>表五    2017年玉林市级一般公共预算税收返还和转移支付决算表</t>
  </si>
  <si>
    <t xml:space="preserve">表六    2017年玉林市级一般公共预算转移性支出表   </t>
  </si>
  <si>
    <t>表七    2017年玉林市市级一般公共预算支出预算变动及结余、结转情况表</t>
  </si>
  <si>
    <t>表八    玉林市全市及市级政府一般债务限额和余额情况决算表</t>
  </si>
  <si>
    <t>表九    2017年玉林市级政府性基金预算收入决算总表</t>
  </si>
  <si>
    <t>表十    2017年玉林市级政府性基金预算支出决算总表</t>
  </si>
  <si>
    <t>表十一  2017年玉林市级政府性基金转移支付决算表</t>
  </si>
  <si>
    <t>表十二  玉林市全市及市级政府专项债务限额和余额情况表</t>
  </si>
  <si>
    <t>表十三  2017年玉林市市级国有资本经营预算收入决算表</t>
  </si>
  <si>
    <t>表十四  2017年玉林市市级国有资本经营预算支出决算表</t>
  </si>
  <si>
    <t>表十五  2017年玉林市市级社会保险基金收入决算表</t>
  </si>
  <si>
    <t>表十六  2017年玉林市市级社会保险基金支出决算表</t>
  </si>
  <si>
    <t>表十七  2017年玉林市市级总预备费使用情况表</t>
  </si>
  <si>
    <t>表十八  2017年度玉林市市直预算资金年终资产负债表</t>
  </si>
  <si>
    <t>表十九  2017年度玉东新区预算资金年终资产负债表</t>
  </si>
  <si>
    <t>二十  预算绩效工作开展情况说明</t>
  </si>
  <si>
    <t xml:space="preserve">                                 玉林市财政局编制</t>
  </si>
  <si>
    <t>表1</t>
  </si>
  <si>
    <t>2017年玉林市级一般公共预算收入决算总表</t>
  </si>
  <si>
    <t>单位：万元</t>
  </si>
  <si>
    <t xml:space="preserve">
预算科目</t>
  </si>
  <si>
    <t>2016年决算</t>
  </si>
  <si>
    <t>2017年年初预算</t>
  </si>
  <si>
    <r>
      <rPr>
        <sz val="12"/>
        <rFont val="宋体"/>
        <charset val="134"/>
      </rPr>
      <t>201</t>
    </r>
    <r>
      <rPr>
        <sz val="12"/>
        <color indexed="8"/>
        <rFont val="宋体"/>
        <charset val="134"/>
      </rPr>
      <t>7</t>
    </r>
    <r>
      <rPr>
        <sz val="12"/>
        <color indexed="8"/>
        <rFont val="宋体"/>
        <charset val="134"/>
      </rPr>
      <t>年调整预算</t>
    </r>
  </si>
  <si>
    <r>
      <rPr>
        <sz val="12"/>
        <rFont val="宋体"/>
        <charset val="134"/>
      </rPr>
      <t>201</t>
    </r>
    <r>
      <rPr>
        <sz val="12"/>
        <color indexed="8"/>
        <rFont val="宋体"/>
        <charset val="134"/>
      </rPr>
      <t>7</t>
    </r>
    <r>
      <rPr>
        <sz val="12"/>
        <color indexed="8"/>
        <rFont val="宋体"/>
        <charset val="134"/>
      </rPr>
      <t>年决算</t>
    </r>
  </si>
  <si>
    <t>完成预算%</t>
  </si>
  <si>
    <t>比上年决算增长%</t>
  </si>
  <si>
    <t>合计</t>
  </si>
  <si>
    <t xml:space="preserve">市直 </t>
  </si>
  <si>
    <t>玉东</t>
  </si>
  <si>
    <t>一、税收收入</t>
  </si>
  <si>
    <t xml:space="preserve">    增值税</t>
  </si>
  <si>
    <t xml:space="preserve">    改征增值税</t>
  </si>
  <si>
    <t xml:space="preserve">    营业税</t>
  </si>
  <si>
    <t xml:space="preserve">    企业所得税</t>
  </si>
  <si>
    <t xml:space="preserve">    企业所得税退税</t>
  </si>
  <si>
    <t xml:space="preserve">    个人所得税</t>
  </si>
  <si>
    <t xml:space="preserve">    资源税</t>
  </si>
  <si>
    <t xml:space="preserve">    固定资产投资方向调节税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</si>
  <si>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</si>
  <si>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</si>
  <si>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</si>
  <si>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</si>
  <si>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</si>
  <si>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</si>
  <si>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</si>
  <si>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</si>
  <si>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</si>
  <si>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</si>
  <si>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二、非税收入</t>
  </si>
  <si>
    <t xml:space="preserve">   专项收入</t>
  </si>
  <si>
    <t xml:space="preserve">   行政性收费收入</t>
  </si>
  <si>
    <t xml:space="preserve">   罚没收入</t>
  </si>
  <si>
    <t xml:space="preserve">   国有资本经营收入</t>
  </si>
  <si>
    <t xml:space="preserve">   国有资源（资产）有偿使用收入 </t>
  </si>
  <si>
    <r>
      <rPr>
        <sz val="11"/>
        <rFont val="宋体"/>
        <charset val="134"/>
      </rPr>
      <t xml:space="preserve"> </t>
    </r>
    <r>
      <rPr>
        <sz val="11"/>
        <color indexed="8"/>
        <rFont val="宋体"/>
        <charset val="134"/>
      </rPr>
      <t xml:space="preserve">  捐赠收入</t>
    </r>
  </si>
  <si>
    <t xml:space="preserve">   政府住房基金收入</t>
  </si>
  <si>
    <t xml:space="preserve">   其他收入</t>
  </si>
  <si>
    <t xml:space="preserve">   地方一般公共预算收入合计</t>
  </si>
  <si>
    <t>转移性收入合计</t>
  </si>
  <si>
    <t xml:space="preserve">  上级补助收入</t>
  </si>
  <si>
    <t xml:space="preserve">  下级上解收入</t>
  </si>
  <si>
    <t xml:space="preserve">  自治区转贷地方政府债券收入</t>
  </si>
  <si>
    <t xml:space="preserve">  调入预算稳定调节基金</t>
  </si>
  <si>
    <t xml:space="preserve">  调入预算周转金</t>
  </si>
  <si>
    <t xml:space="preserve">  收回存量资金</t>
  </si>
  <si>
    <t xml:space="preserve">  调入资金</t>
  </si>
  <si>
    <t xml:space="preserve">  上年结余</t>
  </si>
  <si>
    <t xml:space="preserve"> 收   入   总   计</t>
  </si>
  <si>
    <t>表2</t>
  </si>
  <si>
    <t>2017年玉林市级一般公共预算支出决算总表</t>
  </si>
  <si>
    <t>预算科目</t>
  </si>
  <si>
    <t>2017年年度预算</t>
  </si>
  <si>
    <r>
      <rPr>
        <sz val="12"/>
        <rFont val="宋体"/>
        <charset val="134"/>
      </rPr>
      <t>2017</t>
    </r>
    <r>
      <rPr>
        <sz val="12"/>
        <color indexed="8"/>
        <rFont val="宋体"/>
        <charset val="134"/>
      </rPr>
      <t>年决算</t>
    </r>
  </si>
  <si>
    <t>完成年度预算%</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</si>
  <si>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</si>
  <si>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</si>
  <si>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</si>
  <si>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</si>
  <si>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</si>
  <si>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</si>
  <si>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</si>
  <si>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</si>
  <si>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</si>
  <si>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</si>
  <si>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</si>
  <si>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</si>
  <si>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</si>
  <si>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</si>
  <si>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</si>
  <si>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</si>
  <si>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</si>
  <si>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</si>
  <si>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</si>
  <si>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</si>
  <si>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二十一、储备事物</t>
  </si>
  <si>
    <t>二十二、预备费</t>
  </si>
  <si>
    <t>二十三、债务付息支出</t>
  </si>
  <si>
    <t>二十四、其他支出</t>
  </si>
  <si>
    <t>二十五、债务发行费用支出</t>
  </si>
  <si>
    <t xml:space="preserve">  地方一般公共预算支出合计</t>
  </si>
  <si>
    <t>转移性支出合计</t>
  </si>
  <si>
    <t xml:space="preserve">  上解上级支出</t>
  </si>
  <si>
    <t xml:space="preserve">  补助下级支出</t>
  </si>
  <si>
    <t xml:space="preserve">  玉东新区体制上解支出</t>
  </si>
  <si>
    <t xml:space="preserve">  市直专项转移支付补助玉东新区支出</t>
  </si>
  <si>
    <r>
      <rPr>
        <sz val="11"/>
        <rFont val="宋体"/>
        <charset val="134"/>
      </rPr>
      <t xml:space="preserve"> </t>
    </r>
    <r>
      <rPr>
        <sz val="11"/>
        <color indexed="8"/>
        <rFont val="宋体"/>
        <charset val="134"/>
      </rPr>
      <t xml:space="preserve"> 玉东新区上解园林绿化市政维护经费</t>
    </r>
  </si>
  <si>
    <t xml:space="preserve">  城区（新区）上解社会面治安防控体系改革建设经费</t>
  </si>
  <si>
    <t xml:space="preserve">  2016年城市社区经费</t>
  </si>
  <si>
    <t xml:space="preserve">  玉东大道、龟山大道、玉北大道和
  秀水路道路绿化养护经费上解</t>
  </si>
  <si>
    <t xml:space="preserve">  上解气象预警大喇叭建设有关经费</t>
  </si>
  <si>
    <t xml:space="preserve">  安排预算稳定调节基金</t>
  </si>
  <si>
    <t xml:space="preserve">  增设预算周转金</t>
  </si>
  <si>
    <t xml:space="preserve">  地方政府债券还本支出</t>
  </si>
  <si>
    <t xml:space="preserve">  调出资金</t>
  </si>
  <si>
    <t xml:space="preserve">  年终结余                         </t>
  </si>
  <si>
    <t xml:space="preserve">  结转下年的支出</t>
  </si>
  <si>
    <t xml:space="preserve">  净结余</t>
  </si>
  <si>
    <t xml:space="preserve"> 支   出   总   计</t>
  </si>
  <si>
    <t>表3</t>
  </si>
  <si>
    <t>2017年玉林市直一般公共预算本级支出决算表</t>
  </si>
  <si>
    <t>2016决算</t>
  </si>
  <si>
    <t>2017年决算</t>
  </si>
  <si>
    <t>表4</t>
  </si>
  <si>
    <r>
      <rPr>
        <sz val="20"/>
        <color indexed="8"/>
        <rFont val="Arial"/>
        <charset val="0"/>
      </rPr>
      <t>2017</t>
    </r>
    <r>
      <rPr>
        <sz val="20"/>
        <color indexed="8"/>
        <rFont val="宋体"/>
        <charset val="0"/>
      </rPr>
      <t>年玉林市一般公共预算本级基本支出决算表</t>
    </r>
  </si>
  <si>
    <t>2017年玉林市一般公共预算本级基本支出决算表</t>
  </si>
  <si>
    <t>2017年度</t>
  </si>
  <si>
    <t>金额单位：元</t>
  </si>
  <si>
    <t>项目</t>
  </si>
  <si>
    <t/>
  </si>
  <si>
    <t>工资福利支出</t>
  </si>
  <si>
    <t>商品和服务支出</t>
  </si>
  <si>
    <t>对个人和家庭的补助</t>
  </si>
  <si>
    <t>基本建设支出</t>
  </si>
  <si>
    <t>其他资本性支出</t>
  </si>
  <si>
    <t>对企事业单位的补贴</t>
  </si>
  <si>
    <t>债务利息支出</t>
  </si>
  <si>
    <t>其他支出</t>
  </si>
  <si>
    <t>支出功能分类科目编码</t>
  </si>
  <si>
    <t>科目名称</t>
  </si>
  <si>
    <t>小计</t>
  </si>
  <si>
    <t>基本工资</t>
  </si>
  <si>
    <t>津贴补贴</t>
  </si>
  <si>
    <t>奖金</t>
  </si>
  <si>
    <t>其他社会保障缴费</t>
  </si>
  <si>
    <t>伙食补助费</t>
  </si>
  <si>
    <t>绩效工资</t>
  </si>
  <si>
    <t>机关事业单位基本养老保险缴费</t>
  </si>
  <si>
    <t>职业年金缴费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</si>
  <si>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</si>
  <si>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</si>
  <si>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</si>
  <si>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</si>
  <si>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</si>
  <si>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</si>
  <si>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</si>
  <si>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</si>
  <si>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</si>
  <si>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</si>
  <si>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</si>
  <si>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</si>
  <si>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</si>
  <si>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</si>
  <si>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</si>
  <si>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</si>
  <si>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</si>
  <si>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</si>
  <si>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</si>
  <si>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</si>
  <si>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</si>
  <si>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</si>
  <si>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</si>
  <si>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</si>
  <si>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</si>
  <si>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</si>
  <si>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</si>
  <si>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</si>
  <si>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</si>
  <si>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</si>
  <si>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</si>
  <si>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</si>
  <si>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</si>
  <si>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</si>
  <si>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t>
  </si>
  <si>
    <t>助学金</t>
  </si>
  <si>
    <t>奖励金</t>
  </si>
  <si>
    <t>生产补贴</t>
  </si>
  <si>
    <t>住房公积金</t>
  </si>
  <si>
    <t>提租补贴</t>
  </si>
  <si>
    <t>购房补贴</t>
  </si>
  <si>
    <t>采暖补贴</t>
  </si>
  <si>
    <t>物业服务补贴</t>
  </si>
  <si>
    <t>其他对个人和家庭的补助支出</t>
  </si>
  <si>
    <t>房屋建筑物购建</t>
  </si>
  <si>
    <t>办公设备购置</t>
  </si>
  <si>
    <t>专用设备购置</t>
  </si>
  <si>
    <t>基础设施建设</t>
  </si>
  <si>
    <t>大型修缮</t>
  </si>
  <si>
    <t>信息网络及软件购置更新</t>
  </si>
  <si>
    <t>物资储备</t>
  </si>
  <si>
    <t>公务用车购置</t>
  </si>
  <si>
    <t>其他交通工具购置</t>
  </si>
  <si>
    <t>其他基本建设支出</t>
  </si>
  <si>
    <t>土地补偿</t>
  </si>
  <si>
    <t>安置补助</t>
  </si>
  <si>
    <t>地上附着物和青苗补偿</t>
  </si>
  <si>
    <t>拆迁补偿</t>
  </si>
  <si>
    <t>产权参股</t>
  </si>
  <si>
    <t>企业政策性补贴</t>
  </si>
  <si>
    <t>事业单位补贴</t>
  </si>
  <si>
    <t>财政贴息</t>
  </si>
  <si>
    <t>其他对企事业单位的补贴</t>
  </si>
  <si>
    <t>国内债务付息</t>
  </si>
  <si>
    <t>国外债务付息</t>
  </si>
  <si>
    <t>赠与</t>
  </si>
  <si>
    <t>贷款转贷</t>
  </si>
  <si>
    <t>类</t>
  </si>
  <si>
    <t>款</t>
  </si>
  <si>
    <t>项</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</si>
  <si>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</si>
  <si>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</si>
  <si>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</si>
  <si>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</si>
  <si>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</si>
  <si>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</si>
  <si>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</si>
  <si>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</si>
  <si>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</si>
  <si>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</si>
  <si>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</si>
  <si>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</si>
  <si>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</si>
  <si>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</si>
  <si>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</si>
  <si>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</si>
  <si>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</si>
  <si>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</si>
  <si>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</si>
  <si>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</si>
  <si>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</si>
  <si>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</si>
  <si>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</si>
  <si>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</si>
  <si>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</si>
  <si>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</si>
  <si>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</si>
  <si>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</si>
  <si>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</si>
  <si>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</si>
  <si>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</si>
  <si>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</si>
  <si>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</si>
  <si>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</si>
  <si>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</si>
  <si>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</si>
  <si>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</si>
  <si>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</si>
  <si>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</si>
  <si>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</si>
  <si>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</si>
  <si>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</si>
  <si>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</si>
  <si>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</si>
  <si>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</si>
  <si>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</si>
  <si>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</si>
  <si>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</si>
  <si>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</si>
  <si>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</si>
  <si>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</si>
  <si>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</si>
  <si>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</si>
  <si>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</si>
  <si>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</si>
  <si>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</si>
  <si>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</si>
  <si>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</si>
  <si>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</si>
  <si>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</si>
  <si>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</si>
  <si>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</si>
  <si>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</si>
  <si>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</si>
  <si>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</si>
  <si>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</si>
  <si>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</si>
  <si>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</si>
  <si>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</si>
  <si>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</si>
  <si>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</si>
  <si>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</si>
  <si>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</si>
  <si>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</si>
  <si>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</si>
  <si>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</si>
  <si>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</si>
  <si>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</si>
  <si>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</si>
  <si>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</si>
  <si>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</si>
  <si>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</si>
  <si>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</si>
  <si>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</si>
  <si>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</si>
  <si>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</si>
  <si>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</si>
  <si>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</si>
  <si>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</si>
  <si>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</si>
  <si>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</si>
  <si>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</si>
  <si>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</si>
  <si>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</si>
  <si>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</si>
  <si>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</si>
  <si>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t>
  </si>
  <si>
    <t>201</t>
  </si>
  <si>
    <t>一般公共服务支出</t>
  </si>
  <si>
    <t>20101</t>
  </si>
  <si>
    <t>人大事务</t>
  </si>
  <si>
    <t>2010101</t>
  </si>
  <si>
    <t xml:space="preserve">  行政运行</t>
  </si>
  <si>
    <t>2010102</t>
  </si>
  <si>
    <t xml:space="preserve">  一般行政管理事务</t>
  </si>
  <si>
    <t>2010104</t>
  </si>
  <si>
    <t xml:space="preserve">  人大会议</t>
  </si>
  <si>
    <t>2010150</t>
  </si>
  <si>
    <t xml:space="preserve">  事业运行</t>
  </si>
  <si>
    <t>20102</t>
  </si>
  <si>
    <t>政协事务</t>
  </si>
  <si>
    <t>2010201</t>
  </si>
  <si>
    <t>2010250</t>
  </si>
  <si>
    <t>20103</t>
  </si>
  <si>
    <t>政府办公厅（室）及相关机构事务</t>
  </si>
  <si>
    <t>2010301</t>
  </si>
  <si>
    <t>2010302</t>
  </si>
  <si>
    <t>2010303</t>
  </si>
  <si>
    <t xml:space="preserve">  机关服务</t>
  </si>
  <si>
    <t>2010306</t>
  </si>
  <si>
    <t xml:space="preserve">  政务公开审批</t>
  </si>
  <si>
    <t>2010307</t>
  </si>
  <si>
    <t xml:space="preserve">  法制建设</t>
  </si>
  <si>
    <t>2010350</t>
  </si>
  <si>
    <t>2010399</t>
  </si>
  <si>
    <t xml:space="preserve">  其他政府办公厅（室）及相关机构事务支出</t>
  </si>
  <si>
    <t>20104</t>
  </si>
  <si>
    <t>发展与改革事务</t>
  </si>
  <si>
    <t>2010401</t>
  </si>
  <si>
    <t>2010402</t>
  </si>
  <si>
    <t>2010450</t>
  </si>
  <si>
    <t>20105</t>
  </si>
  <si>
    <t>统计信息事务</t>
  </si>
  <si>
    <t>2010501</t>
  </si>
  <si>
    <t>2010550</t>
  </si>
  <si>
    <t>20106</t>
  </si>
  <si>
    <t>财政事务</t>
  </si>
  <si>
    <t>2010601</t>
  </si>
  <si>
    <t>2010650</t>
  </si>
  <si>
    <t>2010699</t>
  </si>
  <si>
    <t xml:space="preserve">  其他财政事务支出</t>
  </si>
  <si>
    <t>20108</t>
  </si>
  <si>
    <t>审计事务</t>
  </si>
  <si>
    <t>2010801</t>
  </si>
  <si>
    <t>2010850</t>
  </si>
  <si>
    <t>20110</t>
  </si>
  <si>
    <t>人力资源事务</t>
  </si>
  <si>
    <t>2011001</t>
  </si>
  <si>
    <t>2011006</t>
  </si>
  <si>
    <t xml:space="preserve">  军队转业干部安置</t>
  </si>
  <si>
    <t>2011008</t>
  </si>
  <si>
    <t xml:space="preserve">  引进人才费用</t>
  </si>
  <si>
    <t>2011050</t>
  </si>
  <si>
    <t>2011099</t>
  </si>
  <si>
    <t xml:space="preserve">  其他人力资源事务支出</t>
  </si>
  <si>
    <t>20111</t>
  </si>
  <si>
    <t>纪检监察事务</t>
  </si>
  <si>
    <t>2011101</t>
  </si>
  <si>
    <t>2011150</t>
  </si>
  <si>
    <t>20113</t>
  </si>
  <si>
    <t>商贸事务</t>
  </si>
  <si>
    <t>2011301</t>
  </si>
  <si>
    <t>2011350</t>
  </si>
  <si>
    <t>20115</t>
  </si>
  <si>
    <t>工商行政管理事务</t>
  </si>
  <si>
    <t>2011501</t>
  </si>
  <si>
    <t>2011502</t>
  </si>
  <si>
    <t>2011507</t>
  </si>
  <si>
    <t xml:space="preserve">  信息化建设</t>
  </si>
  <si>
    <t>20117</t>
  </si>
  <si>
    <t>质量技术监督与检验检疫事务</t>
  </si>
  <si>
    <t>2011701</t>
  </si>
  <si>
    <t>2011750</t>
  </si>
  <si>
    <t>20123</t>
  </si>
  <si>
    <t>民族事务</t>
  </si>
  <si>
    <t>2012301</t>
  </si>
  <si>
    <t>20125</t>
  </si>
  <si>
    <t>港澳台侨事务</t>
  </si>
  <si>
    <t>2012501</t>
  </si>
  <si>
    <t>20126</t>
  </si>
  <si>
    <t>档案事务</t>
  </si>
  <si>
    <t>2012601</t>
  </si>
  <si>
    <t>20128</t>
  </si>
  <si>
    <t>民主党派及工商联事务</t>
  </si>
  <si>
    <t>2012801</t>
  </si>
  <si>
    <t>20129</t>
  </si>
  <si>
    <t>群众团体事务</t>
  </si>
  <si>
    <t>2012901</t>
  </si>
  <si>
    <t>2012950</t>
  </si>
  <si>
    <t>20131</t>
  </si>
  <si>
    <t>党委办公厅（室）及相关机构事务</t>
  </si>
  <si>
    <t>2013101</t>
  </si>
  <si>
    <t>2013102</t>
  </si>
  <si>
    <t>2013150</t>
  </si>
  <si>
    <t>2013199</t>
  </si>
  <si>
    <t xml:space="preserve">  其他党委办公厅（室）及相关机构事务支出</t>
  </si>
  <si>
    <t>20132</t>
  </si>
  <si>
    <t>组织事务</t>
  </si>
  <si>
    <t>2013201</t>
  </si>
  <si>
    <t>2013202</t>
  </si>
  <si>
    <t>2013250</t>
  </si>
  <si>
    <t>20133</t>
  </si>
  <si>
    <t>宣传事务</t>
  </si>
  <si>
    <t>2013301</t>
  </si>
  <si>
    <t>2013302</t>
  </si>
  <si>
    <t>20134</t>
  </si>
  <si>
    <t>统战事务</t>
  </si>
  <si>
    <t>2013401</t>
  </si>
  <si>
    <t>2013450</t>
  </si>
  <si>
    <t>20136</t>
  </si>
  <si>
    <t>其他共产党事务支出</t>
  </si>
  <si>
    <t>2013601</t>
  </si>
  <si>
    <t>2013603</t>
  </si>
  <si>
    <t>20199</t>
  </si>
  <si>
    <t>其他一般公共服务支出</t>
  </si>
  <si>
    <t>2019999</t>
  </si>
  <si>
    <t xml:space="preserve">  其他一般公共服务支出</t>
  </si>
  <si>
    <t>203</t>
  </si>
  <si>
    <t>国防支出</t>
  </si>
  <si>
    <t>20306</t>
  </si>
  <si>
    <t>国防动员</t>
  </si>
  <si>
    <t>2030604</t>
  </si>
  <si>
    <t xml:space="preserve">  交通战备</t>
  </si>
  <si>
    <t>20399</t>
  </si>
  <si>
    <t>其他国防支出</t>
  </si>
  <si>
    <t>2039901</t>
  </si>
  <si>
    <t xml:space="preserve">  其他国防支出</t>
  </si>
  <si>
    <t>204</t>
  </si>
  <si>
    <t>公共安全支出</t>
  </si>
  <si>
    <t>20401</t>
  </si>
  <si>
    <t>武装警察</t>
  </si>
  <si>
    <t>2040103</t>
  </si>
  <si>
    <t xml:space="preserve">  消防</t>
  </si>
  <si>
    <t>2040106</t>
  </si>
  <si>
    <t xml:space="preserve">  森林</t>
  </si>
  <si>
    <t>20402</t>
  </si>
  <si>
    <t>公安</t>
  </si>
  <si>
    <t>2040201</t>
  </si>
  <si>
    <t>2040217</t>
  </si>
  <si>
    <t xml:space="preserve">  拘押收教场所管理</t>
  </si>
  <si>
    <t>2040250</t>
  </si>
  <si>
    <t>20404</t>
  </si>
  <si>
    <t>检察</t>
  </si>
  <si>
    <t>2040401</t>
  </si>
  <si>
    <t>2040402</t>
  </si>
  <si>
    <t>2040450</t>
  </si>
  <si>
    <t>2040499</t>
  </si>
  <si>
    <t xml:space="preserve">  其他检察支出</t>
  </si>
  <si>
    <t>20405</t>
  </si>
  <si>
    <t>法院</t>
  </si>
  <si>
    <t>2040501</t>
  </si>
  <si>
    <t>2040502</t>
  </si>
  <si>
    <t>2040506</t>
  </si>
  <si>
    <t xml:space="preserve">  两庭建设</t>
  </si>
  <si>
    <t>20406</t>
  </si>
  <si>
    <t>司法</t>
  </si>
  <si>
    <t>2040601</t>
  </si>
  <si>
    <t>2040602</t>
  </si>
  <si>
    <t>2040650</t>
  </si>
  <si>
    <t>20408</t>
  </si>
  <si>
    <t>强制隔离戒毒</t>
  </si>
  <si>
    <t>2040801</t>
  </si>
  <si>
    <t>2040804</t>
  </si>
  <si>
    <t xml:space="preserve">  强制隔离戒毒人员生活</t>
  </si>
  <si>
    <t>20499</t>
  </si>
  <si>
    <t>其他公共安全支出</t>
  </si>
  <si>
    <t>2049901</t>
  </si>
  <si>
    <t xml:space="preserve">  其他公共安全支出</t>
  </si>
  <si>
    <t>205</t>
  </si>
  <si>
    <t>教育支出</t>
  </si>
  <si>
    <t>20501</t>
  </si>
  <si>
    <t>教育管理事务</t>
  </si>
  <si>
    <t>2050101</t>
  </si>
  <si>
    <t>2050102</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</si>
  <si>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</si>
  <si>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</si>
  <si>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</si>
  <si>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</si>
  <si>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</si>
  <si>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</si>
  <si>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</si>
  <si>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</si>
  <si>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</si>
  <si>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</si>
  <si>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</si>
  <si>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</si>
  <si>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</si>
  <si>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</si>
  <si>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</si>
  <si>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</si>
  <si>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</si>
  <si>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职业教育</t>
  </si>
  <si>
    <t>2050302</t>
  </si>
  <si>
    <t xml:space="preserve">  中专教育</t>
  </si>
  <si>
    <t>2050303</t>
  </si>
  <si>
    <t xml:space="preserve">  技校教育</t>
  </si>
  <si>
    <t>2050399</t>
  </si>
  <si>
    <t xml:space="preserve">  其他职业教育支出</t>
  </si>
  <si>
    <t>20507</t>
  </si>
  <si>
    <t>特殊教育</t>
  </si>
  <si>
    <t>2050701</t>
  </si>
  <si>
    <t xml:space="preserve">  特殊学校教育</t>
  </si>
  <si>
    <t>20508</t>
  </si>
  <si>
    <t>进修及培训</t>
  </si>
  <si>
    <t>2050801</t>
  </si>
  <si>
    <t xml:space="preserve">  教师进修</t>
  </si>
  <si>
    <t>2050802</t>
  </si>
  <si>
    <t xml:space="preserve">  干部教育</t>
  </si>
  <si>
    <t>20509</t>
  </si>
  <si>
    <t>教育费附加安排的支出</t>
  </si>
  <si>
    <t>2050903</t>
  </si>
  <si>
    <t xml:space="preserve">  城市中小学校舍建设</t>
  </si>
  <si>
    <t>2050999</t>
  </si>
  <si>
    <t xml:space="preserve">  其他教育费附加安排的支出</t>
  </si>
  <si>
    <t>20599</t>
  </si>
  <si>
    <t>其他教育支出</t>
  </si>
  <si>
    <t>2059999</t>
  </si>
  <si>
    <t xml:space="preserve">  其他教育支出</t>
  </si>
  <si>
    <t>206</t>
  </si>
  <si>
    <t>科学技术支出</t>
  </si>
  <si>
    <t>20601</t>
  </si>
  <si>
    <t>科学技术管理事务</t>
  </si>
  <si>
    <t>2060101</t>
  </si>
  <si>
    <t>2060102</t>
  </si>
  <si>
    <t>2060199</t>
  </si>
  <si>
    <t xml:space="preserve">  其他科学技术管理事务支出</t>
  </si>
  <si>
    <t>20604</t>
  </si>
  <si>
    <t>技术研究与开发</t>
  </si>
  <si>
    <t>2060402</t>
  </si>
  <si>
    <t xml:space="preserve">  应用技术研究与开发</t>
  </si>
  <si>
    <t>2060499</t>
  </si>
  <si>
    <t xml:space="preserve">  其他技术研究与开发支出</t>
  </si>
  <si>
    <t>20607</t>
  </si>
  <si>
    <t>科学技术普及</t>
  </si>
  <si>
    <t>2060702</t>
  </si>
  <si>
    <t xml:space="preserve">  科普活动</t>
  </si>
  <si>
    <t>20699</t>
  </si>
  <si>
    <t>其他科学技术支出</t>
  </si>
  <si>
    <t>2069901</t>
  </si>
  <si>
    <t xml:space="preserve">  科技奖励</t>
  </si>
  <si>
    <t>2069999</t>
  </si>
  <si>
    <t xml:space="preserve">  其他科学技术支出</t>
  </si>
  <si>
    <t>207</t>
  </si>
  <si>
    <t>文化体育与传媒支出</t>
  </si>
  <si>
    <t>20701</t>
  </si>
  <si>
    <t>文化</t>
  </si>
  <si>
    <t>2070101</t>
  </si>
  <si>
    <t>2070102</t>
  </si>
  <si>
    <t>2070104</t>
  </si>
  <si>
    <t xml:space="preserve">  图书馆</t>
  </si>
  <si>
    <t>2070109</t>
  </si>
  <si>
    <t xml:space="preserve">  群众文化</t>
  </si>
  <si>
    <t>2070112</t>
  </si>
  <si>
    <t xml:space="preserve">  文化市场管理</t>
  </si>
  <si>
    <t>2070199</t>
  </si>
  <si>
    <t xml:space="preserve">  其他文化支出</t>
  </si>
  <si>
    <t>20702</t>
  </si>
  <si>
    <t>文物</t>
  </si>
  <si>
    <t>2070205</t>
  </si>
  <si>
    <t xml:space="preserve">  博物馆</t>
  </si>
  <si>
    <t>20703</t>
  </si>
  <si>
    <t>体育</t>
  </si>
  <si>
    <t>2070301</t>
  </si>
  <si>
    <t>2070307</t>
  </si>
  <si>
    <t xml:space="preserve">  体育场馆</t>
  </si>
  <si>
    <t>2070308</t>
  </si>
  <si>
    <t xml:space="preserve">  群众体育</t>
  </si>
  <si>
    <t>20704</t>
  </si>
  <si>
    <t>新闻出版广播影视</t>
  </si>
  <si>
    <t>2070402</t>
  </si>
  <si>
    <t>2070404</t>
  </si>
  <si>
    <t xml:space="preserve">  广播</t>
  </si>
  <si>
    <t>2070405</t>
  </si>
  <si>
    <t xml:space="preserve">  电视</t>
  </si>
  <si>
    <t>2070408</t>
  </si>
  <si>
    <t xml:space="preserve">  出版发行</t>
  </si>
  <si>
    <t>2070499</t>
  </si>
  <si>
    <t xml:space="preserve">  其他新闻出版广播影视支出</t>
  </si>
  <si>
    <t>20799</t>
  </si>
  <si>
    <t>其他文化体育与传媒支出</t>
  </si>
  <si>
    <t>2079903</t>
  </si>
  <si>
    <t xml:space="preserve">  文化产业发展专项支出</t>
  </si>
  <si>
    <t>208</t>
  </si>
  <si>
    <t>社会保障和就业支出</t>
  </si>
  <si>
    <t>20801</t>
  </si>
  <si>
    <t>人力资源和社会保障管理事务</t>
  </si>
  <si>
    <t>2080101</t>
  </si>
  <si>
    <t>2080102</t>
  </si>
  <si>
    <t>2080105</t>
  </si>
  <si>
    <t xml:space="preserve">  劳动保障监察</t>
  </si>
  <si>
    <t>2080106</t>
  </si>
  <si>
    <t xml:space="preserve">  就业管理事务</t>
  </si>
  <si>
    <t>2080109</t>
  </si>
  <si>
    <t xml:space="preserve">  社会保险经办机构</t>
  </si>
  <si>
    <t>2080110</t>
  </si>
  <si>
    <t xml:space="preserve">  劳动关系和维权</t>
  </si>
  <si>
    <t>2080111</t>
  </si>
  <si>
    <t xml:space="preserve">  公共就业服务和职业技能鉴定机构</t>
  </si>
  <si>
    <t>20802</t>
  </si>
  <si>
    <t>民政管理事务</t>
  </si>
  <si>
    <t>2080201</t>
  </si>
  <si>
    <t>2080202</t>
  </si>
  <si>
    <t>2080203</t>
  </si>
  <si>
    <t>2080204</t>
  </si>
  <si>
    <t xml:space="preserve">  拥军优属</t>
  </si>
  <si>
    <t>2080209</t>
  </si>
  <si>
    <t xml:space="preserve">  部队供应</t>
  </si>
  <si>
    <t>2080299</t>
  </si>
  <si>
    <t xml:space="preserve">  其他民政管理事务支出</t>
  </si>
  <si>
    <t>20805</t>
  </si>
  <si>
    <t>行政事业单位离退休</t>
  </si>
  <si>
    <t>2080501</t>
  </si>
  <si>
    <t xml:space="preserve">  归口管理的行政单位离退休</t>
  </si>
  <si>
    <t>2080502</t>
  </si>
  <si>
    <t xml:space="preserve">  事业单位离退休</t>
  </si>
  <si>
    <t>2080503</t>
  </si>
  <si>
    <t xml:space="preserve">  离退休人员管理机构</t>
  </si>
  <si>
    <t>2080505</t>
  </si>
  <si>
    <t xml:space="preserve">  机关事业单位基本养老保险缴费支出★</t>
  </si>
  <si>
    <t>2080599</t>
  </si>
  <si>
    <t xml:space="preserve">  其他行政事业单位离退休支出</t>
  </si>
  <si>
    <t>20808</t>
  </si>
  <si>
    <t>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</si>
  <si>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</si>
  <si>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</si>
  <si>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</si>
  <si>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</si>
  <si>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</si>
  <si>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</si>
  <si>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</si>
  <si>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</si>
  <si>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</si>
  <si>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</si>
  <si>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</si>
  <si>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</si>
  <si>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</si>
  <si>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</si>
  <si>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</si>
  <si>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退役安置</t>
  </si>
  <si>
    <t>2080901</t>
  </si>
  <si>
    <t xml:space="preserve">  退役士兵安置</t>
  </si>
  <si>
    <t>2080902</t>
  </si>
  <si>
    <t xml:space="preserve">  军队移交政府的离退休人员安置</t>
  </si>
  <si>
    <t>2080903</t>
  </si>
  <si>
    <t xml:space="preserve">  军队移交政府离退休干部管理机构</t>
  </si>
  <si>
    <t>20810</t>
  </si>
  <si>
    <t>社会福利</t>
  </si>
  <si>
    <t>2081001</t>
  </si>
  <si>
    <t xml:space="preserve">  儿童福利</t>
  </si>
  <si>
    <t>2081002</t>
  </si>
  <si>
    <t xml:space="preserve">  老年福利</t>
  </si>
  <si>
    <t>2081004</t>
  </si>
  <si>
    <t xml:space="preserve">  殡葬</t>
  </si>
  <si>
    <t>2081005</t>
  </si>
  <si>
    <t xml:space="preserve">  社会福利事业单位</t>
  </si>
  <si>
    <t>2081099</t>
  </si>
  <si>
    <t xml:space="preserve">  其他社会福利支出</t>
  </si>
  <si>
    <t>20811</t>
  </si>
  <si>
    <t>残疾人事业</t>
  </si>
  <si>
    <t>2081101</t>
  </si>
  <si>
    <t>2081104</t>
  </si>
  <si>
    <t xml:space="preserve">  残疾人康复</t>
  </si>
  <si>
    <t>2081105</t>
  </si>
  <si>
    <t xml:space="preserve">  残疾人就业和扶贫</t>
  </si>
  <si>
    <t>2081107</t>
  </si>
  <si>
    <t xml:space="preserve">  残疾人生活和护理补贴★</t>
  </si>
  <si>
    <t>2081199</t>
  </si>
  <si>
    <t xml:space="preserve">  其他残疾人事业支出</t>
  </si>
  <si>
    <t>20816</t>
  </si>
  <si>
    <t>红十字事业</t>
  </si>
  <si>
    <t>2081601</t>
  </si>
  <si>
    <t>2081602</t>
  </si>
  <si>
    <t>2081699</t>
  </si>
  <si>
    <t xml:space="preserve">  其他红十字事业支出</t>
  </si>
  <si>
    <t>20819</t>
  </si>
  <si>
    <t>最低生活保障</t>
  </si>
  <si>
    <t>2081902</t>
  </si>
  <si>
    <t xml:space="preserve">  农村最低生活保障金支出</t>
  </si>
  <si>
    <t>20820</t>
  </si>
  <si>
    <t>临时救助</t>
  </si>
  <si>
    <t>2082002</t>
  </si>
  <si>
    <t xml:space="preserve">  流浪乞讨人员救助支出</t>
  </si>
  <si>
    <t>20821</t>
  </si>
  <si>
    <t>特困人员救助供养★</t>
  </si>
  <si>
    <t>2082102</t>
  </si>
  <si>
    <t xml:space="preserve">  农村特困人员救助供养支出★</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</si>
  <si>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</si>
  <si>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</si>
  <si>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</si>
  <si>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</si>
  <si>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</si>
  <si>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</si>
  <si>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</si>
  <si>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</si>
  <si>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</si>
  <si>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</si>
  <si>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20899</t>
  </si>
  <si>
    <t>其他社会保障和就业支出</t>
  </si>
  <si>
    <t>2089901</t>
  </si>
  <si>
    <t xml:space="preserve">  其他社会保障和就业支出</t>
  </si>
  <si>
    <t>210</t>
  </si>
  <si>
    <t>医疗卫生与计划生育支出</t>
  </si>
  <si>
    <t>21001</t>
  </si>
  <si>
    <t>医疗卫生与计划生育管理事务</t>
  </si>
  <si>
    <t>2100101</t>
  </si>
  <si>
    <t>2100102</t>
  </si>
  <si>
    <t>2100103</t>
  </si>
  <si>
    <t>2100199</t>
  </si>
  <si>
    <t xml:space="preserve">  其他医疗卫生与计划生育管理事务支出</t>
  </si>
  <si>
    <t>21002</t>
  </si>
  <si>
    <t>公立医院</t>
  </si>
  <si>
    <t>2100201</t>
  </si>
  <si>
    <t xml:space="preserve">  综合医院</t>
  </si>
  <si>
    <t>2100202</t>
  </si>
  <si>
    <t xml:space="preserve">  中医（民族）医院</t>
  </si>
  <si>
    <t>2100208</t>
  </si>
  <si>
    <t xml:space="preserve">  其他专科医院</t>
  </si>
  <si>
    <t>2100299</t>
  </si>
  <si>
    <t xml:space="preserve">  其他公立医院支出</t>
  </si>
  <si>
    <t>21003</t>
  </si>
  <si>
    <t>基层医疗卫生机构</t>
  </si>
  <si>
    <t>2100301</t>
  </si>
  <si>
    <t xml:space="preserve">  城市社区卫生机构</t>
  </si>
  <si>
    <t>21004</t>
  </si>
  <si>
    <t>公共卫生</t>
  </si>
  <si>
    <t>2100401</t>
  </si>
  <si>
    <t xml:space="preserve">  疾病预防控制机构</t>
  </si>
  <si>
    <t>2100402</t>
  </si>
  <si>
    <t xml:space="preserve">  卫生监督机构</t>
  </si>
  <si>
    <t>2100403</t>
  </si>
  <si>
    <t xml:space="preserve">  妇幼保健机构</t>
  </si>
  <si>
    <t>2100406</t>
  </si>
  <si>
    <t xml:space="preserve">  采供血机构</t>
  </si>
  <si>
    <t>2100407</t>
  </si>
  <si>
    <t xml:space="preserve">  其他专业公共卫生机构</t>
  </si>
  <si>
    <t>2100409</t>
  </si>
  <si>
    <t xml:space="preserve">  重大公共卫生专项</t>
  </si>
  <si>
    <t>2100499</t>
  </si>
  <si>
    <t xml:space="preserve">  其他公共卫生支出</t>
  </si>
  <si>
    <t>21007</t>
  </si>
  <si>
    <t>计划生育事务</t>
  </si>
  <si>
    <t>2100716</t>
  </si>
  <si>
    <t xml:space="preserve">  计划生育机构</t>
  </si>
  <si>
    <t>2100717</t>
  </si>
  <si>
    <t xml:space="preserve">  计划生育服务</t>
  </si>
  <si>
    <t>2100799</t>
  </si>
  <si>
    <t xml:space="preserve">  其他计划生育事务支出</t>
  </si>
  <si>
    <t>21010</t>
  </si>
  <si>
    <t>食品和药品监督管理事务</t>
  </si>
  <si>
    <t>2101001</t>
  </si>
  <si>
    <t>2101050</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</si>
  <si>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</si>
  <si>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</si>
  <si>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</si>
  <si>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</si>
  <si>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</si>
  <si>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</si>
  <si>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</si>
  <si>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</si>
  <si>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</si>
  <si>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</si>
  <si>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21014</t>
  </si>
  <si>
    <t>优抚对象医疗★</t>
  </si>
  <si>
    <t>2101401</t>
  </si>
  <si>
    <t xml:space="preserve">  优抚对象医疗补助★</t>
  </si>
  <si>
    <t>21099</t>
  </si>
  <si>
    <t>其他医疗卫生与计划生育支出</t>
  </si>
  <si>
    <t>2109901</t>
  </si>
  <si>
    <t xml:space="preserve">  其他医疗卫生与计划生育支出</t>
  </si>
  <si>
    <t>211</t>
  </si>
  <si>
    <t>节能环保支出</t>
  </si>
  <si>
    <t>21101</t>
  </si>
  <si>
    <t>环境保护管理事务</t>
  </si>
  <si>
    <t>2110101</t>
  </si>
  <si>
    <t>2110102</t>
  </si>
  <si>
    <t>2110199</t>
  </si>
  <si>
    <t xml:space="preserve">  其他环境保护管理事务支出</t>
  </si>
  <si>
    <t>21103</t>
  </si>
  <si>
    <t>污染防治</t>
  </si>
  <si>
    <t>2110302</t>
  </si>
  <si>
    <t xml:space="preserve">  水体</t>
  </si>
  <si>
    <t>2110304</t>
  </si>
  <si>
    <t xml:space="preserve">  固体废弃物与化学品</t>
  </si>
  <si>
    <t>2110399</t>
  </si>
  <si>
    <t xml:space="preserve">  其他污染防治支出</t>
  </si>
  <si>
    <t>21104</t>
  </si>
  <si>
    <t>自然生态保护</t>
  </si>
  <si>
    <t>2110402</t>
  </si>
  <si>
    <t xml:space="preserve">  农村环境保护</t>
  </si>
  <si>
    <t>21111</t>
  </si>
  <si>
    <t>污染减排</t>
  </si>
  <si>
    <t>2111101</t>
  </si>
  <si>
    <t xml:space="preserve">  环境监测与信息</t>
  </si>
  <si>
    <t>2111102</t>
  </si>
  <si>
    <t xml:space="preserve">  环境执法监察</t>
  </si>
  <si>
    <t>2111103</t>
  </si>
  <si>
    <t xml:space="preserve">  减排专项支出</t>
  </si>
  <si>
    <t>21199</t>
  </si>
  <si>
    <t>其他节能环保支出</t>
  </si>
  <si>
    <t>2119901</t>
  </si>
  <si>
    <t xml:space="preserve">  其他节能环保支出</t>
  </si>
  <si>
    <t>212</t>
  </si>
  <si>
    <t>城乡社区支出</t>
  </si>
  <si>
    <t>21201</t>
  </si>
  <si>
    <t>城乡社区管理事务</t>
  </si>
  <si>
    <t>2120101</t>
  </si>
  <si>
    <t>2120102</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</si>
  <si>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</si>
  <si>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</si>
  <si>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</si>
  <si>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</si>
  <si>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</si>
  <si>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</si>
  <si>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</si>
  <si>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</si>
  <si>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2120199</t>
  </si>
  <si>
    <t xml:space="preserve">  其他城乡社区管理事务支出</t>
  </si>
  <si>
    <t>21203</t>
  </si>
  <si>
    <t>城乡社区公共设施</t>
  </si>
  <si>
    <t>2120399</t>
  </si>
  <si>
    <t xml:space="preserve">  其他城乡社区公共设施支出</t>
  </si>
  <si>
    <t>21205</t>
  </si>
  <si>
    <t>城乡社区环境卫生</t>
  </si>
  <si>
    <t>2120501</t>
  </si>
  <si>
    <t xml:space="preserve">  城乡社区环境卫生</t>
  </si>
  <si>
    <t>21206</t>
  </si>
  <si>
    <t>建设市场管理与监督</t>
  </si>
  <si>
    <t>2120601</t>
  </si>
  <si>
    <t xml:space="preserve">  建设市场管理与监督</t>
  </si>
  <si>
    <t>21208</t>
  </si>
  <si>
    <t>国有土地使用权出让收入及对应专项债务收入安排的支出</t>
  </si>
  <si>
    <t>2120802</t>
  </si>
  <si>
    <t xml:space="preserve">  土地开发支出</t>
  </si>
  <si>
    <t>2120803</t>
  </si>
  <si>
    <t xml:space="preserve">  城市建设支出</t>
  </si>
  <si>
    <t>2120810</t>
  </si>
  <si>
    <t xml:space="preserve">  棚户区改造支出</t>
  </si>
  <si>
    <t>2120811</t>
  </si>
  <si>
    <t xml:space="preserve">  公共租赁住房支出</t>
  </si>
  <si>
    <t>21214</t>
  </si>
  <si>
    <t>污水处理费及对应专项债务收入安排的支出</t>
  </si>
  <si>
    <t>2121499</t>
  </si>
  <si>
    <t xml:space="preserve">  其他污水处理费安排的支出</t>
  </si>
  <si>
    <t>21299</t>
  </si>
  <si>
    <t>其他城乡社区支出</t>
  </si>
  <si>
    <t>2129999</t>
  </si>
  <si>
    <t xml:space="preserve">  其他城乡社区支出</t>
  </si>
  <si>
    <t>213</t>
  </si>
  <si>
    <t>农林水支出</t>
  </si>
  <si>
    <t>21301</t>
  </si>
  <si>
    <t>农业</t>
  </si>
  <si>
    <t>2130101</t>
  </si>
  <si>
    <t>2130104</t>
  </si>
  <si>
    <t>2130106</t>
  </si>
  <si>
    <t xml:space="preserve">  科技转化与推广服务</t>
  </si>
  <si>
    <t>2130108</t>
  </si>
  <si>
    <t xml:space="preserve">  病虫害控制</t>
  </si>
  <si>
    <t>2130119</t>
  </si>
  <si>
    <t xml:space="preserve">  防灾救灾</t>
  </si>
  <si>
    <t>2130122</t>
  </si>
  <si>
    <t xml:space="preserve">  农业生产支持补贴</t>
  </si>
  <si>
    <t>2130199</t>
  </si>
  <si>
    <t xml:space="preserve">  其他农业支出</t>
  </si>
  <si>
    <t>21302</t>
  </si>
  <si>
    <t>林业</t>
  </si>
  <si>
    <t>2130201</t>
  </si>
  <si>
    <t>2130202</t>
  </si>
  <si>
    <t>2130204</t>
  </si>
  <si>
    <t xml:space="preserve">  林业事业机构</t>
  </si>
  <si>
    <t>2130207</t>
  </si>
  <si>
    <t xml:space="preserve">  森林资源管理</t>
  </si>
  <si>
    <t>2130211</t>
  </si>
  <si>
    <t xml:space="preserve">  动植物保护</t>
  </si>
  <si>
    <t>2130213</t>
  </si>
  <si>
    <t xml:space="preserve">  林业执法与监督</t>
  </si>
  <si>
    <t>2130234</t>
  </si>
  <si>
    <t xml:space="preserve">  林业防灾减灾</t>
  </si>
  <si>
    <t>2130299</t>
  </si>
  <si>
    <t xml:space="preserve">  其他林业支出</t>
  </si>
  <si>
    <t>21303</t>
  </si>
  <si>
    <t>水利</t>
  </si>
  <si>
    <t>2130301</t>
  </si>
  <si>
    <t>2130302</t>
  </si>
  <si>
    <t>2130304</t>
  </si>
  <si>
    <t xml:space="preserve">  水利行业业务管理</t>
  </si>
  <si>
    <t>2130306</t>
  </si>
  <si>
    <t xml:space="preserve">  水利工程运行与维护</t>
  </si>
  <si>
    <t>2130308</t>
  </si>
  <si>
    <t xml:space="preserve">  水利前期工作</t>
  </si>
  <si>
    <t>2130310</t>
  </si>
  <si>
    <t xml:space="preserve">  水土保持</t>
  </si>
  <si>
    <t>2130314</t>
  </si>
  <si>
    <t xml:space="preserve">  防汛</t>
  </si>
  <si>
    <t>2130316</t>
  </si>
  <si>
    <t xml:space="preserve">  农田水利</t>
  </si>
  <si>
    <t>2130399</t>
  </si>
  <si>
    <t xml:space="preserve">  其他水利支出</t>
  </si>
  <si>
    <t>21305</t>
  </si>
  <si>
    <t>扶贫</t>
  </si>
  <si>
    <t>2130501</t>
  </si>
  <si>
    <t>2130599</t>
  </si>
  <si>
    <t xml:space="preserve">  其他扶贫支出</t>
  </si>
  <si>
    <t>21307</t>
  </si>
  <si>
    <t>农村综合改革</t>
  </si>
  <si>
    <t>2130701</t>
  </si>
  <si>
    <t xml:space="preserve">  对村级一事一议的补助</t>
  </si>
  <si>
    <t>2130707</t>
  </si>
  <si>
    <t xml:space="preserve">  农村综合改革示范试点补助</t>
  </si>
  <si>
    <t>21399</t>
  </si>
  <si>
    <t>其他农林水支出</t>
  </si>
  <si>
    <t>2139999</t>
  </si>
  <si>
    <t xml:space="preserve">  其他农林水支出</t>
  </si>
  <si>
    <t>214</t>
  </si>
  <si>
    <t>交通运输支出</t>
  </si>
  <si>
    <t>21401</t>
  </si>
  <si>
    <t>公路水路运输</t>
  </si>
  <si>
    <t>2140101</t>
  </si>
  <si>
    <t>2140102</t>
  </si>
  <si>
    <t>2140199</t>
  </si>
  <si>
    <t xml:space="preserve">  其他公路水路运输支出</t>
  </si>
  <si>
    <t>215</t>
  </si>
  <si>
    <t>资源勘探信息等支出</t>
  </si>
  <si>
    <t>21501</t>
  </si>
  <si>
    <t>资源勘探开发</t>
  </si>
  <si>
    <t>2150101</t>
  </si>
  <si>
    <t>21502</t>
  </si>
  <si>
    <t>制造业</t>
  </si>
  <si>
    <t>2150201</t>
  </si>
  <si>
    <t>2150202</t>
  </si>
  <si>
    <t>2150299</t>
  </si>
  <si>
    <t xml:space="preserve">  其他制造业支出</t>
  </si>
  <si>
    <t>21503</t>
  </si>
  <si>
    <t>建筑业</t>
  </si>
  <si>
    <t>2150399</t>
  </si>
  <si>
    <t xml:space="preserve">  其他建筑业支出</t>
  </si>
  <si>
    <t>21505</t>
  </si>
  <si>
    <t>工业和信息产业监管</t>
  </si>
  <si>
    <t>2150501</t>
  </si>
  <si>
    <t>21506</t>
  </si>
  <si>
    <t>安全生产监管</t>
  </si>
  <si>
    <t>2150601</t>
  </si>
  <si>
    <t>2150699</t>
  </si>
  <si>
    <t xml:space="preserve">  其他安全生产监管支出</t>
  </si>
  <si>
    <t>21507</t>
  </si>
  <si>
    <t>国有资产监管</t>
  </si>
  <si>
    <t>2150701</t>
  </si>
  <si>
    <t>2150702</t>
  </si>
  <si>
    <t>21508</t>
  </si>
  <si>
    <t>支持中小企业发展和管理支出</t>
  </si>
  <si>
    <t>2150801</t>
  </si>
  <si>
    <t>2150899</t>
  </si>
  <si>
    <t xml:space="preserve">  其他支持中小企业发展和管理支出</t>
  </si>
  <si>
    <t>21561</t>
  </si>
  <si>
    <t>新型墙体材料专项基金及对应专项债务收入安排的支出</t>
  </si>
  <si>
    <t>2156102</t>
  </si>
  <si>
    <t xml:space="preserve">  技术研发和推广</t>
  </si>
  <si>
    <t>2156104</t>
  </si>
  <si>
    <t xml:space="preserve">  宣传和培训</t>
  </si>
  <si>
    <t>2156199</t>
  </si>
  <si>
    <t xml:space="preserve">  其他新型墙体材料专项基金支出</t>
  </si>
  <si>
    <t>21599</t>
  </si>
  <si>
    <t>其他资源勘探电力信息等支出</t>
  </si>
  <si>
    <t>2159999</t>
  </si>
  <si>
    <t xml:space="preserve">  其他资源勘探信息等支出</t>
  </si>
  <si>
    <t>216</t>
  </si>
  <si>
    <t>商业服务业等支出</t>
  </si>
  <si>
    <t>21602</t>
  </si>
  <si>
    <t>商业流通事务</t>
  </si>
  <si>
    <t>2160201</t>
  </si>
  <si>
    <t>21605</t>
  </si>
  <si>
    <t>旅游业管理与服务支出</t>
  </si>
  <si>
    <t>2160501</t>
  </si>
  <si>
    <t>2160505</t>
  </si>
  <si>
    <t xml:space="preserve">  旅游行业业务管理</t>
  </si>
  <si>
    <t>220</t>
  </si>
  <si>
    <t>国土海洋气象等支出</t>
  </si>
  <si>
    <t>22001</t>
  </si>
  <si>
    <t>国土资源事务</t>
  </si>
  <si>
    <t>2200101</t>
  </si>
  <si>
    <t>2200102</t>
  </si>
  <si>
    <t>2200150</t>
  </si>
  <si>
    <t>2200199</t>
  </si>
  <si>
    <t xml:space="preserve">  其他国土资源事务支出</t>
  </si>
  <si>
    <t>22004</t>
  </si>
  <si>
    <t>地震事务</t>
  </si>
  <si>
    <t>2200401</t>
  </si>
  <si>
    <t>2200402</t>
  </si>
  <si>
    <t>2200499</t>
  </si>
  <si>
    <t xml:space="preserve">  其他地震事务支出</t>
  </si>
  <si>
    <t>22005</t>
  </si>
  <si>
    <t>气象事务</t>
  </si>
  <si>
    <t>2200501</t>
  </si>
  <si>
    <t>2200504</t>
  </si>
  <si>
    <t xml:space="preserve">  气象事业机构</t>
  </si>
  <si>
    <t>221</t>
  </si>
  <si>
    <t>住房保障支出</t>
  </si>
  <si>
    <t>22102</t>
  </si>
  <si>
    <t>住房改革支出</t>
  </si>
  <si>
    <t>2210201</t>
  </si>
  <si>
    <t xml:space="preserve">  住房公积金</t>
  </si>
  <si>
    <t>2210203</t>
  </si>
  <si>
    <t xml:space="preserve">  购房补贴</t>
  </si>
  <si>
    <t>22103</t>
  </si>
  <si>
    <t>城乡社区住宅</t>
  </si>
  <si>
    <t>2210302</t>
  </si>
  <si>
    <t xml:space="preserve">  住房公积金管理★</t>
  </si>
  <si>
    <t>2210399</t>
  </si>
  <si>
    <t xml:space="preserve">  其他城乡社区住宅支出</t>
  </si>
  <si>
    <t>222</t>
  </si>
  <si>
    <t>粮油物资储备支出</t>
  </si>
  <si>
    <t>22201</t>
  </si>
  <si>
    <t>粮油事务</t>
  </si>
  <si>
    <t>2220101</t>
  </si>
  <si>
    <t>2220102</t>
  </si>
  <si>
    <t>2220150</t>
  </si>
  <si>
    <t>229</t>
  </si>
  <si>
    <t>22908</t>
  </si>
  <si>
    <t>彩票发行销售机构业务费安排的支出</t>
  </si>
  <si>
    <t>2290804</t>
  </si>
  <si>
    <t xml:space="preserve">  福利彩票销售机构的业务费支出</t>
  </si>
  <si>
    <t>22960</t>
  </si>
  <si>
    <t>彩票公益金及对应专项债务收入安排的支出</t>
  </si>
  <si>
    <t>2296002</t>
  </si>
  <si>
    <t xml:space="preserve">  用于社会福利的彩票公益金支出</t>
  </si>
  <si>
    <t>2296003</t>
  </si>
  <si>
    <t xml:space="preserve">  用于体育事业的彩票公益金支出</t>
  </si>
  <si>
    <t>2296004</t>
  </si>
  <si>
    <t xml:space="preserve">  用于教育事业的彩票公益金支出</t>
  </si>
  <si>
    <t>2296099</t>
  </si>
  <si>
    <t xml:space="preserve">  用于其他社会公益事业的彩票公益金支出</t>
  </si>
  <si>
    <t>22999</t>
  </si>
  <si>
    <t>2299901</t>
  </si>
  <si>
    <t xml:space="preserve">  其他支出</t>
  </si>
  <si>
    <t>— 7.%d —</t>
  </si>
  <si>
    <t>表5</t>
  </si>
  <si>
    <t>2017年玉林市级一般公共预算税收返还和转移支付决算表</t>
  </si>
  <si>
    <t>预    算    科    目</t>
  </si>
  <si>
    <r>
      <rPr>
        <sz val="12"/>
        <rFont val="宋体"/>
        <charset val="134"/>
      </rPr>
      <t>201</t>
    </r>
    <r>
      <rPr>
        <sz val="12"/>
        <color indexed="8"/>
        <rFont val="宋体"/>
        <charset val="134"/>
      </rPr>
      <t>6</t>
    </r>
    <r>
      <rPr>
        <sz val="12"/>
        <color indexed="8"/>
        <rFont val="宋体"/>
        <charset val="134"/>
      </rPr>
      <t>年决算</t>
    </r>
  </si>
  <si>
    <r>
      <rPr>
        <sz val="12"/>
        <rFont val="宋体"/>
        <charset val="134"/>
      </rPr>
      <t>201</t>
    </r>
    <r>
      <rPr>
        <sz val="12"/>
        <color indexed="8"/>
        <rFont val="宋体"/>
        <charset val="134"/>
      </rPr>
      <t>7</t>
    </r>
    <r>
      <rPr>
        <sz val="12"/>
        <color indexed="8"/>
        <rFont val="宋体"/>
        <charset val="134"/>
      </rPr>
      <t>年年初预算</t>
    </r>
  </si>
  <si>
    <t>比上年决算增加</t>
  </si>
  <si>
    <t>上级补助收入</t>
  </si>
  <si>
    <t xml:space="preserve">  返还性收入</t>
  </si>
  <si>
    <t xml:space="preserve">      增值税和消费税税收返还收入</t>
  </si>
  <si>
    <t>　　  所得税基数返还收入</t>
  </si>
  <si>
    <t xml:space="preserve">　　  成品油价格和税费改革税收返还收入 </t>
  </si>
  <si>
    <t xml:space="preserve">      其他税收返还收入</t>
  </si>
  <si>
    <t xml:space="preserve">  一般性转移支付收入</t>
  </si>
  <si>
    <t xml:space="preserve">       原体制补助</t>
  </si>
  <si>
    <t xml:space="preserve">       体制补助收入</t>
  </si>
  <si>
    <t xml:space="preserve">       均衡性转移支付收入</t>
  </si>
  <si>
    <t xml:space="preserve">       革命老区及民族和边境地区转移支付收入</t>
  </si>
  <si>
    <t xml:space="preserve">       调整工资转移支付补助收入</t>
  </si>
  <si>
    <t xml:space="preserve">       农村税费改革转移支付收入</t>
  </si>
  <si>
    <t xml:space="preserve">       基本财力保障机制奖补资金收入</t>
  </si>
  <si>
    <t xml:space="preserve">       一般结算补助收入</t>
  </si>
  <si>
    <t xml:space="preserve">       成品油价格和税费改革转移支付补助收入</t>
  </si>
  <si>
    <t xml:space="preserve">       公共安全转移支付收入</t>
  </si>
  <si>
    <t xml:space="preserve">       教育转移支付收入</t>
  </si>
  <si>
    <t xml:space="preserve">       基本养老保险和低保等转移支付收入</t>
  </si>
  <si>
    <t xml:space="preserve">       医疗卫生转移支付收入</t>
  </si>
  <si>
    <t xml:space="preserve">       村级公益事业奖补等转移支付收入</t>
  </si>
  <si>
    <t xml:space="preserve">       农林水转移支付</t>
  </si>
  <si>
    <t xml:space="preserve">       社会保障和就业转移支付收入</t>
  </si>
  <si>
    <t xml:space="preserve">       城乡居民医疗保险等转移支付收入</t>
  </si>
  <si>
    <t xml:space="preserve">       产粮油大县奖励</t>
  </si>
  <si>
    <t xml:space="preserve">       工商部门下划补助收入</t>
  </si>
  <si>
    <t xml:space="preserve">       质监部门下划补助收入</t>
  </si>
  <si>
    <t xml:space="preserve">       固定数额补助收入</t>
  </si>
  <si>
    <t xml:space="preserve">       其他一般性转移支付收入</t>
  </si>
  <si>
    <t xml:space="preserve">  专项转移支付收入</t>
  </si>
  <si>
    <t xml:space="preserve">      自治区专项补助收入</t>
  </si>
  <si>
    <t xml:space="preserve">      增发国债补助收入</t>
  </si>
  <si>
    <t xml:space="preserve">      专项上解收入</t>
  </si>
  <si>
    <t xml:space="preserve">  地震灾后恢复重建补助收入</t>
  </si>
  <si>
    <t>省补助计划单列市收入</t>
  </si>
  <si>
    <t>财政部代理发行地方政府债券收入</t>
  </si>
  <si>
    <t>自治区转贷地方政府债券收入</t>
  </si>
  <si>
    <t>玉东新区体制上解收入</t>
  </si>
  <si>
    <t>国债转贷收入</t>
  </si>
  <si>
    <t>国债转贷资金上年结余</t>
  </si>
  <si>
    <t>国债转贷转补助</t>
  </si>
  <si>
    <t>上年结余</t>
  </si>
  <si>
    <t>调入预算稳定调节基金</t>
  </si>
  <si>
    <t xml:space="preserve">调入资金     </t>
  </si>
  <si>
    <t xml:space="preserve">   1.政府性基金调入</t>
  </si>
  <si>
    <t xml:space="preserve">   2.国有资本经营预算调入</t>
  </si>
  <si>
    <t xml:space="preserve">   3.预算外调入</t>
  </si>
  <si>
    <t xml:space="preserve">   4.其他调入</t>
  </si>
  <si>
    <t>地震灾后恢复重建调入资金</t>
  </si>
  <si>
    <t xml:space="preserve">  预算稳定调节基金调入</t>
  </si>
  <si>
    <t xml:space="preserve">  预算外资金调入</t>
  </si>
  <si>
    <t>调入预算周转金</t>
  </si>
  <si>
    <t>收回存量资金</t>
  </si>
  <si>
    <t>下级上解收入</t>
  </si>
  <si>
    <t xml:space="preserve">表6                                                                                                         </t>
  </si>
  <si>
    <t xml:space="preserve">2017年玉林市级一般公共预算转移性支出表    </t>
  </si>
  <si>
    <t>单位:万元</t>
  </si>
  <si>
    <r>
      <rPr>
        <sz val="12"/>
        <rFont val="宋体"/>
        <charset val="134"/>
      </rPr>
      <t>20</t>
    </r>
    <r>
      <rPr>
        <sz val="12"/>
        <rFont val="宋体"/>
        <charset val="134"/>
      </rPr>
      <t>1</t>
    </r>
    <r>
      <rPr>
        <sz val="12"/>
        <rFont val="宋体"/>
        <charset val="134"/>
      </rPr>
      <t>6</t>
    </r>
    <r>
      <rPr>
        <sz val="12"/>
        <rFont val="宋体"/>
        <charset val="134"/>
      </rPr>
      <t>年决算</t>
    </r>
  </si>
  <si>
    <r>
      <rPr>
        <sz val="12"/>
        <rFont val="宋体"/>
        <charset val="134"/>
      </rPr>
      <t>2017</t>
    </r>
    <r>
      <rPr>
        <sz val="12"/>
        <rFont val="宋体"/>
        <charset val="134"/>
      </rPr>
      <t>年年初预算</t>
    </r>
  </si>
  <si>
    <r>
      <rPr>
        <sz val="12"/>
        <rFont val="宋体"/>
        <charset val="134"/>
      </rPr>
      <t>2017</t>
    </r>
    <r>
      <rPr>
        <sz val="12"/>
        <rFont val="宋体"/>
        <charset val="134"/>
      </rPr>
      <t>年调整预算</t>
    </r>
  </si>
  <si>
    <r>
      <rPr>
        <sz val="12"/>
        <rFont val="宋体"/>
        <charset val="134"/>
      </rPr>
      <t>2017</t>
    </r>
    <r>
      <rPr>
        <sz val="12"/>
        <rFont val="宋体"/>
        <charset val="134"/>
      </rPr>
      <t>年决算</t>
    </r>
  </si>
  <si>
    <t>上解上级支出</t>
  </si>
  <si>
    <t xml:space="preserve">      体制上解支出</t>
  </si>
  <si>
    <t xml:space="preserve">      出口退税专项上解支出</t>
  </si>
  <si>
    <t xml:space="preserve">      专项上解支出</t>
  </si>
  <si>
    <t>补助下级支出</t>
  </si>
  <si>
    <t>玉东新区体制上解支出</t>
  </si>
  <si>
    <t>玉东新区上解园林绿化市政维护经费</t>
  </si>
  <si>
    <t>市直专项转移支付补助玉东新区支出</t>
  </si>
  <si>
    <t>城区（新区）上解社会面治安防控体系改革建设经费</t>
  </si>
  <si>
    <t>城市社区经费</t>
  </si>
  <si>
    <t>玉东大道、龟山大道、玉北大道和秀水路道路绿化养护经费上解</t>
  </si>
  <si>
    <t>上解气象预警大喇叭建设有关经费</t>
  </si>
  <si>
    <t>地方政府债券还本支出</t>
  </si>
  <si>
    <t>增设预算周转金</t>
  </si>
  <si>
    <t>安排预算稳定调节基金</t>
  </si>
  <si>
    <t>在建项目债券支出</t>
  </si>
  <si>
    <t>调出资金</t>
  </si>
  <si>
    <t>年终结余</t>
  </si>
  <si>
    <t xml:space="preserve">    其中：净结余</t>
  </si>
  <si>
    <t>表7</t>
  </si>
  <si>
    <t>2017年度玉林市市级一般公共预算支出预算变动及结余、结转情况表</t>
  </si>
  <si>
    <t>预算数</t>
  </si>
  <si>
    <t>变动项目</t>
  </si>
  <si>
    <t>调整预算数</t>
  </si>
  <si>
    <t>决算数</t>
  </si>
  <si>
    <t>预算结余</t>
  </si>
  <si>
    <t>结转下年使用数</t>
  </si>
  <si>
    <t>返还性收入</t>
  </si>
  <si>
    <t>一般性转移支付</t>
  </si>
  <si>
    <t>专项转移支付</t>
  </si>
  <si>
    <t>上年结转使用数</t>
  </si>
  <si>
    <t>调入资金</t>
  </si>
  <si>
    <t>债务收入</t>
  </si>
  <si>
    <t>债务转贷收入</t>
  </si>
  <si>
    <t>动支预备费</t>
  </si>
  <si>
    <t>科目调剂</t>
  </si>
  <si>
    <t>本年短收安排</t>
  </si>
  <si>
    <t>动用预算稳定调节基金</t>
  </si>
  <si>
    <t>补助下级专款</t>
  </si>
  <si>
    <t>补充预算稳定调节基金</t>
  </si>
  <si>
    <t>省补助计划单列市</t>
  </si>
  <si>
    <t>其他</t>
  </si>
  <si>
    <t>市级总计</t>
  </si>
  <si>
    <t>市直一般公共预算支出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</si>
  <si>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</si>
  <si>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</si>
  <si>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</si>
  <si>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</si>
  <si>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</si>
  <si>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</si>
  <si>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</si>
  <si>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</si>
  <si>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</si>
  <si>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人力资源事务</t>
  </si>
  <si>
    <t xml:space="preserve">  纪检监察事务</t>
  </si>
  <si>
    <t xml:space="preserve">  商贸事务</t>
  </si>
  <si>
    <t xml:space="preserve">  知识产权事务</t>
  </si>
  <si>
    <t xml:space="preserve">  工商行政管理事务</t>
  </si>
  <si>
    <t xml:space="preserve">  质量技术监督与检验检疫事务</t>
  </si>
  <si>
    <t xml:space="preserve">  民族事务</t>
  </si>
  <si>
    <t xml:space="preserve">  宗教事务</t>
  </si>
  <si>
    <t xml:space="preserve">  港澳台侨事务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</si>
  <si>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</si>
  <si>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</si>
  <si>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</si>
  <si>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</si>
  <si>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</si>
  <si>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</si>
  <si>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</si>
  <si>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</si>
  <si>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</si>
  <si>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外交支出</t>
  </si>
  <si>
    <t xml:space="preserve">  外交管理事务</t>
  </si>
  <si>
    <t xml:space="preserve">  驻外机构</t>
  </si>
  <si>
    <t xml:space="preserve">  对外援助</t>
  </si>
  <si>
    <t xml:space="preserve">  国际组织</t>
  </si>
  <si>
    <t xml:space="preserve">  对外合作与交流</t>
  </si>
  <si>
    <t xml:space="preserve">  对外宣传</t>
  </si>
  <si>
    <t xml:space="preserve">  边界勘界联检</t>
  </si>
  <si>
    <t xml:space="preserve">  其他外交支出</t>
  </si>
  <si>
    <t xml:space="preserve">  现役部队</t>
  </si>
  <si>
    <t xml:space="preserve">  国防科研事业</t>
  </si>
  <si>
    <t xml:space="preserve">  专项工程</t>
  </si>
  <si>
    <t xml:space="preserve">  国防动员</t>
  </si>
  <si>
    <t xml:space="preserve">  武装警察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</si>
  <si>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</si>
  <si>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</si>
  <si>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</si>
  <si>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</si>
  <si>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</si>
  <si>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</si>
  <si>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</si>
  <si>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</si>
  <si>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</si>
  <si>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海警</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</si>
  <si>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</si>
  <si>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</si>
  <si>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</si>
  <si>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</si>
  <si>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</si>
  <si>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</si>
  <si>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</si>
  <si>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</si>
  <si>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</si>
  <si>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</si>
  <si>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</si>
  <si>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</si>
  <si>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</si>
  <si>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</si>
  <si>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</si>
  <si>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</si>
  <si>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</si>
  <si>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</si>
  <si>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文化</t>
  </si>
  <si>
    <t xml:space="preserve">  文物</t>
  </si>
  <si>
    <t xml:space="preserve">  体育</t>
  </si>
  <si>
    <t xml:space="preserve">  新闻出版广播影视</t>
  </si>
  <si>
    <t xml:space="preserve">  其他文化体育与传媒支出</t>
  </si>
  <si>
    <t xml:space="preserve">  人力资源和社会保障管理事务</t>
  </si>
  <si>
    <t xml:space="preserve">  民政管理事务</t>
  </si>
  <si>
    <t xml:space="preserve">  补充全国社会保障基金</t>
  </si>
  <si>
    <t xml:space="preserve">  行政事业单位离退休</t>
  </si>
  <si>
    <t xml:space="preserve">  企业改革补助</t>
  </si>
  <si>
    <t xml:space="preserve">  就业补助</t>
  </si>
  <si>
    <t xml:space="preserve">  抚恤</t>
  </si>
  <si>
    <t xml:space="preserve">  退役安置</t>
  </si>
  <si>
    <t xml:space="preserve">  社会福利</t>
  </si>
  <si>
    <t xml:space="preserve">  残疾人事业</t>
  </si>
  <si>
    <t xml:space="preserve">  自然灾害生活救助</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</si>
  <si>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</si>
  <si>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</si>
  <si>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</si>
  <si>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</si>
  <si>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</si>
  <si>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</si>
  <si>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</si>
  <si>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</si>
  <si>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医疗卫生与计划生育管理事务</t>
  </si>
  <si>
    <t xml:space="preserve">  公立医院</t>
  </si>
  <si>
    <t xml:space="preserve">  基层医疗卫生机构</t>
  </si>
  <si>
    <t xml:space="preserve">  公共卫生</t>
  </si>
  <si>
    <t xml:space="preserve">  中医药</t>
  </si>
  <si>
    <t xml:space="preserve">  计划生育事务</t>
  </si>
  <si>
    <t xml:space="preserve">  食品和药品监督管理事务</t>
  </si>
  <si>
    <t xml:space="preserve">  行政事业单位医疗</t>
  </si>
  <si>
    <t xml:space="preserve">  财政对基本医疗保险基金的补助</t>
  </si>
  <si>
    <t xml:space="preserve">  医疗救助</t>
  </si>
  <si>
    <t xml:space="preserve">  优抚对象医疗</t>
  </si>
  <si>
    <t xml:space="preserve">  环境保护管理事务</t>
  </si>
  <si>
    <t xml:space="preserve">  环境监测与监察</t>
  </si>
  <si>
    <t xml:space="preserve">  污染防治</t>
  </si>
  <si>
    <t xml:space="preserve">  自然生态保护</t>
  </si>
  <si>
    <t xml:space="preserve">  天然林保护</t>
  </si>
  <si>
    <t xml:space="preserve">  退耕还林</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</si>
  <si>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</si>
  <si>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</si>
  <si>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</si>
  <si>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</si>
  <si>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</si>
  <si>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</si>
  <si>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</si>
  <si>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</si>
  <si>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城乡社区管理事务</t>
  </si>
  <si>
    <t xml:space="preserve">  城乡社区规划与管理</t>
  </si>
  <si>
    <t xml:space="preserve">  城乡社区公共设施</t>
  </si>
  <si>
    <t xml:space="preserve">  农业</t>
  </si>
  <si>
    <t xml:space="preserve">  林业</t>
  </si>
  <si>
    <t xml:space="preserve">  水利</t>
  </si>
  <si>
    <t xml:space="preserve">  南水北调</t>
  </si>
  <si>
    <t xml:space="preserve">  扶贫</t>
  </si>
  <si>
    <t xml:space="preserve">  农业综合开发</t>
  </si>
  <si>
    <t xml:space="preserve">  农村综合改革</t>
  </si>
  <si>
    <t xml:space="preserve">  普惠金融发展支出</t>
  </si>
  <si>
    <t xml:space="preserve">  目标价格补贴</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</si>
  <si>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</si>
  <si>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</si>
  <si>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</si>
  <si>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</si>
  <si>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</si>
  <si>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</si>
  <si>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</si>
  <si>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</si>
  <si>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</si>
  <si>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</si>
  <si>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</si>
  <si>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安全生产监管</t>
  </si>
  <si>
    <t xml:space="preserve">  国有资产监管</t>
  </si>
  <si>
    <t xml:space="preserve">  支持中小企业发展和管理支出</t>
  </si>
  <si>
    <t xml:space="preserve">  商业流通事务</t>
  </si>
  <si>
    <t xml:space="preserve">  旅游业管理与服务支出</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</si>
  <si>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</si>
  <si>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</si>
  <si>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</si>
  <si>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</si>
  <si>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</si>
  <si>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</si>
  <si>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</si>
  <si>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</si>
  <si>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</si>
  <si>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</si>
  <si>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</si>
  <si>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</si>
  <si>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</si>
  <si>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</si>
  <si>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</si>
  <si>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</si>
  <si>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国土资源事务</t>
  </si>
  <si>
    <t xml:space="preserve">  海洋管理事务</t>
  </si>
  <si>
    <t xml:space="preserve">  测绘事务</t>
  </si>
  <si>
    <t xml:space="preserve">  地震事务</t>
  </si>
  <si>
    <t xml:space="preserve">  气象事务</t>
  </si>
  <si>
    <t xml:space="preserve">  其他国土海洋气象等支出</t>
  </si>
  <si>
    <t xml:space="preserve">  保障性安居工程支出</t>
  </si>
  <si>
    <t xml:space="preserve">  住房改革支出</t>
  </si>
  <si>
    <t xml:space="preserve">  城乡社区住宅</t>
  </si>
  <si>
    <t xml:space="preserve">  粮油事务</t>
  </si>
  <si>
    <t xml:space="preserve">  物资事务</t>
  </si>
  <si>
    <t xml:space="preserve">  能源储备</t>
  </si>
  <si>
    <t xml:space="preserve">  粮油储备</t>
  </si>
  <si>
    <t xml:space="preserve">  重要商品储备</t>
  </si>
  <si>
    <t>预备费</t>
  </si>
  <si>
    <t>其他支出(类)</t>
  </si>
  <si>
    <t xml:space="preserve">  年初预留</t>
  </si>
  <si>
    <t xml:space="preserve">  其他支出(款)</t>
  </si>
  <si>
    <t>债务付息支出</t>
  </si>
  <si>
    <t xml:space="preserve">  中央政府国内债务付息支出</t>
  </si>
  <si>
    <t xml:space="preserve">  中央政府国外债务付息支出</t>
  </si>
  <si>
    <t xml:space="preserve">  地方政府一般债务付息支出</t>
  </si>
  <si>
    <t>债务发行费用支出</t>
  </si>
  <si>
    <t xml:space="preserve">  中央政府国内债务发行费用支出</t>
  </si>
  <si>
    <t xml:space="preserve">  中央政府国外债务发行费用支出</t>
  </si>
  <si>
    <t xml:space="preserve">  地方政府一般债务发行费用支出</t>
  </si>
  <si>
    <t>玉东新区一般公共预算支出</t>
  </si>
  <si>
    <t>表8</t>
  </si>
  <si>
    <t>玉林市全市及市级政府一般债务限额和余额情况决算表</t>
  </si>
  <si>
    <t>项目名称</t>
  </si>
  <si>
    <t>全市</t>
  </si>
  <si>
    <t>市级</t>
  </si>
  <si>
    <r>
      <rPr>
        <sz val="12"/>
        <rFont val="宋体"/>
        <charset val="134"/>
      </rPr>
      <t>201</t>
    </r>
    <r>
      <rPr>
        <sz val="12"/>
        <rFont val="宋体"/>
        <charset val="134"/>
      </rPr>
      <t>7</t>
    </r>
    <r>
      <rPr>
        <sz val="12"/>
        <rFont val="宋体"/>
        <charset val="134"/>
      </rPr>
      <t>年政府一般债务限额</t>
    </r>
  </si>
  <si>
    <r>
      <rPr>
        <sz val="12"/>
        <rFont val="宋体"/>
        <charset val="134"/>
      </rPr>
      <t>201</t>
    </r>
    <r>
      <rPr>
        <sz val="12"/>
        <rFont val="宋体"/>
        <charset val="134"/>
      </rPr>
      <t>7</t>
    </r>
    <r>
      <rPr>
        <sz val="12"/>
        <rFont val="宋体"/>
        <charset val="134"/>
      </rPr>
      <t>年政府一般债务余额</t>
    </r>
  </si>
  <si>
    <t>表9</t>
  </si>
  <si>
    <t>2017年玉林市级政府性基金预算收入决算总表</t>
  </si>
  <si>
    <t>一、地方教育附加收入</t>
  </si>
  <si>
    <t>二、文化事业建设费收入</t>
  </si>
  <si>
    <t>三、残疾人就业保障金收入</t>
  </si>
  <si>
    <t>四、国有土地使用权出让金收入</t>
  </si>
  <si>
    <t xml:space="preserve">    其中：农田水利建设资金收入</t>
  </si>
  <si>
    <t xml:space="preserve">          教育资金收入</t>
  </si>
  <si>
    <t>五、国有土地收益基金收入</t>
  </si>
  <si>
    <t>六、农业土地开发资金收入</t>
  </si>
  <si>
    <t>七、城市公用事业附加收入</t>
  </si>
  <si>
    <t>八、育林基金收入</t>
  </si>
  <si>
    <t>九、地方水利建设基金收入</t>
  </si>
  <si>
    <t>十、散装水泥专项资金收入</t>
  </si>
  <si>
    <t>十一、墙体材料专项基金收入</t>
  </si>
  <si>
    <t>十二、彩票公益金收入</t>
  </si>
  <si>
    <t>十三、政府住房基金收入</t>
  </si>
  <si>
    <t>十四、污水处理费收入</t>
  </si>
  <si>
    <t>十五、城市基础设施配套费收入</t>
  </si>
  <si>
    <t>十六、水土保持补偿费收入</t>
  </si>
  <si>
    <t>十七、其他政府性基金收入</t>
  </si>
  <si>
    <t xml:space="preserve">  基金预算收入合计</t>
  </si>
  <si>
    <t xml:space="preserve">  转移性收入合计</t>
  </si>
  <si>
    <t xml:space="preserve">    上级补助收入</t>
  </si>
  <si>
    <t xml:space="preserve">    下级上解收入</t>
  </si>
  <si>
    <t xml:space="preserve">    收回存量资金</t>
  </si>
  <si>
    <t xml:space="preserve">    地方政府专项债券转贷收入</t>
  </si>
  <si>
    <t xml:space="preserve">    上年结余</t>
  </si>
  <si>
    <t xml:space="preserve">    调入资金</t>
  </si>
  <si>
    <t>收入总计</t>
  </si>
  <si>
    <t>表10</t>
  </si>
  <si>
    <t>2017年玉林市级政府性基金预算支出决算总表</t>
  </si>
  <si>
    <r>
      <rPr>
        <sz val="12"/>
        <rFont val="宋体"/>
        <charset val="134"/>
      </rPr>
      <t>201</t>
    </r>
    <r>
      <rPr>
        <sz val="12"/>
        <color indexed="8"/>
        <rFont val="宋体"/>
        <charset val="134"/>
      </rPr>
      <t>7</t>
    </r>
    <r>
      <rPr>
        <sz val="12"/>
        <color indexed="8"/>
        <rFont val="宋体"/>
        <charset val="134"/>
      </rPr>
      <t>年度预算</t>
    </r>
  </si>
  <si>
    <t>一、教育</t>
  </si>
  <si>
    <t>二、文化体育与传媒</t>
  </si>
  <si>
    <t>三、社会保障和就业</t>
  </si>
  <si>
    <t>四、城乡社区事务</t>
  </si>
  <si>
    <t>五、农林水事务</t>
  </si>
  <si>
    <t>六、资源勘探电力信息等事务</t>
  </si>
  <si>
    <t>七、商业服务业等支出</t>
  </si>
  <si>
    <t>八、其他支出</t>
  </si>
  <si>
    <t>九、债务付息支出</t>
  </si>
  <si>
    <t>十、债务发行费用支出</t>
  </si>
  <si>
    <t xml:space="preserve">  基金预算支出合计</t>
  </si>
  <si>
    <t xml:space="preserve">  转移性支出</t>
  </si>
  <si>
    <t xml:space="preserve">    上解上级支出</t>
  </si>
  <si>
    <t xml:space="preserve">    补助下级支出</t>
  </si>
  <si>
    <t xml:space="preserve">    市直补助自治区直管县</t>
  </si>
  <si>
    <t xml:space="preserve">    市直专项转移支付补助玉东</t>
  </si>
  <si>
    <t xml:space="preserve">    调出资金</t>
  </si>
  <si>
    <t xml:space="preserve">  地方政府专项债务还本支出</t>
  </si>
  <si>
    <t xml:space="preserve">  年终结余</t>
  </si>
  <si>
    <t>支出总计</t>
  </si>
  <si>
    <t>表11</t>
  </si>
  <si>
    <t>2017年玉林市级政府性基金转移支付决算表</t>
  </si>
  <si>
    <t>附件12</t>
  </si>
  <si>
    <t>玉林市全市及市级政府专项债务限额和余额情况表</t>
  </si>
  <si>
    <r>
      <rPr>
        <sz val="12"/>
        <rFont val="宋体"/>
        <charset val="134"/>
      </rPr>
      <t>201</t>
    </r>
    <r>
      <rPr>
        <sz val="12"/>
        <rFont val="宋体"/>
        <charset val="134"/>
      </rPr>
      <t>7</t>
    </r>
    <r>
      <rPr>
        <sz val="12"/>
        <rFont val="宋体"/>
        <charset val="134"/>
      </rPr>
      <t>年政府专项债务限额</t>
    </r>
  </si>
  <si>
    <r>
      <rPr>
        <sz val="12"/>
        <rFont val="宋体"/>
        <charset val="134"/>
      </rPr>
      <t>201</t>
    </r>
    <r>
      <rPr>
        <sz val="12"/>
        <rFont val="宋体"/>
        <charset val="134"/>
      </rPr>
      <t>7</t>
    </r>
    <r>
      <rPr>
        <sz val="12"/>
        <rFont val="宋体"/>
        <charset val="134"/>
      </rPr>
      <t>年政府专项债务余额</t>
    </r>
  </si>
  <si>
    <t>表13</t>
  </si>
  <si>
    <t>2017年玉林市市级国有资本经营预算收入决算表</t>
  </si>
  <si>
    <t>科目</t>
  </si>
  <si>
    <t>项  目</t>
  </si>
  <si>
    <r>
      <rPr>
        <sz val="12"/>
        <rFont val="宋体"/>
        <charset val="134"/>
      </rPr>
      <t>201</t>
    </r>
    <r>
      <rPr>
        <sz val="12"/>
        <color indexed="8"/>
        <rFont val="宋体"/>
        <charset val="134"/>
      </rPr>
      <t>7年年初预算</t>
    </r>
  </si>
  <si>
    <r>
      <rPr>
        <sz val="12"/>
        <rFont val="宋体"/>
        <charset val="134"/>
      </rPr>
      <t>201</t>
    </r>
    <r>
      <rPr>
        <sz val="12"/>
        <color indexed="8"/>
        <rFont val="宋体"/>
        <charset val="134"/>
      </rPr>
      <t>7年调整预算</t>
    </r>
  </si>
  <si>
    <r>
      <rPr>
        <sz val="12"/>
        <rFont val="宋体"/>
        <charset val="134"/>
      </rPr>
      <t>201</t>
    </r>
    <r>
      <rPr>
        <sz val="12"/>
        <color indexed="8"/>
        <rFont val="宋体"/>
        <charset val="134"/>
      </rPr>
      <t>7年决算</t>
    </r>
  </si>
  <si>
    <t>一、利润收入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</si>
  <si>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</si>
  <si>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</si>
  <si>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</si>
  <si>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</si>
  <si>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</si>
  <si>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</si>
  <si>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</si>
  <si>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</si>
  <si>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</si>
  <si>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</si>
  <si>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</si>
  <si>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</si>
  <si>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</si>
  <si>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</si>
  <si>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</si>
  <si>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</si>
  <si>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</si>
  <si>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</si>
  <si>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</si>
  <si>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</si>
  <si>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</si>
  <si>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</si>
  <si>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</si>
  <si>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</si>
  <si>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</si>
  <si>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</si>
  <si>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</si>
  <si>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</si>
  <si>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</si>
  <si>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</si>
  <si>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</si>
  <si>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</si>
  <si>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</si>
  <si>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</si>
  <si>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</si>
  <si>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</si>
  <si>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</si>
  <si>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</si>
  <si>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</si>
  <si>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</si>
  <si>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</si>
  <si>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</si>
  <si>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</si>
  <si>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</si>
  <si>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</si>
  <si>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</si>
  <si>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五、其他国有资本经营收入</t>
  </si>
  <si>
    <t>国有资本经营预算收入合计</t>
  </si>
  <si>
    <t>转移性收入</t>
  </si>
  <si>
    <t xml:space="preserve">   上级补助收入</t>
  </si>
  <si>
    <t xml:space="preserve">   上年结余收入</t>
  </si>
  <si>
    <t>表14</t>
  </si>
  <si>
    <t xml:space="preserve">    2017年玉林市市级国有资本经营预算支出决算表</t>
  </si>
  <si>
    <t> 单位：万元</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</si>
  <si>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</si>
  <si>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</si>
  <si>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</si>
  <si>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</si>
  <si>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</si>
  <si>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</si>
  <si>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</si>
  <si>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</si>
  <si>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</si>
  <si>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</si>
  <si>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</si>
  <si>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</si>
  <si>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</si>
  <si>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</si>
  <si>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</si>
  <si>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</si>
  <si>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</si>
  <si>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</si>
  <si>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</si>
  <si>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</si>
  <si>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</si>
  <si>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</si>
  <si>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</si>
  <si>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</si>
  <si>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</si>
  <si>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</si>
  <si>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国有资本经营预算支出合计</t>
  </si>
  <si>
    <t>转移性支出</t>
  </si>
  <si>
    <t xml:space="preserve">    年终结余</t>
  </si>
  <si>
    <t>表15</t>
  </si>
  <si>
    <t>2017年玉林市市级社会保险基金收入决算表</t>
  </si>
  <si>
    <t>一、市级社会保险基金收入合计</t>
  </si>
  <si>
    <t>（一）机关事业单位基本养老保险基金收入</t>
  </si>
  <si>
    <t xml:space="preserve">     其中：保险费收入</t>
  </si>
  <si>
    <t xml:space="preserve">       基本养老费收入</t>
  </si>
  <si>
    <t xml:space="preserve">       财政补贴收入</t>
  </si>
  <si>
    <t xml:space="preserve">       其他收入</t>
  </si>
  <si>
    <t>（二）失业保险基金收入</t>
  </si>
  <si>
    <t xml:space="preserve">       下级上解收入</t>
  </si>
  <si>
    <t>（三）城镇职工基本医疗保险基金收入</t>
  </si>
  <si>
    <t>（四）工伤保险基金收入</t>
  </si>
  <si>
    <t>（五）生育保险基金收入</t>
  </si>
  <si>
    <t>（六）城乡居民基本医疗保险基金收入</t>
  </si>
  <si>
    <t xml:space="preserve">     其中：缴费收入</t>
  </si>
  <si>
    <t>（七）城乡居民基本养老保险基金收入</t>
  </si>
  <si>
    <t xml:space="preserve">     其中：个人缴费收入</t>
  </si>
  <si>
    <t>（八）新型农村合作医疗基金收入</t>
  </si>
  <si>
    <t>表16</t>
  </si>
  <si>
    <t>2017年玉林市市级社会保险基金支出决算表</t>
  </si>
  <si>
    <t>二、市级社会保险基金支出合计</t>
  </si>
  <si>
    <t>（一）机关事业单位基本养老保险基金支出</t>
  </si>
  <si>
    <t xml:space="preserve">     其中：基本养老保险支出</t>
  </si>
  <si>
    <t>（二）失业保险基金支出</t>
  </si>
  <si>
    <t xml:space="preserve">     其中：失业保险金</t>
  </si>
  <si>
    <t xml:space="preserve">          医疗保险费</t>
  </si>
  <si>
    <t xml:space="preserve">          丧葬抚恤补助</t>
  </si>
  <si>
    <t xml:space="preserve">          职业培训和职业介绍补贴</t>
  </si>
  <si>
    <t xml:space="preserve">          转移支出</t>
  </si>
  <si>
    <t xml:space="preserve">         上解上级支出</t>
  </si>
  <si>
    <t>（三）城镇职工基本医疗保险基金支出</t>
  </si>
  <si>
    <t xml:space="preserve">     其中：基本医疗保险统筹基金支出</t>
  </si>
  <si>
    <t xml:space="preserve">       基本医疗保险个人账户基金支出</t>
  </si>
  <si>
    <t xml:space="preserve">       转移支出</t>
  </si>
  <si>
    <t>（四）工伤保险基金支出</t>
  </si>
  <si>
    <t xml:space="preserve">     其中：工伤保险待遇支出</t>
  </si>
  <si>
    <t xml:space="preserve">          上解上级支出</t>
  </si>
  <si>
    <t>（五）生育保险基金支出</t>
  </si>
  <si>
    <t xml:space="preserve">     其中：生育保险金</t>
  </si>
  <si>
    <t xml:space="preserve">          其他支出</t>
  </si>
  <si>
    <t>（六）城乡居民基本医疗保险基金支出</t>
  </si>
  <si>
    <t xml:space="preserve">     其中：基本医疗保险待遇支出</t>
  </si>
  <si>
    <t>（七）城乡居民基本养老保险基金支出</t>
  </si>
  <si>
    <t>（八）新型农村合作医疗基金支出</t>
  </si>
  <si>
    <t>2017年玉林市市级总预备费使用情况表</t>
  </si>
  <si>
    <t>单位：元</t>
  </si>
  <si>
    <t>编号</t>
  </si>
  <si>
    <t>日期</t>
  </si>
  <si>
    <t>单位</t>
  </si>
  <si>
    <t>用途</t>
  </si>
  <si>
    <t>金额</t>
  </si>
  <si>
    <t>市直</t>
  </si>
  <si>
    <t>玉东新区</t>
  </si>
  <si>
    <t>总计</t>
  </si>
  <si>
    <t>一、市直部分</t>
  </si>
  <si>
    <t>预算追字[2017]181号</t>
  </si>
  <si>
    <t>市动物疫病防控中心</t>
  </si>
  <si>
    <t>市动物疫病防控中心H7N9病毒检测仪器采购经费</t>
  </si>
  <si>
    <t>预算追字[2017]699号</t>
  </si>
  <si>
    <t>市政市容局</t>
  </si>
  <si>
    <t>追加2017—2018年秋冬大气污染综合治攻坚行动工作经费</t>
  </si>
  <si>
    <t>二、玉东新区部分</t>
  </si>
  <si>
    <t>管办[2017]161号</t>
  </si>
  <si>
    <t>社会事务局</t>
  </si>
  <si>
    <t>福绵区人武部刘青林同志一次性抚恤金</t>
  </si>
  <si>
    <t>管办[2016]1272号</t>
  </si>
  <si>
    <t>农村工作局</t>
  </si>
  <si>
    <t>2016年度耕地土壤改良与培肥示范经费</t>
  </si>
  <si>
    <t>管办[2016]1363号</t>
  </si>
  <si>
    <t>我区2016年度耕地地力长期定位监测点建设专项经费</t>
  </si>
  <si>
    <t>管办[2017]950号</t>
  </si>
  <si>
    <t>茂林社区上桥1组等六个居民小组2018年土地租金</t>
  </si>
  <si>
    <t>管办[2017]951号</t>
  </si>
  <si>
    <t>茂林镇陂石社区花卉基地2018年土地租金</t>
  </si>
  <si>
    <t>管办[2017]966号</t>
  </si>
  <si>
    <t>五彩田园管理中心</t>
  </si>
  <si>
    <t>上海景域旅游发展有限公司管理玉林市五彩田园旅游景区经费</t>
  </si>
  <si>
    <t>管办[2016]1361号</t>
  </si>
  <si>
    <t>茂林镇政府</t>
  </si>
  <si>
    <t>玉东新区南流江流域禁养区清拆养殖场所需经费</t>
  </si>
  <si>
    <t>管办[2017]1174号</t>
  </si>
  <si>
    <t>追加茂林镇退休干部黄列富同志遗属曾万贞生活困难补助费</t>
  </si>
  <si>
    <t>表十</t>
  </si>
  <si>
    <t>2017年玉林市市直预算资金年终资产负债表</t>
  </si>
  <si>
    <t xml:space="preserve">资       产       部       类  </t>
  </si>
  <si>
    <t xml:space="preserve">负       债       部       类  </t>
  </si>
  <si>
    <t>会计科目</t>
  </si>
  <si>
    <t>期初数</t>
  </si>
  <si>
    <t>期末数</t>
  </si>
  <si>
    <t>合    计</t>
  </si>
  <si>
    <t>其中:本级</t>
  </si>
  <si>
    <t xml:space="preserve">资产             </t>
  </si>
  <si>
    <t>负债</t>
  </si>
  <si>
    <t xml:space="preserve">  国库存款</t>
  </si>
  <si>
    <t>　应付短期政府债券</t>
  </si>
  <si>
    <t>　国库现金管理存款</t>
  </si>
  <si>
    <t>　应付国库集中支付结余</t>
  </si>
  <si>
    <t xml:space="preserve">  其他财政存款</t>
  </si>
  <si>
    <t xml:space="preserve">  与上级往来</t>
  </si>
  <si>
    <t>　财政零余额账户存款</t>
  </si>
  <si>
    <t xml:space="preserve">    其中:上级拨付国债转贷资金</t>
  </si>
  <si>
    <t xml:space="preserve">  有价证券</t>
  </si>
  <si>
    <t>　　　　　计划单列市与省往来</t>
  </si>
  <si>
    <t xml:space="preserve">  在途款</t>
  </si>
  <si>
    <t>　其他应付款</t>
  </si>
  <si>
    <t xml:space="preserve">  预拨经费</t>
  </si>
  <si>
    <t>　应付代管资金</t>
  </si>
  <si>
    <t>　借出款项</t>
  </si>
  <si>
    <t>　应付长期政府债券</t>
  </si>
  <si>
    <t>　应收股利</t>
  </si>
  <si>
    <t>　借入款项</t>
  </si>
  <si>
    <t xml:space="preserve">  与下级往来</t>
  </si>
  <si>
    <t>　应付地方政府债券转贷款</t>
  </si>
  <si>
    <t xml:space="preserve">    其中:省与计划单列市往来</t>
  </si>
  <si>
    <t>　应付主权外债转贷款</t>
  </si>
  <si>
    <t>　其他应收款</t>
  </si>
  <si>
    <t>　其他负债</t>
  </si>
  <si>
    <t>　应收地方政府债券转贷款</t>
  </si>
  <si>
    <t>　已结报支出</t>
  </si>
  <si>
    <t>　应收主权外债转贷款</t>
  </si>
  <si>
    <t>净资产</t>
  </si>
  <si>
    <t>　股权投资</t>
  </si>
  <si>
    <t>　一般公共预算结转结余</t>
  </si>
  <si>
    <t>　待发国债</t>
  </si>
  <si>
    <t>　政府性基金预算结转结余</t>
  </si>
  <si>
    <t>　国有资本经营预算结转结余</t>
  </si>
  <si>
    <t xml:space="preserve">  专用基金结余</t>
  </si>
  <si>
    <t xml:space="preserve">  预算稳定调节基金</t>
  </si>
  <si>
    <t xml:space="preserve">  预算周转金</t>
  </si>
  <si>
    <t>　资产基金</t>
  </si>
  <si>
    <t>　待偿债净资产</t>
  </si>
  <si>
    <t>总     计</t>
  </si>
  <si>
    <t>表十一</t>
  </si>
  <si>
    <t>2017年玉东新区预算资金年终资产负债表</t>
  </si>
  <si>
    <t>一、2017年推进财政预算绩效管理工作情况</t>
  </si>
  <si>
    <t>（一）规范做好财政预算绩效目标管理工作</t>
  </si>
  <si>
    <t>根据2017年预算绩效目标编报工作的安排，2017年年预算编制要求所有一级预算单位和预算额度在50万元以上（含50万元）的部门预算项目都必须编制项目绩效目标，市财政局对上报的所有绩效目标进行审核，并从中选出填50个项目开展一对一培训。</t>
  </si>
  <si>
    <t>（二）稳步开展财政预算绩效评价工作</t>
  </si>
  <si>
    <t>2017年绩效评价工作涉及项目177个，项目经费83,443.72万元，通过专题培训会，进一步增强支出责任和效率意识，全面加强预算管理，优化资源配置，提高财政资金使用绩效和科学精细化管理水平。提高各单位对绩效评价管理的认识，提高绩效评价的针对性和有效性。进一步完善绩效评价方式方法，提高绩效评价工作质量，做到绩效评价结果客观公正，科学可靠，为推进绩效评价结果有效运用奠定基础。</t>
  </si>
  <si>
    <t>二、启动玉林财政预算评价专家库建设。</t>
  </si>
  <si>
    <r>
      <rPr>
        <sz val="16"/>
        <rFont val="仿宋_GB2312"/>
        <charset val="134"/>
      </rPr>
      <t>为推动财政支出绩效评价工作的开展，提高绩效评价的质量和专业化水平，我们在全市建设财政预算绩效评价专家库，通过向社会各界征集财政支出绩效评价专家的方式组建一支专家队伍，以接受预算单位或财政部门的要求，参与制定财政支出项目绩效目标的评价指标、设计评价方案或以独立身份从事和参加财政支出绩效考评工作。共有约30人报名</t>
    </r>
    <r>
      <rPr>
        <sz val="16"/>
        <color rgb="FF000000"/>
        <rFont val="仿宋_GB2312"/>
        <charset val="134"/>
      </rPr>
      <t>。</t>
    </r>
  </si>
  <si>
    <r>
      <rPr>
        <b/>
        <sz val="16"/>
        <rFont val="仿宋_GB2312"/>
        <charset val="134"/>
      </rPr>
      <t>三、</t>
    </r>
    <r>
      <rPr>
        <b/>
        <sz val="16"/>
        <rFont val="仿宋_GB2312"/>
        <charset val="134"/>
      </rPr>
      <t>扩大2017年度预算绩效目标跟踪监控范围</t>
    </r>
  </si>
  <si>
    <t>根据2017年市直对财政预算绩效管理工作的要求，市财政局对2017年财政预算安排资金的项目绩效扩大跟踪监控范围，选取50个项目，资金量达34843.01万元，以每季度一报的形式，要求各有关单位上报项目资金使用情况，并开展全过程监控，以增强预算执行的科学性、合理性、规范性，提高绩效管理水平。</t>
  </si>
</sst>
</file>

<file path=xl/styles.xml><?xml version="1.0" encoding="utf-8"?>
<styleSheet xmlns="http://schemas.openxmlformats.org/spreadsheetml/2006/main">
  <numFmts count="2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_);[Red]\(#,##0.0\)"/>
    <numFmt numFmtId="177" formatCode="0_);[Red]\(0\)"/>
    <numFmt numFmtId="178" formatCode="_-&quot;$&quot;\ * #,##0.00_-;_-&quot;$&quot;\ * #,##0.00\-;_-&quot;$&quot;\ * &quot;-&quot;??_-;_-@_-"/>
    <numFmt numFmtId="179" formatCode="0.0_ "/>
    <numFmt numFmtId="180" formatCode="_(&quot;$&quot;* #,##0.00_);_(&quot;$&quot;* \(#,##0.00\);_(&quot;$&quot;* &quot;-&quot;??_);_(@_)"/>
    <numFmt numFmtId="181" formatCode="_-&quot;$&quot;* #,##0_-;\-&quot;$&quot;* #,##0_-;_-&quot;$&quot;* &quot;-&quot;_-;_-@_-"/>
    <numFmt numFmtId="182" formatCode="#,##0.00_ "/>
    <numFmt numFmtId="183" formatCode="_-&quot;$&quot;\ * #,##0_-;_-&quot;$&quot;\ * #,##0\-;_-&quot;$&quot;\ * &quot;-&quot;_-;_-@_-"/>
    <numFmt numFmtId="184" formatCode="#,##0.0_);\(#,##0.0\)"/>
    <numFmt numFmtId="185" formatCode="#,##0_);[Red]\(#,##0\)"/>
    <numFmt numFmtId="186" formatCode="&quot;$&quot;\ #,##0.00_-;[Red]&quot;$&quot;\ #,##0.00\-"/>
    <numFmt numFmtId="187" formatCode="&quot;$&quot;\ #,##0_-;[Red]&quot;$&quot;\ #,##0\-"/>
    <numFmt numFmtId="188" formatCode="0.00_);[Red]\(0.00\)"/>
    <numFmt numFmtId="189" formatCode="#,##0;\(#,##0\)"/>
    <numFmt numFmtId="190" formatCode="_-* #,##0.00_-;\-* #,##0.00_-;_-* &quot;-&quot;??_-;_-@_-"/>
    <numFmt numFmtId="191" formatCode="#,##0;\-#,##0;&quot;-&quot;"/>
    <numFmt numFmtId="192" formatCode="\$#,##0.00;\(\$#,##0.00\)"/>
    <numFmt numFmtId="193" formatCode="\$#,##0;\(\$#,##0\)"/>
    <numFmt numFmtId="194" formatCode="&quot;$&quot;#,##0.00_);[Red]\(&quot;$&quot;#,##0.00\)"/>
    <numFmt numFmtId="195" formatCode="&quot;$&quot;#,##0_);[Red]\(&quot;$&quot;#,##0\)"/>
    <numFmt numFmtId="196" formatCode="#\ ??/??"/>
    <numFmt numFmtId="197" formatCode="_(&quot;$&quot;* #,##0_);_(&quot;$&quot;* \(#,##0\);_(&quot;$&quot;* &quot;-&quot;_);_(@_)"/>
    <numFmt numFmtId="198" formatCode="_-* #,##0_-;\-* #,##0_-;_-* &quot;-&quot;_-;_-@_-"/>
    <numFmt numFmtId="199" formatCode="#,##0.0_ "/>
    <numFmt numFmtId="200" formatCode="#,##0_ "/>
  </numFmts>
  <fonts count="92">
    <font>
      <sz val="12"/>
      <name val="宋体"/>
      <charset val="134"/>
    </font>
    <font>
      <b/>
      <sz val="16"/>
      <name val="仿宋_GB2312"/>
      <charset val="134"/>
    </font>
    <font>
      <sz val="16"/>
      <name val="仿宋_GB2312"/>
      <charset val="134"/>
    </font>
    <font>
      <sz val="16"/>
      <name val="宋体"/>
      <charset val="134"/>
    </font>
    <font>
      <sz val="22"/>
      <name val="方正小标宋简体"/>
      <charset val="134"/>
    </font>
    <font>
      <sz val="11"/>
      <name val="宋体"/>
      <charset val="134"/>
    </font>
    <font>
      <sz val="10"/>
      <name val="宋体"/>
      <charset val="134"/>
    </font>
    <font>
      <b/>
      <sz val="12"/>
      <name val="宋体"/>
      <charset val="134"/>
    </font>
    <font>
      <b/>
      <sz val="11"/>
      <name val="宋体"/>
      <charset val="134"/>
    </font>
    <font>
      <b/>
      <sz val="11"/>
      <color theme="1"/>
      <name val="宋体"/>
      <charset val="134"/>
      <scheme val="minor"/>
    </font>
    <font>
      <sz val="11"/>
      <color theme="1"/>
      <name val="宋体"/>
      <charset val="134"/>
      <scheme val="minor"/>
    </font>
    <font>
      <sz val="12"/>
      <color theme="1"/>
      <name val="宋体"/>
      <charset val="134"/>
    </font>
    <font>
      <sz val="11"/>
      <color indexed="8"/>
      <name val="宋体"/>
      <charset val="134"/>
    </font>
    <font>
      <b/>
      <sz val="11"/>
      <color indexed="8"/>
      <name val="宋体"/>
      <charset val="134"/>
    </font>
    <font>
      <sz val="10"/>
      <name val="Arial"/>
      <charset val="134"/>
    </font>
    <font>
      <b/>
      <sz val="10"/>
      <name val="Arial"/>
      <charset val="134"/>
    </font>
    <font>
      <sz val="10"/>
      <color indexed="8"/>
      <name val="宋体"/>
      <charset val="134"/>
    </font>
    <font>
      <b/>
      <sz val="10"/>
      <color indexed="8"/>
      <name val="宋体"/>
      <charset val="134"/>
    </font>
    <font>
      <b/>
      <sz val="22"/>
      <name val="方正小标宋简体"/>
      <charset val="134"/>
    </font>
    <font>
      <sz val="20"/>
      <name val="宋体"/>
      <charset val="134"/>
    </font>
    <font>
      <b/>
      <sz val="10"/>
      <name val="宋体"/>
      <charset val="134"/>
    </font>
    <font>
      <sz val="10"/>
      <color indexed="8"/>
      <name val="Arial"/>
      <charset val="0"/>
    </font>
    <font>
      <sz val="14"/>
      <color rgb="FF000000"/>
      <name val="宋体"/>
      <charset val="0"/>
    </font>
    <font>
      <sz val="14"/>
      <color indexed="8"/>
      <name val="Arial"/>
      <charset val="0"/>
    </font>
    <font>
      <sz val="20"/>
      <color indexed="8"/>
      <name val="Arial"/>
      <charset val="0"/>
    </font>
    <font>
      <sz val="12"/>
      <color indexed="8"/>
      <name val="宋体"/>
      <charset val="0"/>
    </font>
    <font>
      <sz val="11"/>
      <color indexed="8"/>
      <name val="宋体"/>
      <charset val="0"/>
    </font>
    <font>
      <sz val="22"/>
      <color indexed="8"/>
      <name val="宋体"/>
      <charset val="0"/>
    </font>
    <font>
      <sz val="24"/>
      <name val="方正小标宋简体"/>
      <charset val="134"/>
    </font>
    <font>
      <sz val="20"/>
      <name val="仿宋_GB2312"/>
      <charset val="134"/>
    </font>
    <font>
      <sz val="11"/>
      <color indexed="9"/>
      <name val="宋体"/>
      <charset val="134"/>
    </font>
    <font>
      <sz val="11"/>
      <color indexed="17"/>
      <name val="宋体"/>
      <charset val="134"/>
    </font>
    <font>
      <b/>
      <sz val="15"/>
      <color indexed="56"/>
      <name val="宋体"/>
      <charset val="134"/>
    </font>
    <font>
      <sz val="11"/>
      <color indexed="20"/>
      <name val="宋体"/>
      <charset val="134"/>
    </font>
    <font>
      <sz val="12"/>
      <color indexed="20"/>
      <name val="宋体"/>
      <charset val="134"/>
    </font>
    <font>
      <sz val="12"/>
      <color indexed="9"/>
      <name val="Helv"/>
      <charset val="134"/>
    </font>
    <font>
      <sz val="8"/>
      <name val="Times New Roman"/>
      <charset val="134"/>
    </font>
    <font>
      <sz val="10.5"/>
      <color indexed="17"/>
      <name val="宋体"/>
      <charset val="134"/>
    </font>
    <font>
      <b/>
      <sz val="11"/>
      <color indexed="56"/>
      <name val="宋体"/>
      <charset val="134"/>
    </font>
    <font>
      <u/>
      <sz val="11"/>
      <color rgb="FF800080"/>
      <name val="宋体"/>
      <charset val="0"/>
      <scheme val="minor"/>
    </font>
    <font>
      <sz val="11"/>
      <color indexed="60"/>
      <name val="宋体"/>
      <charset val="134"/>
    </font>
    <font>
      <b/>
      <sz val="18"/>
      <color indexed="56"/>
      <name val="宋体"/>
      <charset val="134"/>
    </font>
    <font>
      <u/>
      <sz val="11"/>
      <color rgb="FF0000FF"/>
      <name val="宋体"/>
      <charset val="0"/>
      <scheme val="minor"/>
    </font>
    <font>
      <sz val="12"/>
      <color indexed="9"/>
      <name val="宋体"/>
      <charset val="134"/>
    </font>
    <font>
      <sz val="12"/>
      <color indexed="8"/>
      <name val="宋体"/>
      <charset val="134"/>
    </font>
    <font>
      <i/>
      <sz val="11"/>
      <color indexed="23"/>
      <name val="宋体"/>
      <charset val="134"/>
    </font>
    <font>
      <sz val="10"/>
      <name val="Geneva"/>
      <charset val="134"/>
    </font>
    <font>
      <u/>
      <sz val="12"/>
      <color indexed="12"/>
      <name val="宋体"/>
      <charset val="134"/>
    </font>
    <font>
      <sz val="10.5"/>
      <color indexed="20"/>
      <name val="宋体"/>
      <charset val="134"/>
    </font>
    <font>
      <sz val="12"/>
      <color indexed="8"/>
      <name val="楷体_GB2312"/>
      <charset val="134"/>
    </font>
    <font>
      <sz val="12"/>
      <name val="Times New Roman"/>
      <charset val="134"/>
    </font>
    <font>
      <sz val="12"/>
      <color indexed="17"/>
      <name val="宋体"/>
      <charset val="134"/>
    </font>
    <font>
      <b/>
      <sz val="11"/>
      <color indexed="52"/>
      <name val="宋体"/>
      <charset val="134"/>
    </font>
    <font>
      <sz val="10"/>
      <name val="Helv"/>
      <charset val="134"/>
    </font>
    <font>
      <sz val="12"/>
      <color indexed="16"/>
      <name val="宋体"/>
      <charset val="134"/>
    </font>
    <font>
      <sz val="10"/>
      <color indexed="8"/>
      <name val="Arial"/>
      <charset val="134"/>
    </font>
    <font>
      <b/>
      <sz val="13"/>
      <color indexed="56"/>
      <name val="宋体"/>
      <charset val="134"/>
    </font>
    <font>
      <sz val="12"/>
      <color indexed="17"/>
      <name val="仿宋_GB2312"/>
      <charset val="134"/>
    </font>
    <font>
      <sz val="12"/>
      <color indexed="20"/>
      <name val="楷体_GB2312"/>
      <charset val="134"/>
    </font>
    <font>
      <sz val="12"/>
      <name val="Arial"/>
      <charset val="134"/>
    </font>
    <font>
      <sz val="12"/>
      <color indexed="9"/>
      <name val="楷体_GB2312"/>
      <charset val="134"/>
    </font>
    <font>
      <sz val="12"/>
      <color indexed="17"/>
      <name val="楷体_GB2312"/>
      <charset val="134"/>
    </font>
    <font>
      <sz val="11"/>
      <color indexed="9"/>
      <name val="Calibri"/>
      <charset val="134"/>
    </font>
    <font>
      <b/>
      <sz val="11"/>
      <color indexed="9"/>
      <name val="宋体"/>
      <charset val="134"/>
    </font>
    <font>
      <sz val="12"/>
      <name val="Helv"/>
      <charset val="134"/>
    </font>
    <font>
      <b/>
      <sz val="10"/>
      <name val="Tms Rmn"/>
      <charset val="134"/>
    </font>
    <font>
      <sz val="9"/>
      <color indexed="17"/>
      <name val="宋体"/>
      <charset val="134"/>
    </font>
    <font>
      <sz val="10"/>
      <name val="Times New Roman"/>
      <charset val="134"/>
    </font>
    <font>
      <b/>
      <sz val="18"/>
      <name val="Arial"/>
      <charset val="134"/>
    </font>
    <font>
      <sz val="11"/>
      <color indexed="10"/>
      <name val="宋体"/>
      <charset val="134"/>
    </font>
    <font>
      <sz val="11"/>
      <color indexed="62"/>
      <name val="宋体"/>
      <charset val="134"/>
    </font>
    <font>
      <sz val="11"/>
      <color indexed="52"/>
      <name val="宋体"/>
      <charset val="134"/>
    </font>
    <font>
      <sz val="8"/>
      <name val="Arial"/>
      <charset val="134"/>
    </font>
    <font>
      <b/>
      <sz val="12"/>
      <name val="Arial"/>
      <charset val="134"/>
    </font>
    <font>
      <sz val="7"/>
      <name val="Small Fonts"/>
      <charset val="134"/>
    </font>
    <font>
      <b/>
      <sz val="11"/>
      <color indexed="63"/>
      <name val="宋体"/>
      <charset val="134"/>
    </font>
    <font>
      <b/>
      <sz val="10"/>
      <name val="MS Sans Serif"/>
      <charset val="134"/>
    </font>
    <font>
      <sz val="10"/>
      <color indexed="8"/>
      <name val="MS Sans Serif"/>
      <charset val="134"/>
    </font>
    <font>
      <b/>
      <sz val="15"/>
      <color indexed="56"/>
      <name val="楷体_GB2312"/>
      <charset val="134"/>
    </font>
    <font>
      <b/>
      <sz val="13"/>
      <color indexed="56"/>
      <name val="楷体_GB2312"/>
      <charset val="134"/>
    </font>
    <font>
      <b/>
      <sz val="11"/>
      <color indexed="56"/>
      <name val="楷体_GB2312"/>
      <charset val="134"/>
    </font>
    <font>
      <b/>
      <sz val="14"/>
      <name val="楷体"/>
      <charset val="134"/>
    </font>
    <font>
      <b/>
      <sz val="18"/>
      <color indexed="62"/>
      <name val="宋体"/>
      <charset val="134"/>
    </font>
    <font>
      <sz val="10"/>
      <name val="楷体"/>
      <charset val="134"/>
    </font>
    <font>
      <sz val="12"/>
      <color indexed="20"/>
      <name val="仿宋_GB2312"/>
      <charset val="134"/>
    </font>
    <font>
      <sz val="9"/>
      <color indexed="20"/>
      <name val="宋体"/>
      <charset val="134"/>
    </font>
    <font>
      <sz val="11"/>
      <color indexed="8"/>
      <name val="Tahoma"/>
      <charset val="134"/>
    </font>
    <font>
      <sz val="10"/>
      <color indexed="20"/>
      <name val="Arial"/>
      <charset val="134"/>
    </font>
    <font>
      <b/>
      <sz val="9"/>
      <name val="Arial"/>
      <charset val="134"/>
    </font>
    <font>
      <sz val="10"/>
      <color indexed="17"/>
      <name val="Arial"/>
      <charset val="134"/>
    </font>
    <font>
      <sz val="16"/>
      <color rgb="FF000000"/>
      <name val="仿宋_GB2312"/>
      <charset val="134"/>
    </font>
    <font>
      <sz val="20"/>
      <color indexed="8"/>
      <name val="宋体"/>
      <charset val="0"/>
    </font>
  </fonts>
  <fills count="40">
    <fill>
      <patternFill patternType="none"/>
    </fill>
    <fill>
      <patternFill patternType="gray125"/>
    </fill>
    <fill>
      <patternFill patternType="solid">
        <fgColor indexed="22"/>
        <bgColor indexed="9"/>
      </patternFill>
    </fill>
    <fill>
      <patternFill patternType="solid">
        <fgColor indexed="36"/>
        <bgColor indexed="64"/>
      </patternFill>
    </fill>
    <fill>
      <patternFill patternType="solid">
        <fgColor indexed="42"/>
        <bgColor indexed="64"/>
      </patternFill>
    </fill>
    <fill>
      <patternFill patternType="solid">
        <fgColor indexed="29"/>
        <bgColor indexed="64"/>
      </patternFill>
    </fill>
    <fill>
      <patternFill patternType="solid">
        <fgColor indexed="45"/>
        <bgColor indexed="64"/>
      </patternFill>
    </fill>
    <fill>
      <patternFill patternType="solid">
        <fgColor indexed="52"/>
        <bgColor indexed="64"/>
      </patternFill>
    </fill>
    <fill>
      <patternFill patternType="solid">
        <fgColor indexed="12"/>
        <bgColor indexed="64"/>
      </patternFill>
    </fill>
    <fill>
      <patternFill patternType="solid">
        <fgColor indexed="31"/>
        <bgColor indexed="64"/>
      </patternFill>
    </fill>
    <fill>
      <patternFill patternType="solid">
        <fgColor indexed="26"/>
        <bgColor indexed="64"/>
      </patternFill>
    </fill>
    <fill>
      <patternFill patternType="solid">
        <fgColor indexed="11"/>
        <bgColor indexed="64"/>
      </patternFill>
    </fill>
    <fill>
      <patternFill patternType="solid">
        <fgColor indexed="44"/>
        <bgColor indexed="64"/>
      </patternFill>
    </fill>
    <fill>
      <patternFill patternType="solid">
        <fgColor indexed="27"/>
        <bgColor indexed="64"/>
      </patternFill>
    </fill>
    <fill>
      <patternFill patternType="solid">
        <fgColor indexed="46"/>
        <bgColor indexed="64"/>
      </patternFill>
    </fill>
    <fill>
      <patternFill patternType="solid">
        <fgColor indexed="43"/>
        <bgColor indexed="64"/>
      </patternFill>
    </fill>
    <fill>
      <patternFill patternType="solid">
        <fgColor indexed="49"/>
        <bgColor indexed="64"/>
      </patternFill>
    </fill>
    <fill>
      <patternFill patternType="solid">
        <fgColor indexed="30"/>
        <bgColor indexed="64"/>
      </patternFill>
    </fill>
    <fill>
      <patternFill patternType="solid">
        <fgColor indexed="54"/>
        <bgColor indexed="54"/>
      </patternFill>
    </fill>
    <fill>
      <patternFill patternType="solid">
        <fgColor indexed="51"/>
        <bgColor indexed="64"/>
      </patternFill>
    </fill>
    <fill>
      <patternFill patternType="solid">
        <fgColor indexed="22"/>
        <bgColor indexed="22"/>
      </patternFill>
    </fill>
    <fill>
      <patternFill patternType="solid">
        <fgColor indexed="26"/>
        <bgColor indexed="26"/>
      </patternFill>
    </fill>
    <fill>
      <patternFill patternType="solid">
        <fgColor indexed="44"/>
        <bgColor indexed="44"/>
      </patternFill>
    </fill>
    <fill>
      <patternFill patternType="solid">
        <fgColor indexed="52"/>
        <bgColor indexed="52"/>
      </patternFill>
    </fill>
    <fill>
      <patternFill patternType="solid">
        <fgColor indexed="63"/>
        <bgColor indexed="64"/>
      </patternFill>
    </fill>
    <fill>
      <patternFill patternType="solid">
        <fgColor indexed="22"/>
        <bgColor indexed="64"/>
      </patternFill>
    </fill>
    <fill>
      <patternFill patternType="solid">
        <fgColor indexed="45"/>
        <bgColor indexed="45"/>
      </patternFill>
    </fill>
    <fill>
      <patternFill patternType="solid">
        <fgColor indexed="42"/>
        <bgColor indexed="42"/>
      </patternFill>
    </fill>
    <fill>
      <patternFill patternType="solid">
        <fgColor indexed="55"/>
        <bgColor indexed="55"/>
      </patternFill>
    </fill>
    <fill>
      <patternFill patternType="solid">
        <fgColor indexed="47"/>
        <bgColor indexed="64"/>
      </patternFill>
    </fill>
    <fill>
      <patternFill patternType="solid">
        <fgColor indexed="31"/>
        <bgColor indexed="31"/>
      </patternFill>
    </fill>
    <fill>
      <patternFill patternType="solid">
        <fgColor indexed="27"/>
        <bgColor indexed="27"/>
      </patternFill>
    </fill>
    <fill>
      <patternFill patternType="solid">
        <fgColor indexed="47"/>
        <bgColor indexed="47"/>
      </patternFill>
    </fill>
    <fill>
      <patternFill patternType="solid">
        <fgColor indexed="59"/>
        <bgColor indexed="64"/>
      </patternFill>
    </fill>
    <fill>
      <patternFill patternType="solid">
        <fgColor indexed="25"/>
        <bgColor indexed="25"/>
      </patternFill>
    </fill>
    <fill>
      <patternFill patternType="solid">
        <fgColor indexed="49"/>
        <bgColor indexed="49"/>
      </patternFill>
    </fill>
    <fill>
      <patternFill patternType="solid">
        <fgColor indexed="55"/>
        <bgColor indexed="64"/>
      </patternFill>
    </fill>
    <fill>
      <patternFill patternType="gray0625"/>
    </fill>
    <fill>
      <patternFill patternType="mediumGray">
        <fgColor indexed="22"/>
      </patternFill>
    </fill>
    <fill>
      <patternFill patternType="solid">
        <fgColor indexed="15"/>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style="thin">
        <color auto="1"/>
      </top>
      <bottom style="double">
        <color auto="1"/>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auto="1"/>
      </top>
      <bottom style="medium">
        <color auto="1"/>
      </bottom>
      <diagonal/>
    </border>
    <border>
      <left style="thin">
        <color indexed="63"/>
      </left>
      <right style="thin">
        <color indexed="63"/>
      </right>
      <top style="thin">
        <color indexed="63"/>
      </top>
      <bottom style="thin">
        <color indexed="63"/>
      </bottom>
      <diagonal/>
    </border>
    <border>
      <left/>
      <right/>
      <top/>
      <bottom style="medium">
        <color auto="1"/>
      </bottom>
      <diagonal/>
    </border>
  </borders>
  <cellStyleXfs count="4227">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42" fontId="10" fillId="0" borderId="0" applyFont="0" applyFill="0" applyBorder="0" applyAlignment="0" applyProtection="0">
      <alignment vertical="center"/>
    </xf>
    <xf numFmtId="0" fontId="34" fillId="6" borderId="0" applyNumberFormat="0" applyBorder="0" applyAlignment="0" applyProtection="0">
      <alignment vertical="center"/>
    </xf>
    <xf numFmtId="0" fontId="31" fillId="4" borderId="0" applyNumberFormat="0" applyBorder="0" applyAlignment="0" applyProtection="0">
      <alignment vertical="center"/>
    </xf>
    <xf numFmtId="0" fontId="12" fillId="4"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7" fillId="13" borderId="0" applyNumberFormat="0" applyBorder="0" applyAlignment="0" applyProtection="0">
      <alignment vertical="center"/>
    </xf>
    <xf numFmtId="0" fontId="0" fillId="0" borderId="0">
      <alignment vertical="center"/>
    </xf>
    <xf numFmtId="0" fontId="0" fillId="0" borderId="0">
      <alignment vertical="center"/>
    </xf>
    <xf numFmtId="44" fontId="10" fillId="0" borderId="0" applyFont="0" applyFill="0" applyBorder="0" applyAlignment="0" applyProtection="0">
      <alignment vertical="center"/>
    </xf>
    <xf numFmtId="0" fontId="33" fillId="6" borderId="0" applyNumberFormat="0" applyBorder="0" applyAlignment="0" applyProtection="0">
      <alignment vertical="center"/>
    </xf>
    <xf numFmtId="0" fontId="30" fillId="5" borderId="0" applyNumberFormat="0" applyBorder="0" applyAlignment="0" applyProtection="0">
      <alignment vertical="center"/>
    </xf>
    <xf numFmtId="0" fontId="36" fillId="0" borderId="0">
      <alignment horizontal="center" vertical="center" wrapText="1"/>
      <protection locked="0"/>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43" fillId="18" borderId="0" applyNumberFormat="0" applyBorder="0" applyAlignment="0" applyProtection="0">
      <alignment vertical="center"/>
    </xf>
    <xf numFmtId="0" fontId="44" fillId="20" borderId="0" applyNumberFormat="0" applyBorder="0" applyAlignment="0" applyProtection="0">
      <alignment vertical="center"/>
    </xf>
    <xf numFmtId="41" fontId="10" fillId="0" borderId="0" applyFont="0" applyFill="0" applyBorder="0" applyAlignment="0" applyProtection="0">
      <alignment vertical="center"/>
    </xf>
    <xf numFmtId="0" fontId="0" fillId="0" borderId="0">
      <alignment vertical="center"/>
    </xf>
    <xf numFmtId="0" fontId="0" fillId="0" borderId="0">
      <alignment vertical="center"/>
    </xf>
    <xf numFmtId="0" fontId="12" fillId="11"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43" fontId="10" fillId="0" borderId="0" applyFont="0" applyFill="0" applyBorder="0" applyAlignment="0" applyProtection="0">
      <alignment vertical="center"/>
    </xf>
    <xf numFmtId="0" fontId="31" fillId="4" borderId="0" applyNumberFormat="0" applyBorder="0" applyAlignment="0" applyProtection="0">
      <alignment vertical="center"/>
    </xf>
    <xf numFmtId="0" fontId="43" fillId="23" borderId="0" applyNumberFormat="0" applyBorder="0" applyAlignment="0" applyProtection="0">
      <alignment vertical="center"/>
    </xf>
    <xf numFmtId="0" fontId="33" fillId="6" borderId="0" applyNumberFormat="0" applyBorder="0" applyAlignment="0" applyProtection="0">
      <alignment vertical="center"/>
    </xf>
    <xf numFmtId="0" fontId="30" fillId="11" borderId="0" applyNumberFormat="0" applyBorder="0" applyAlignment="0" applyProtection="0">
      <alignment vertical="center"/>
    </xf>
    <xf numFmtId="0" fontId="31" fillId="4" borderId="0" applyNumberFormat="0" applyBorder="0" applyAlignment="0" applyProtection="0">
      <alignment vertical="center"/>
    </xf>
    <xf numFmtId="0" fontId="43" fillId="28" borderId="0" applyNumberFormat="0" applyBorder="0" applyAlignment="0" applyProtection="0">
      <alignment vertical="center"/>
    </xf>
    <xf numFmtId="0" fontId="42" fillId="0" borderId="0" applyNumberFormat="0" applyFill="0" applyBorder="0" applyAlignment="0" applyProtection="0">
      <alignment vertical="center"/>
    </xf>
    <xf numFmtId="9" fontId="10" fillId="0" borderId="0" applyFont="0" applyFill="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43" fillId="18" borderId="0" applyNumberFormat="0" applyBorder="0" applyAlignment="0" applyProtection="0">
      <alignment vertical="center"/>
    </xf>
    <xf numFmtId="0" fontId="39" fillId="0" borderId="0" applyNumberFormat="0" applyFill="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0" fillId="5" borderId="0" applyNumberFormat="0" applyBorder="0" applyAlignment="0" applyProtection="0">
      <alignment vertical="center"/>
    </xf>
    <xf numFmtId="0" fontId="12" fillId="14" borderId="0" applyNumberFormat="0" applyBorder="0" applyAlignment="0" applyProtection="0">
      <alignment vertical="center"/>
    </xf>
    <xf numFmtId="0" fontId="50" fillId="0" borderId="0">
      <alignment vertical="center"/>
    </xf>
    <xf numFmtId="0" fontId="43" fillId="23" borderId="0" applyNumberFormat="0" applyBorder="0" applyAlignment="0" applyProtection="0">
      <alignment vertical="center"/>
    </xf>
    <xf numFmtId="0" fontId="31" fillId="4" borderId="0" applyNumberFormat="0" applyBorder="0" applyAlignment="0" applyProtection="0">
      <alignment vertical="center"/>
    </xf>
    <xf numFmtId="0" fontId="43" fillId="22" borderId="0" applyNumberFormat="0" applyBorder="0" applyAlignment="0" applyProtection="0">
      <alignment vertical="center"/>
    </xf>
    <xf numFmtId="0" fontId="12" fillId="13" borderId="0" applyNumberFormat="0" applyBorder="0" applyAlignment="0" applyProtection="0">
      <alignment vertical="center"/>
    </xf>
    <xf numFmtId="0" fontId="30" fillId="5" borderId="0" applyNumberFormat="0" applyBorder="0" applyAlignment="0" applyProtection="0">
      <alignment vertical="center"/>
    </xf>
    <xf numFmtId="0" fontId="31" fillId="4" borderId="0" applyNumberFormat="0" applyBorder="0" applyAlignment="0" applyProtection="0">
      <alignment vertical="center"/>
    </xf>
    <xf numFmtId="0" fontId="14" fillId="0" borderId="0">
      <alignment vertical="center"/>
    </xf>
    <xf numFmtId="0" fontId="38" fillId="0" borderId="0" applyNumberFormat="0" applyFill="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45" fillId="0" borderId="0" applyNumberFormat="0" applyFill="0" applyBorder="0" applyAlignment="0" applyProtection="0">
      <alignment vertical="center"/>
    </xf>
    <xf numFmtId="0" fontId="12" fillId="14" borderId="0" applyNumberFormat="0" applyBorder="0" applyAlignment="0" applyProtection="0">
      <alignment vertical="center"/>
    </xf>
    <xf numFmtId="0" fontId="41" fillId="0" borderId="0" applyNumberFormat="0" applyFill="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32" fillId="0" borderId="21" applyNumberFormat="0" applyFill="0" applyAlignment="0" applyProtection="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5" fillId="0" borderId="0" applyNumberFormat="0" applyFill="0" applyBorder="0" applyAlignment="0" applyProtection="0">
      <alignment vertical="center"/>
    </xf>
    <xf numFmtId="0" fontId="50" fillId="0" borderId="0">
      <alignment vertical="center"/>
    </xf>
    <xf numFmtId="0" fontId="56" fillId="0" borderId="25" applyNumberFormat="0" applyFill="0" applyAlignment="0" applyProtection="0">
      <alignment vertical="center"/>
    </xf>
    <xf numFmtId="0" fontId="33" fillId="6" borderId="0" applyNumberFormat="0" applyBorder="0" applyAlignment="0" applyProtection="0">
      <alignment vertical="center"/>
    </xf>
    <xf numFmtId="0" fontId="43" fillId="23" borderId="0" applyNumberFormat="0" applyBorder="0" applyAlignment="0" applyProtection="0">
      <alignment vertical="center"/>
    </xf>
    <xf numFmtId="0" fontId="30" fillId="17" borderId="0" applyNumberFormat="0" applyBorder="0" applyAlignment="0" applyProtection="0">
      <alignment vertical="center"/>
    </xf>
    <xf numFmtId="0" fontId="43" fillId="18" borderId="0" applyNumberFormat="0" applyBorder="0" applyAlignment="0" applyProtection="0">
      <alignment vertical="center"/>
    </xf>
    <xf numFmtId="0" fontId="38" fillId="0" borderId="23" applyNumberFormat="0" applyFill="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43" fillId="23" borderId="0" applyNumberFormat="0" applyBorder="0" applyAlignment="0" applyProtection="0">
      <alignment vertical="center"/>
    </xf>
    <xf numFmtId="0" fontId="30" fillId="3" borderId="0" applyNumberFormat="0" applyBorder="0" applyAlignment="0" applyProtection="0">
      <alignment vertical="center"/>
    </xf>
    <xf numFmtId="0" fontId="37"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0" fillId="0" borderId="0">
      <alignment vertical="center"/>
    </xf>
    <xf numFmtId="0" fontId="49" fillId="14" borderId="0" applyNumberFormat="0" applyBorder="0" applyAlignment="0" applyProtection="0">
      <alignment vertical="center"/>
    </xf>
    <xf numFmtId="0" fontId="0" fillId="0" borderId="0">
      <alignment vertical="center"/>
    </xf>
    <xf numFmtId="0" fontId="12" fillId="29" borderId="0" applyNumberFormat="0" applyBorder="0" applyAlignment="0" applyProtection="0">
      <alignment vertical="center"/>
    </xf>
    <xf numFmtId="181" fontId="0" fillId="0" borderId="0" applyFont="0" applyFill="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52" fillId="25" borderId="24" applyNumberFormat="0" applyAlignment="0" applyProtection="0">
      <alignment vertical="center"/>
    </xf>
    <xf numFmtId="0" fontId="54" fillId="26" borderId="0" applyNumberFormat="0" applyBorder="0" applyAlignment="0" applyProtection="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49" fontId="0" fillId="0" borderId="0" applyFont="0" applyFill="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12" fillId="19" borderId="0" applyNumberFormat="0" applyBorder="0" applyAlignment="0" applyProtection="0">
      <alignment vertical="center"/>
    </xf>
    <xf numFmtId="0" fontId="12" fillId="13" borderId="0" applyNumberFormat="0" applyBorder="0" applyAlignment="0" applyProtection="0">
      <alignment vertical="center"/>
    </xf>
    <xf numFmtId="0" fontId="51" fillId="13"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3" fillId="0" borderId="0">
      <alignment vertical="center"/>
    </xf>
    <xf numFmtId="0" fontId="12" fillId="9" borderId="0" applyNumberFormat="0" applyBorder="0" applyAlignment="0" applyProtection="0">
      <alignment vertical="center"/>
    </xf>
    <xf numFmtId="0" fontId="44" fillId="21" borderId="0" applyNumberFormat="0" applyBorder="0" applyAlignment="0" applyProtection="0">
      <alignment vertical="center"/>
    </xf>
    <xf numFmtId="0" fontId="12" fillId="25" borderId="0" applyNumberFormat="0" applyBorder="0" applyAlignment="0" applyProtection="0">
      <alignment vertical="center"/>
    </xf>
    <xf numFmtId="0" fontId="33" fillId="14" borderId="0" applyNumberFormat="0" applyBorder="0" applyAlignment="0" applyProtection="0">
      <alignment vertical="center"/>
    </xf>
    <xf numFmtId="0" fontId="12" fillId="12"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3" fillId="14" borderId="0" applyNumberFormat="0" applyBorder="0" applyAlignment="0" applyProtection="0">
      <alignment vertical="center"/>
    </xf>
    <xf numFmtId="0" fontId="12" fillId="14" borderId="0" applyNumberFormat="0" applyBorder="0" applyAlignment="0" applyProtection="0">
      <alignment vertical="center"/>
    </xf>
    <xf numFmtId="0" fontId="41" fillId="0" borderId="0" applyNumberFormat="0" applyFill="0" applyBorder="0" applyAlignment="0" applyProtection="0">
      <alignment vertical="center"/>
    </xf>
    <xf numFmtId="0" fontId="12" fillId="14" borderId="0" applyNumberFormat="0" applyBorder="0" applyAlignment="0" applyProtection="0">
      <alignment vertical="center"/>
    </xf>
    <xf numFmtId="0" fontId="33" fillId="6"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12" fillId="12"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44" fillId="21"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2" fillId="25" borderId="24" applyNumberFormat="0" applyAlignment="0" applyProtection="0">
      <alignment vertical="center"/>
    </xf>
    <xf numFmtId="0" fontId="53" fillId="0" borderId="0">
      <alignment vertical="center"/>
    </xf>
    <xf numFmtId="0" fontId="38" fillId="0" borderId="23" applyNumberFormat="0" applyFill="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Alignment="0" applyProtection="0">
      <alignment vertical="center"/>
    </xf>
    <xf numFmtId="0" fontId="31" fillId="4" borderId="0" applyNumberFormat="0" applyBorder="0" applyAlignment="0" applyProtection="0">
      <alignment vertical="center"/>
    </xf>
    <xf numFmtId="0" fontId="12" fillId="5" borderId="0" applyNumberFormat="0" applyBorder="0" applyAlignment="0" applyProtection="0">
      <alignment vertical="center"/>
    </xf>
    <xf numFmtId="0" fontId="30" fillId="7"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50" fillId="0" borderId="0">
      <alignment vertical="center"/>
    </xf>
    <xf numFmtId="0" fontId="12" fillId="14" borderId="0" applyNumberFormat="0" applyBorder="0" applyAlignment="0" applyProtection="0">
      <alignment vertical="center"/>
    </xf>
    <xf numFmtId="9" fontId="0" fillId="0" borderId="0" applyFont="0" applyFill="0" applyBorder="0" applyAlignment="0" applyProtection="0">
      <alignment vertical="center"/>
    </xf>
    <xf numFmtId="0" fontId="50" fillId="0" borderId="0">
      <alignment vertical="center"/>
    </xf>
    <xf numFmtId="0" fontId="50" fillId="0" borderId="0">
      <alignment vertical="center"/>
    </xf>
    <xf numFmtId="0" fontId="14" fillId="0" borderId="0">
      <alignment vertical="center"/>
    </xf>
    <xf numFmtId="0" fontId="0" fillId="0" borderId="0">
      <alignment vertical="center"/>
    </xf>
    <xf numFmtId="0" fontId="0" fillId="0" borderId="0">
      <alignment vertical="center"/>
    </xf>
    <xf numFmtId="0" fontId="51" fillId="13"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46" fillId="0" borderId="0">
      <alignment vertical="center"/>
    </xf>
    <xf numFmtId="0" fontId="30" fillId="3" borderId="0" applyNumberFormat="0" applyBorder="0" applyAlignment="0" applyProtection="0">
      <alignment vertical="center"/>
    </xf>
    <xf numFmtId="0" fontId="0" fillId="0" borderId="0">
      <alignment vertical="center"/>
    </xf>
    <xf numFmtId="0" fontId="55" fillId="0" borderId="0">
      <alignment vertical="top"/>
    </xf>
    <xf numFmtId="0" fontId="50" fillId="0" borderId="0">
      <alignment vertical="center"/>
    </xf>
    <xf numFmtId="0" fontId="44" fillId="21"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44" fillId="21" borderId="0" applyNumberFormat="0" applyBorder="0" applyAlignment="0" applyProtection="0">
      <alignment vertical="center"/>
    </xf>
    <xf numFmtId="0" fontId="31" fillId="4" borderId="0" applyNumberFormat="0" applyBorder="0" applyAlignment="0" applyProtection="0">
      <alignment vertical="center"/>
    </xf>
    <xf numFmtId="0" fontId="14" fillId="0" borderId="0">
      <alignment vertical="center"/>
    </xf>
    <xf numFmtId="0" fontId="14" fillId="0" borderId="0">
      <alignment vertical="center"/>
      <protection locked="0"/>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14" fillId="0" borderId="0">
      <alignment vertical="center"/>
    </xf>
    <xf numFmtId="0" fontId="53" fillId="0" borderId="0">
      <alignment vertical="center"/>
    </xf>
    <xf numFmtId="0" fontId="49" fillId="4" borderId="0" applyNumberFormat="0" applyBorder="0" applyAlignment="0" applyProtection="0">
      <alignment vertical="center"/>
    </xf>
    <xf numFmtId="49" fontId="0" fillId="0" borderId="0" applyFont="0" applyFill="0" applyBorder="0" applyAlignment="0" applyProtection="0">
      <alignment vertical="center"/>
    </xf>
    <xf numFmtId="0" fontId="46" fillId="0" borderId="0">
      <alignment vertical="center"/>
    </xf>
    <xf numFmtId="0" fontId="34" fillId="14" borderId="0" applyNumberFormat="0" applyBorder="0" applyAlignment="0" applyProtection="0">
      <alignment vertical="center"/>
    </xf>
    <xf numFmtId="0" fontId="14" fillId="0" borderId="0">
      <alignment vertical="center"/>
    </xf>
    <xf numFmtId="0" fontId="51" fillId="27" borderId="0" applyNumberFormat="0" applyBorder="0" applyAlignment="0" applyProtection="0">
      <alignment vertical="center"/>
    </xf>
    <xf numFmtId="0" fontId="46" fillId="0" borderId="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12" fillId="4" borderId="0" applyNumberFormat="0" applyBorder="0" applyAlignment="0" applyProtection="0">
      <alignment vertical="center"/>
    </xf>
    <xf numFmtId="0" fontId="14" fillId="0" borderId="0">
      <alignment vertical="center"/>
    </xf>
    <xf numFmtId="0" fontId="50" fillId="0" borderId="0">
      <alignment vertical="center"/>
    </xf>
    <xf numFmtId="0" fontId="31" fillId="4" borderId="0" applyNumberFormat="0" applyBorder="0" applyAlignment="0" applyProtection="0">
      <alignment vertical="center"/>
    </xf>
    <xf numFmtId="0" fontId="12" fillId="12"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53"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0" fillId="11" borderId="0" applyNumberFormat="0" applyBorder="0" applyAlignment="0" applyProtection="0">
      <alignment vertical="center"/>
    </xf>
    <xf numFmtId="0" fontId="50" fillId="0" borderId="0">
      <alignment vertical="center"/>
    </xf>
    <xf numFmtId="0" fontId="12" fillId="33" borderId="0" applyNumberFormat="0" applyBorder="0" applyAlignment="0" applyProtection="0">
      <alignment vertical="center"/>
    </xf>
    <xf numFmtId="0" fontId="12" fillId="9" borderId="0" applyNumberFormat="0" applyBorder="0" applyAlignment="0" applyProtection="0">
      <alignment vertical="center"/>
    </xf>
    <xf numFmtId="0" fontId="44" fillId="30" borderId="0" applyNumberFormat="0" applyBorder="0" applyAlignment="0" applyProtection="0">
      <alignment vertical="center"/>
    </xf>
    <xf numFmtId="0" fontId="43" fillId="22" borderId="0" applyNumberFormat="0" applyBorder="0" applyAlignment="0" applyProtection="0">
      <alignment vertical="center"/>
    </xf>
    <xf numFmtId="0" fontId="44" fillId="31" borderId="0" applyNumberFormat="0" applyBorder="0" applyAlignment="0" applyProtection="0">
      <alignment vertical="center"/>
    </xf>
    <xf numFmtId="0" fontId="46" fillId="0" borderId="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43" fillId="28" borderId="0" applyNumberFormat="0" applyBorder="0" applyAlignment="0" applyProtection="0">
      <alignment vertical="center"/>
    </xf>
    <xf numFmtId="0" fontId="33" fillId="6" borderId="0" applyNumberFormat="0" applyBorder="0" applyAlignment="0" applyProtection="0">
      <alignment vertical="center"/>
    </xf>
    <xf numFmtId="0" fontId="12" fillId="24" borderId="0" applyNumberFormat="0" applyBorder="0" applyAlignment="0" applyProtection="0">
      <alignment vertical="center"/>
    </xf>
    <xf numFmtId="0" fontId="59" fillId="0" borderId="26" applyProtection="0">
      <alignment vertical="center"/>
    </xf>
    <xf numFmtId="0" fontId="31" fillId="4" borderId="0" applyNumberFormat="0" applyBorder="0" applyAlignment="0" applyProtection="0">
      <alignment vertical="center"/>
    </xf>
    <xf numFmtId="0" fontId="14" fillId="0" borderId="0">
      <alignment vertical="center"/>
    </xf>
    <xf numFmtId="0" fontId="31" fillId="4" borderId="0" applyNumberFormat="0" applyBorder="0" applyAlignment="0" applyProtection="0">
      <alignment vertical="center"/>
    </xf>
    <xf numFmtId="0" fontId="53" fillId="0" borderId="0">
      <alignment vertical="center"/>
    </xf>
    <xf numFmtId="0" fontId="31" fillId="4" borderId="0" applyNumberFormat="0" applyBorder="0" applyAlignment="0" applyProtection="0">
      <alignment vertical="center"/>
    </xf>
    <xf numFmtId="0" fontId="53" fillId="0" borderId="0">
      <alignment vertical="center"/>
    </xf>
    <xf numFmtId="0" fontId="31" fillId="4" borderId="0" applyNumberFormat="0" applyBorder="0" applyAlignment="0" applyProtection="0">
      <alignment vertical="center"/>
    </xf>
    <xf numFmtId="0" fontId="50" fillId="0" borderId="0">
      <alignment vertical="center"/>
    </xf>
    <xf numFmtId="0" fontId="31" fillId="4" borderId="0" applyNumberFormat="0" applyBorder="0" applyAlignment="0" applyProtection="0">
      <alignment vertical="center"/>
    </xf>
    <xf numFmtId="0" fontId="38" fillId="0" borderId="23" applyNumberFormat="0" applyFill="0" applyAlignment="0" applyProtection="0">
      <alignment vertical="center"/>
    </xf>
    <xf numFmtId="0" fontId="50" fillId="0" borderId="0">
      <alignment vertical="center"/>
    </xf>
    <xf numFmtId="0" fontId="44" fillId="27" borderId="0" applyNumberFormat="0" applyBorder="0" applyAlignment="0" applyProtection="0">
      <alignment vertical="center"/>
    </xf>
    <xf numFmtId="0" fontId="57" fillId="4" borderId="0" applyNumberFormat="0" applyBorder="0" applyAlignment="0" applyProtection="0">
      <alignment vertical="center"/>
    </xf>
    <xf numFmtId="0" fontId="53" fillId="0" borderId="0">
      <alignment vertical="center"/>
    </xf>
    <xf numFmtId="0" fontId="14" fillId="0" borderId="0">
      <alignment vertical="center"/>
    </xf>
    <xf numFmtId="0" fontId="31" fillId="13" borderId="0" applyNumberFormat="0" applyBorder="0" applyAlignment="0" applyProtection="0">
      <alignment vertical="center"/>
    </xf>
    <xf numFmtId="0" fontId="5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3" fillId="20" borderId="0" applyNumberFormat="0" applyBorder="0" applyAlignment="0" applyProtection="0">
      <alignment vertical="center"/>
    </xf>
    <xf numFmtId="0" fontId="50" fillId="0" borderId="0">
      <alignment vertical="center"/>
    </xf>
    <xf numFmtId="0" fontId="12" fillId="9" borderId="0" applyNumberFormat="0" applyBorder="0" applyAlignment="0" applyProtection="0">
      <alignment vertical="center"/>
    </xf>
    <xf numFmtId="0" fontId="44" fillId="30"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4" fillId="30"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4" fillId="30" borderId="0" applyNumberFormat="0" applyBorder="0" applyAlignment="0" applyProtection="0">
      <alignment vertical="center"/>
    </xf>
    <xf numFmtId="0" fontId="12" fillId="9" borderId="0" applyNumberFormat="0" applyBorder="0" applyAlignment="0" applyProtection="0">
      <alignment vertical="center"/>
    </xf>
    <xf numFmtId="0" fontId="44" fillId="30" borderId="0" applyNumberFormat="0" applyBorder="0" applyAlignment="0" applyProtection="0">
      <alignment vertical="center"/>
    </xf>
    <xf numFmtId="0" fontId="37" fillId="13" borderId="0" applyNumberFormat="0" applyBorder="0" applyAlignment="0" applyProtection="0">
      <alignment vertical="center"/>
    </xf>
    <xf numFmtId="0" fontId="12" fillId="9" borderId="0" applyNumberFormat="0" applyBorder="0" applyAlignment="0" applyProtection="0">
      <alignment vertical="center"/>
    </xf>
    <xf numFmtId="0" fontId="44" fillId="30" borderId="0" applyNumberFormat="0" applyBorder="0" applyAlignment="0" applyProtection="0">
      <alignment vertical="center"/>
    </xf>
    <xf numFmtId="0" fontId="12" fillId="6" borderId="0" applyNumberFormat="0" applyBorder="0" applyAlignment="0" applyProtection="0">
      <alignment vertical="center"/>
    </xf>
    <xf numFmtId="0" fontId="31" fillId="4" borderId="0" applyNumberFormat="0" applyBorder="0" applyAlignment="0" applyProtection="0">
      <alignment vertical="center"/>
    </xf>
    <xf numFmtId="0" fontId="12" fillId="13" borderId="0" applyNumberFormat="0" applyBorder="0" applyAlignment="0" applyProtection="0">
      <alignment vertical="center"/>
    </xf>
    <xf numFmtId="0" fontId="31" fillId="4"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alignment vertical="center"/>
    </xf>
    <xf numFmtId="0" fontId="0" fillId="0" borderId="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33"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1" fillId="13" borderId="0" applyNumberFormat="0" applyBorder="0" applyAlignment="0" applyProtection="0">
      <alignment vertical="center"/>
    </xf>
    <xf numFmtId="0" fontId="33" fillId="14"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31" fillId="4" borderId="0" applyNumberFormat="0" applyBorder="0" applyAlignment="0" applyProtection="0">
      <alignment vertical="center"/>
    </xf>
    <xf numFmtId="0" fontId="51" fillId="4" borderId="0" applyNumberFormat="0" applyBorder="0" applyAlignment="0" applyProtection="0">
      <alignment vertical="center"/>
    </xf>
    <xf numFmtId="0" fontId="43" fillId="23" borderId="0" applyNumberFormat="0" applyBorder="0" applyAlignment="0" applyProtection="0">
      <alignment vertical="center"/>
    </xf>
    <xf numFmtId="0" fontId="60" fillId="17" borderId="0" applyNumberFormat="0" applyBorder="0" applyAlignment="0" applyProtection="0">
      <alignment vertical="center"/>
    </xf>
    <xf numFmtId="0" fontId="33" fillId="6"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31" fillId="13" borderId="0" applyNumberFormat="0" applyBorder="0" applyAlignment="0" applyProtection="0">
      <alignment vertical="center"/>
    </xf>
    <xf numFmtId="0" fontId="30" fillId="17" borderId="0" applyNumberFormat="0" applyBorder="0" applyAlignment="0" applyProtection="0">
      <alignment vertical="center"/>
    </xf>
    <xf numFmtId="0" fontId="48" fillId="14" borderId="0" applyNumberFormat="0" applyBorder="0" applyAlignment="0" applyProtection="0">
      <alignment vertical="center"/>
    </xf>
    <xf numFmtId="0" fontId="12" fillId="4" borderId="0" applyNumberFormat="0" applyBorder="0" applyAlignment="0" applyProtection="0">
      <alignment vertical="center"/>
    </xf>
    <xf numFmtId="0" fontId="34" fillId="14" borderId="0" applyNumberFormat="0" applyBorder="0" applyAlignment="0" applyProtection="0">
      <alignment vertical="center"/>
    </xf>
    <xf numFmtId="0" fontId="43" fillId="32" borderId="0" applyNumberFormat="0" applyBorder="0" applyAlignment="0" applyProtection="0">
      <alignment vertical="center"/>
    </xf>
    <xf numFmtId="0" fontId="33" fillId="6" borderId="0" applyNumberFormat="0" applyBorder="0" applyAlignment="0" applyProtection="0">
      <alignment vertical="center"/>
    </xf>
    <xf numFmtId="0" fontId="12" fillId="14" borderId="0" applyNumberFormat="0" applyBorder="0" applyAlignment="0" applyProtection="0">
      <alignment vertical="center"/>
    </xf>
    <xf numFmtId="0" fontId="43" fillId="32"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12" fillId="33" borderId="0" applyNumberFormat="0" applyBorder="0" applyAlignment="0" applyProtection="0">
      <alignment vertical="center"/>
    </xf>
    <xf numFmtId="0" fontId="12" fillId="14" borderId="0" applyNumberFormat="0" applyBorder="0" applyAlignment="0" applyProtection="0">
      <alignment vertical="center"/>
    </xf>
    <xf numFmtId="0" fontId="37" fillId="13" borderId="0" applyNumberFormat="0" applyBorder="0" applyAlignment="0" applyProtection="0">
      <alignment vertical="center"/>
    </xf>
    <xf numFmtId="0" fontId="43" fillId="23"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12" fillId="0" borderId="0">
      <alignment vertical="center"/>
    </xf>
    <xf numFmtId="0" fontId="60" fillId="5" borderId="0" applyNumberFormat="0" applyBorder="0" applyAlignment="0" applyProtection="0">
      <alignment vertical="center"/>
    </xf>
    <xf numFmtId="0" fontId="31" fillId="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3" fillId="32" borderId="0" applyNumberFormat="0" applyBorder="0" applyAlignment="0" applyProtection="0">
      <alignment vertical="center"/>
    </xf>
    <xf numFmtId="0" fontId="31" fillId="13" borderId="0" applyNumberFormat="0" applyBorder="0" applyAlignment="0" applyProtection="0">
      <alignment vertical="center"/>
    </xf>
    <xf numFmtId="0" fontId="12" fillId="13" borderId="0" applyNumberFormat="0" applyBorder="0" applyAlignment="0" applyProtection="0">
      <alignment vertical="center"/>
    </xf>
    <xf numFmtId="0" fontId="43" fillId="32" borderId="0" applyNumberFormat="0" applyBorder="0" applyAlignment="0" applyProtection="0">
      <alignment vertical="center"/>
    </xf>
    <xf numFmtId="0" fontId="31"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1"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0" fillId="11" borderId="0" applyNumberFormat="0" applyBorder="0" applyAlignment="0" applyProtection="0">
      <alignment vertical="center"/>
    </xf>
    <xf numFmtId="0" fontId="31" fillId="4"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31" fillId="4" borderId="0" applyNumberFormat="0" applyBorder="0" applyAlignment="0" applyProtection="0">
      <alignment vertical="center"/>
    </xf>
    <xf numFmtId="0" fontId="44" fillId="30" borderId="0" applyNumberFormat="0" applyBorder="0" applyAlignment="0" applyProtection="0">
      <alignment vertical="center"/>
    </xf>
    <xf numFmtId="0" fontId="31" fillId="4" borderId="0" applyNumberFormat="0" applyBorder="0" applyAlignment="0" applyProtection="0">
      <alignment vertical="center"/>
    </xf>
    <xf numFmtId="0" fontId="30" fillId="11" borderId="0" applyNumberFormat="0" applyBorder="0" applyAlignment="0" applyProtection="0">
      <alignment vertical="center"/>
    </xf>
    <xf numFmtId="0" fontId="12" fillId="13" borderId="0" applyNumberFormat="0" applyBorder="0" applyAlignment="0" applyProtection="0">
      <alignment vertical="center"/>
    </xf>
    <xf numFmtId="0" fontId="33" fillId="6" borderId="0" applyNumberFormat="0" applyBorder="0" applyAlignment="0" applyProtection="0">
      <alignment vertical="center"/>
    </xf>
    <xf numFmtId="0" fontId="43" fillId="32" borderId="0" applyNumberFormat="0" applyBorder="0" applyAlignment="0" applyProtection="0">
      <alignment vertical="center"/>
    </xf>
    <xf numFmtId="0" fontId="33" fillId="6" borderId="0" applyNumberFormat="0" applyBorder="0" applyAlignment="0" applyProtection="0">
      <alignment vertical="center"/>
    </xf>
    <xf numFmtId="0" fontId="12" fillId="29"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12" fillId="12" borderId="0" applyNumberFormat="0" applyBorder="0" applyAlignment="0" applyProtection="0">
      <alignment vertical="center"/>
    </xf>
    <xf numFmtId="0" fontId="33" fillId="6"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7" fillId="4" borderId="0" applyNumberFormat="0" applyBorder="0" applyAlignment="0" applyProtection="0">
      <alignment vertical="center"/>
    </xf>
    <xf numFmtId="0" fontId="31" fillId="4" borderId="0" applyNumberFormat="0" applyBorder="0" applyAlignment="0" applyProtection="0">
      <alignment vertical="center"/>
    </xf>
    <xf numFmtId="0" fontId="60" fillId="3" borderId="0" applyNumberFormat="0" applyBorder="0" applyAlignment="0" applyProtection="0">
      <alignment vertical="center"/>
    </xf>
    <xf numFmtId="0" fontId="37" fillId="13"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19"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12" fillId="29" borderId="0" applyNumberFormat="0" applyBorder="0" applyAlignment="0" applyProtection="0">
      <alignment vertical="center"/>
    </xf>
    <xf numFmtId="0" fontId="30" fillId="3"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Alignment="0" applyProtection="0">
      <alignment vertical="center"/>
    </xf>
    <xf numFmtId="0" fontId="49" fillId="9"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12" fillId="9"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12" fillId="9" borderId="0" applyNumberFormat="0" applyBorder="0" applyAlignment="0" applyProtection="0">
      <alignment vertical="center"/>
    </xf>
    <xf numFmtId="0" fontId="33" fillId="6" borderId="0" applyNumberFormat="0" applyBorder="0" applyAlignment="0" applyProtection="0">
      <alignment vertical="center"/>
    </xf>
    <xf numFmtId="0" fontId="44" fillId="20" borderId="0" applyNumberFormat="0" applyBorder="0" applyAlignment="0" applyProtection="0">
      <alignment vertical="center"/>
    </xf>
    <xf numFmtId="0" fontId="30" fillId="16" borderId="0" applyNumberFormat="0" applyBorder="0" applyAlignment="0" applyProtection="0">
      <alignment vertical="center"/>
    </xf>
    <xf numFmtId="0" fontId="33" fillId="14" borderId="0" applyNumberFormat="0" applyBorder="0" applyAlignment="0" applyProtection="0">
      <alignment vertical="center"/>
    </xf>
    <xf numFmtId="0" fontId="12" fillId="9"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4" fillId="31" borderId="0" applyNumberFormat="0" applyBorder="0" applyAlignment="0" applyProtection="0">
      <alignment vertical="center"/>
    </xf>
    <xf numFmtId="0" fontId="33" fillId="6" borderId="0" applyNumberFormat="0" applyBorder="0" applyAlignment="0" applyProtection="0">
      <alignment vertical="center"/>
    </xf>
    <xf numFmtId="0" fontId="12" fillId="33" borderId="0" applyNumberFormat="0" applyBorder="0" applyAlignment="0" applyProtection="0">
      <alignment vertical="center"/>
    </xf>
    <xf numFmtId="0" fontId="49" fillId="6"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0" fontId="12" fillId="6"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0" fontId="12"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43" fillId="28" borderId="0" applyNumberFormat="0" applyBorder="0" applyAlignment="0" applyProtection="0">
      <alignment vertical="center"/>
    </xf>
    <xf numFmtId="0" fontId="12" fillId="4" borderId="0" applyNumberFormat="0" applyBorder="0" applyAlignment="0" applyProtection="0">
      <alignment vertical="center"/>
    </xf>
    <xf numFmtId="0" fontId="61" fillId="4" borderId="0" applyNumberFormat="0" applyBorder="0" applyAlignment="0" applyProtection="0">
      <alignment vertical="center"/>
    </xf>
    <xf numFmtId="0" fontId="49" fillId="19" borderId="0" applyNumberFormat="0" applyBorder="0" applyAlignment="0" applyProtection="0">
      <alignment vertical="center"/>
    </xf>
    <xf numFmtId="0" fontId="0" fillId="0" borderId="0">
      <alignment vertical="center"/>
    </xf>
    <xf numFmtId="0" fontId="12" fillId="24" borderId="0" applyNumberFormat="0" applyBorder="0" applyAlignment="0" applyProtection="0">
      <alignment vertical="center"/>
    </xf>
    <xf numFmtId="0" fontId="54" fillId="26" borderId="0" applyNumberFormat="0" applyBorder="0" applyAlignment="0" applyProtection="0">
      <alignment vertical="center"/>
    </xf>
    <xf numFmtId="0" fontId="49" fillId="14" borderId="0" applyNumberFormat="0" applyBorder="0" applyAlignment="0" applyProtection="0">
      <alignment vertical="center"/>
    </xf>
    <xf numFmtId="0" fontId="31" fillId="13" borderId="0" applyNumberFormat="0" applyBorder="0" applyAlignment="0" applyProtection="0">
      <alignment vertical="center"/>
    </xf>
    <xf numFmtId="0" fontId="54" fillId="2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30" fillId="16" borderId="0" applyNumberFormat="0" applyBorder="0" applyAlignment="0" applyProtection="0">
      <alignment vertical="center"/>
    </xf>
    <xf numFmtId="0" fontId="12" fillId="33" borderId="0" applyNumberFormat="0" applyBorder="0" applyAlignment="0" applyProtection="0">
      <alignment vertical="center"/>
    </xf>
    <xf numFmtId="0" fontId="49" fillId="13" borderId="0" applyNumberFormat="0" applyBorder="0" applyAlignment="0" applyProtection="0">
      <alignment vertical="center"/>
    </xf>
    <xf numFmtId="0" fontId="12" fillId="13" borderId="0" applyNumberFormat="0" applyBorder="0" applyAlignment="0" applyProtection="0">
      <alignment vertical="center"/>
    </xf>
    <xf numFmtId="0" fontId="58" fillId="6" borderId="0" applyNumberFormat="0" applyBorder="0" applyAlignment="0" applyProtection="0">
      <alignment vertical="center"/>
    </xf>
    <xf numFmtId="0" fontId="12" fillId="13" borderId="0" applyNumberFormat="0" applyBorder="0" applyAlignment="0" applyProtection="0">
      <alignment vertical="center"/>
    </xf>
    <xf numFmtId="0" fontId="51" fillId="13" borderId="0" applyNumberFormat="0" applyBorder="0" applyAlignment="0" applyProtection="0">
      <alignment vertical="center"/>
    </xf>
    <xf numFmtId="0" fontId="12" fillId="13" borderId="0" applyNumberFormat="0" applyBorder="0" applyAlignment="0" applyProtection="0">
      <alignment vertical="center"/>
    </xf>
    <xf numFmtId="0" fontId="31" fillId="4" borderId="0" applyNumberFormat="0" applyBorder="0" applyAlignment="0" applyProtection="0">
      <alignment vertical="center"/>
    </xf>
    <xf numFmtId="0" fontId="49" fillId="29" borderId="0" applyNumberFormat="0" applyBorder="0" applyAlignment="0" applyProtection="0">
      <alignment vertical="center"/>
    </xf>
    <xf numFmtId="0" fontId="31" fillId="4" borderId="0" applyNumberFormat="0" applyBorder="0" applyAlignment="0" applyProtection="0">
      <alignment vertical="center"/>
    </xf>
    <xf numFmtId="0" fontId="12" fillId="29" borderId="0" applyNumberFormat="0" applyBorder="0" applyAlignment="0" applyProtection="0">
      <alignment vertical="center"/>
    </xf>
    <xf numFmtId="0" fontId="44" fillId="21" borderId="0" applyNumberFormat="0" applyBorder="0" applyAlignment="0" applyProtection="0">
      <alignment vertical="center"/>
    </xf>
    <xf numFmtId="0" fontId="51" fillId="4" borderId="0" applyNumberFormat="0" applyBorder="0" applyAlignment="0" applyProtection="0">
      <alignment vertical="center"/>
    </xf>
    <xf numFmtId="0" fontId="31" fillId="4" borderId="0" applyNumberFormat="0" applyBorder="0" applyAlignment="0" applyProtection="0">
      <alignment vertical="center"/>
    </xf>
    <xf numFmtId="0" fontId="12" fillId="14" borderId="0" applyNumberFormat="0" applyBorder="0" applyAlignment="0" applyProtection="0">
      <alignment vertical="center"/>
    </xf>
    <xf numFmtId="0" fontId="31" fillId="4" borderId="0" applyNumberFormat="0" applyBorder="0" applyAlignment="0" applyProtection="0">
      <alignment vertical="center"/>
    </xf>
    <xf numFmtId="0" fontId="12" fillId="29" borderId="0" applyNumberFormat="0" applyBorder="0" applyAlignment="0" applyProtection="0">
      <alignment vertical="center"/>
    </xf>
    <xf numFmtId="0" fontId="44" fillId="21"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12" fillId="29" borderId="0" applyNumberFormat="0" applyBorder="0" applyAlignment="0" applyProtection="0">
      <alignment vertical="center"/>
    </xf>
    <xf numFmtId="0" fontId="30" fillId="7" borderId="0" applyNumberFormat="0" applyBorder="0" applyAlignment="0" applyProtection="0">
      <alignment vertical="center"/>
    </xf>
    <xf numFmtId="0" fontId="12" fillId="29"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12" fillId="12" borderId="0" applyNumberFormat="0" applyBorder="0" applyAlignment="0" applyProtection="0">
      <alignment vertical="center"/>
    </xf>
    <xf numFmtId="0" fontId="51" fillId="27" borderId="0" applyNumberFormat="0" applyBorder="0" applyAlignment="0" applyProtection="0">
      <alignment vertical="center"/>
    </xf>
    <xf numFmtId="0" fontId="12" fillId="12" borderId="0" applyNumberFormat="0" applyBorder="0" applyAlignment="0" applyProtection="0">
      <alignment vertical="center"/>
    </xf>
    <xf numFmtId="0" fontId="51" fillId="27" borderId="0" applyNumberFormat="0" applyBorder="0" applyAlignment="0" applyProtection="0">
      <alignment vertical="center"/>
    </xf>
    <xf numFmtId="0" fontId="0" fillId="0" borderId="0">
      <alignment vertical="center"/>
    </xf>
    <xf numFmtId="0" fontId="0" fillId="0" borderId="0">
      <alignment vertical="center"/>
    </xf>
    <xf numFmtId="0" fontId="12" fillId="12" borderId="0" applyNumberFormat="0" applyBorder="0" applyAlignment="0" applyProtection="0">
      <alignment vertical="center"/>
    </xf>
    <xf numFmtId="0" fontId="0" fillId="0" borderId="0">
      <alignment vertical="center"/>
    </xf>
    <xf numFmtId="0" fontId="0" fillId="0" borderId="0">
      <alignment vertical="center"/>
    </xf>
    <xf numFmtId="0" fontId="12" fillId="12"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12" fillId="12"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12" fillId="12" borderId="0" applyNumberFormat="0" applyBorder="0" applyAlignment="0" applyProtection="0">
      <alignment vertical="center"/>
    </xf>
    <xf numFmtId="0" fontId="33" fillId="6" borderId="0" applyNumberFormat="0" applyBorder="0" applyAlignment="0" applyProtection="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12" fillId="5" borderId="0" applyNumberFormat="0" applyBorder="0" applyAlignment="0" applyProtection="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1" fillId="4" borderId="0" applyNumberFormat="0" applyBorder="0" applyAlignment="0" applyProtection="0">
      <alignment vertical="center"/>
    </xf>
    <xf numFmtId="0" fontId="12" fillId="5"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12" fillId="5" borderId="0" applyNumberFormat="0" applyBorder="0" applyAlignment="0" applyProtection="0">
      <alignment vertical="center"/>
    </xf>
    <xf numFmtId="0" fontId="51" fillId="27"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3" fillId="22"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12" fillId="11" borderId="0" applyNumberFormat="0" applyBorder="0" applyAlignment="0" applyProtection="0">
      <alignment vertical="center"/>
    </xf>
    <xf numFmtId="0" fontId="33"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187" fontId="14"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12"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31" fillId="4" borderId="0" applyNumberFormat="0" applyBorder="0" applyAlignment="0" applyProtection="0">
      <alignment vertical="center"/>
    </xf>
    <xf numFmtId="0" fontId="12" fillId="14" borderId="0" applyNumberFormat="0" applyBorder="0" applyAlignment="0" applyProtection="0">
      <alignment vertical="center"/>
    </xf>
    <xf numFmtId="178" fontId="0" fillId="0" borderId="0" applyFont="0" applyFill="0" applyBorder="0" applyAlignment="0" applyProtection="0">
      <alignment vertical="center"/>
    </xf>
    <xf numFmtId="0" fontId="12" fillId="14" borderId="0" applyNumberFormat="0" applyBorder="0" applyAlignment="0" applyProtection="0">
      <alignment vertical="center"/>
    </xf>
    <xf numFmtId="0" fontId="12" fillId="12"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12" fillId="12" borderId="0" applyNumberFormat="0" applyBorder="0" applyAlignment="0" applyProtection="0">
      <alignment vertical="center"/>
    </xf>
    <xf numFmtId="0" fontId="33" fillId="14" borderId="0" applyNumberFormat="0" applyBorder="0" applyAlignment="0" applyProtection="0">
      <alignment vertical="center"/>
    </xf>
    <xf numFmtId="0" fontId="34" fillId="14" borderId="0" applyNumberFormat="0" applyBorder="0" applyAlignment="0" applyProtection="0">
      <alignment vertical="center"/>
    </xf>
    <xf numFmtId="0" fontId="12" fillId="12" borderId="0" applyNumberFormat="0" applyBorder="0" applyAlignment="0" applyProtection="0">
      <alignment vertical="center"/>
    </xf>
    <xf numFmtId="0" fontId="33" fillId="14" borderId="0" applyNumberFormat="0" applyBorder="0" applyAlignment="0" applyProtection="0">
      <alignment vertical="center"/>
    </xf>
    <xf numFmtId="0" fontId="34" fillId="14" borderId="0" applyNumberFormat="0" applyBorder="0" applyAlignment="0" applyProtection="0">
      <alignment vertical="center"/>
    </xf>
    <xf numFmtId="0" fontId="12" fillId="12" borderId="0" applyNumberFormat="0" applyBorder="0" applyAlignment="0" applyProtection="0">
      <alignment vertical="center"/>
    </xf>
    <xf numFmtId="0" fontId="33" fillId="6" borderId="0" applyNumberFormat="0" applyBorder="0" applyAlignment="0" applyProtection="0">
      <alignment vertical="center"/>
    </xf>
    <xf numFmtId="0" fontId="12" fillId="12" borderId="0" applyNumberFormat="0" applyBorder="0" applyAlignment="0" applyProtection="0">
      <alignment vertical="center"/>
    </xf>
    <xf numFmtId="0" fontId="33" fillId="6" borderId="0" applyNumberFormat="0" applyBorder="0" applyAlignment="0" applyProtection="0">
      <alignment vertical="center"/>
    </xf>
    <xf numFmtId="0" fontId="12" fillId="12"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12" fillId="19"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43" fillId="18" borderId="0" applyNumberFormat="0" applyBorder="0" applyAlignment="0" applyProtection="0">
      <alignment vertical="center"/>
    </xf>
    <xf numFmtId="0" fontId="37" fillId="13"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Alignment="0" applyProtection="0">
      <alignment vertical="center"/>
    </xf>
    <xf numFmtId="0" fontId="12" fillId="25" borderId="0" applyNumberFormat="0" applyBorder="0" applyAlignment="0" applyProtection="0">
      <alignment vertical="center"/>
    </xf>
    <xf numFmtId="0" fontId="33" fillId="6" borderId="0" applyNumberFormat="0" applyBorder="0" applyAlignment="0" applyProtection="0">
      <alignment vertical="center"/>
    </xf>
    <xf numFmtId="0" fontId="49" fillId="12" borderId="0" applyNumberFormat="0" applyBorder="0" applyAlignment="0" applyProtection="0">
      <alignment vertical="center"/>
    </xf>
    <xf numFmtId="0" fontId="31" fillId="4" borderId="0" applyNumberFormat="0" applyBorder="0" applyAlignment="0" applyProtection="0">
      <alignment vertical="center"/>
    </xf>
    <xf numFmtId="0" fontId="12" fillId="12" borderId="0" applyNumberFormat="0" applyBorder="0" applyAlignment="0" applyProtection="0">
      <alignment vertical="center"/>
    </xf>
    <xf numFmtId="0" fontId="43" fillId="18" borderId="0" applyNumberFormat="0" applyBorder="0" applyAlignment="0" applyProtection="0">
      <alignment vertical="center"/>
    </xf>
    <xf numFmtId="0" fontId="12" fillId="25" borderId="0" applyNumberFormat="0" applyBorder="0" applyAlignment="0" applyProtection="0">
      <alignment vertical="center"/>
    </xf>
    <xf numFmtId="0" fontId="33" fillId="6" borderId="0" applyNumberFormat="0" applyBorder="0" applyAlignment="0" applyProtection="0">
      <alignment vertical="center"/>
    </xf>
    <xf numFmtId="0" fontId="43" fillId="18" borderId="0" applyNumberFormat="0" applyBorder="0" applyAlignment="0" applyProtection="0">
      <alignment vertical="center"/>
    </xf>
    <xf numFmtId="0" fontId="12" fillId="25" borderId="0" applyNumberFormat="0" applyBorder="0" applyAlignment="0" applyProtection="0">
      <alignment vertical="center"/>
    </xf>
    <xf numFmtId="0" fontId="33" fillId="6" borderId="0" applyNumberFormat="0" applyBorder="0" applyAlignment="0" applyProtection="0">
      <alignment vertical="center"/>
    </xf>
    <xf numFmtId="0" fontId="43" fillId="34" borderId="0" applyNumberFormat="0" applyBorder="0" applyAlignment="0" applyProtection="0">
      <alignment vertical="center"/>
    </xf>
    <xf numFmtId="0" fontId="12" fillId="12"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9"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3" fillId="6"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49" fillId="11" borderId="0" applyNumberFormat="0" applyBorder="0" applyAlignment="0" applyProtection="0">
      <alignment vertical="center"/>
    </xf>
    <xf numFmtId="0" fontId="31" fillId="4" borderId="0" applyNumberFormat="0" applyBorder="0" applyAlignment="0" applyProtection="0">
      <alignment vertical="center"/>
    </xf>
    <xf numFmtId="0" fontId="12" fillId="11"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12" fillId="11" borderId="0" applyNumberFormat="0" applyBorder="0" applyAlignment="0" applyProtection="0">
      <alignment vertical="center"/>
    </xf>
    <xf numFmtId="0" fontId="43" fillId="35" borderId="0" applyNumberFormat="0" applyBorder="0" applyAlignment="0" applyProtection="0">
      <alignment vertical="center"/>
    </xf>
    <xf numFmtId="0" fontId="12" fillId="11"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12" fillId="11" borderId="0" applyNumberFormat="0" applyBorder="0" applyAlignment="0" applyProtection="0">
      <alignment vertical="center"/>
    </xf>
    <xf numFmtId="0" fontId="0" fillId="0" borderId="0">
      <alignment vertical="center"/>
    </xf>
    <xf numFmtId="0" fontId="12" fillId="0" borderId="0">
      <alignment vertical="center"/>
    </xf>
    <xf numFmtId="0" fontId="33" fillId="14" borderId="0" applyNumberFormat="0" applyBorder="0" applyAlignment="0" applyProtection="0">
      <alignment vertical="center"/>
    </xf>
    <xf numFmtId="0" fontId="12" fillId="24" borderId="0" applyNumberFormat="0" applyBorder="0" applyAlignment="0" applyProtection="0">
      <alignment vertical="center"/>
    </xf>
    <xf numFmtId="0" fontId="0" fillId="0" borderId="0">
      <alignment vertical="center"/>
    </xf>
    <xf numFmtId="0" fontId="12" fillId="0" borderId="0">
      <alignment vertical="center"/>
    </xf>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44" fillId="21" borderId="0" applyNumberFormat="0" applyBorder="0" applyAlignment="0" applyProtection="0">
      <alignment vertical="center"/>
    </xf>
    <xf numFmtId="0" fontId="31" fillId="4"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61" fillId="4" borderId="0" applyNumberFormat="0" applyBorder="0" applyAlignment="0" applyProtection="0">
      <alignment vertical="center"/>
    </xf>
    <xf numFmtId="0" fontId="33" fillId="6" borderId="0" applyNumberFormat="0" applyBorder="0" applyAlignment="0" applyProtection="0">
      <alignment vertical="center"/>
    </xf>
    <xf numFmtId="0" fontId="49" fillId="12" borderId="0" applyNumberFormat="0" applyBorder="0" applyAlignment="0" applyProtection="0">
      <alignment vertical="center"/>
    </xf>
    <xf numFmtId="0" fontId="33" fillId="6" borderId="0" applyNumberFormat="0" applyBorder="0" applyAlignment="0" applyProtection="0">
      <alignment vertical="center"/>
    </xf>
    <xf numFmtId="0" fontId="63" fillId="36" borderId="27" applyNumberFormat="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33" fillId="6" borderId="0" applyNumberFormat="0" applyBorder="0" applyAlignment="0" applyProtection="0">
      <alignment vertical="center"/>
    </xf>
    <xf numFmtId="0" fontId="12" fillId="12" borderId="0" applyNumberFormat="0" applyBorder="0" applyAlignment="0" applyProtection="0">
      <alignment vertical="center"/>
    </xf>
    <xf numFmtId="0" fontId="31" fillId="4" borderId="0" applyNumberFormat="0" applyBorder="0" applyAlignment="0" applyProtection="0">
      <alignment vertical="center"/>
    </xf>
    <xf numFmtId="0" fontId="54" fillId="21" borderId="0" applyNumberFormat="0" applyBorder="0" applyAlignment="0" applyProtection="0">
      <alignment vertical="center"/>
    </xf>
    <xf numFmtId="0" fontId="30" fillId="16" borderId="0" applyNumberFormat="0" applyBorder="0" applyAlignment="0" applyProtection="0">
      <alignment vertical="center"/>
    </xf>
    <xf numFmtId="0" fontId="33" fillId="6"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30" fillId="7" borderId="0" applyNumberFormat="0" applyBorder="0" applyAlignment="0" applyProtection="0">
      <alignment vertical="center"/>
    </xf>
    <xf numFmtId="0" fontId="48" fillId="14" borderId="0" applyNumberFormat="0" applyBorder="0" applyAlignment="0" applyProtection="0">
      <alignment vertical="center"/>
    </xf>
    <xf numFmtId="0" fontId="43" fillId="34" borderId="0" applyNumberFormat="0" applyBorder="0" applyAlignment="0" applyProtection="0">
      <alignment vertical="center"/>
    </xf>
    <xf numFmtId="0" fontId="12" fillId="19" borderId="0" applyNumberFormat="0" applyBorder="0" applyAlignment="0" applyProtection="0">
      <alignment vertical="center"/>
    </xf>
    <xf numFmtId="0" fontId="33" fillId="6"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31" fillId="4" borderId="0" applyNumberFormat="0" applyBorder="0" applyAlignment="0" applyProtection="0">
      <alignment vertical="center"/>
    </xf>
    <xf numFmtId="0" fontId="43" fillId="28" borderId="0" applyNumberFormat="0" applyBorder="0" applyAlignment="0" applyProtection="0">
      <alignment vertical="center"/>
    </xf>
    <xf numFmtId="0" fontId="33" fillId="6" borderId="0" applyNumberFormat="0" applyBorder="0" applyAlignment="0" applyProtection="0">
      <alignment vertical="center"/>
    </xf>
    <xf numFmtId="0" fontId="12" fillId="29" borderId="0" applyNumberFormat="0" applyBorder="0" applyAlignment="0" applyProtection="0">
      <alignment vertical="center"/>
    </xf>
    <xf numFmtId="0" fontId="30" fillId="17" borderId="0" applyNumberFormat="0" applyBorder="0" applyAlignment="0" applyProtection="0">
      <alignment vertical="center"/>
    </xf>
    <xf numFmtId="0" fontId="44" fillId="30" borderId="0" applyNumberFormat="0" applyBorder="0" applyAlignment="0" applyProtection="0">
      <alignment vertical="center"/>
    </xf>
    <xf numFmtId="0" fontId="33" fillId="6" borderId="0" applyNumberFormat="0" applyBorder="0" applyAlignment="0" applyProtection="0">
      <alignment vertical="center"/>
    </xf>
    <xf numFmtId="0" fontId="30" fillId="17" borderId="0" applyNumberFormat="0" applyBorder="0" applyAlignment="0" applyProtection="0">
      <alignment vertical="center"/>
    </xf>
    <xf numFmtId="0" fontId="51" fillId="13" borderId="0" applyNumberFormat="0" applyBorder="0" applyAlignment="0" applyProtection="0">
      <alignment vertical="center"/>
    </xf>
    <xf numFmtId="0" fontId="0" fillId="0" borderId="0" applyNumberFormat="0" applyFont="0" applyFill="0" applyBorder="0" applyAlignment="0" applyProtection="0">
      <alignment vertical="center"/>
    </xf>
    <xf numFmtId="0" fontId="44" fillId="30" borderId="0" applyNumberFormat="0" applyBorder="0" applyAlignment="0" applyProtection="0">
      <alignment vertical="center"/>
    </xf>
    <xf numFmtId="0" fontId="30" fillId="5" borderId="0" applyNumberFormat="0" applyBorder="0" applyAlignment="0" applyProtection="0">
      <alignment vertical="center"/>
    </xf>
    <xf numFmtId="0" fontId="33" fillId="6" borderId="0" applyNumberFormat="0" applyBorder="0" applyAlignment="0" applyProtection="0">
      <alignment vertical="center"/>
    </xf>
    <xf numFmtId="0" fontId="30" fillId="17" borderId="0" applyNumberFormat="0" applyBorder="0" applyAlignment="0" applyProtection="0">
      <alignment vertical="center"/>
    </xf>
    <xf numFmtId="0" fontId="44" fillId="30" borderId="0" applyNumberFormat="0" applyBorder="0" applyAlignment="0" applyProtection="0">
      <alignment vertical="center"/>
    </xf>
    <xf numFmtId="0" fontId="43" fillId="28" borderId="0" applyNumberFormat="0" applyBorder="0" applyAlignment="0" applyProtection="0">
      <alignment vertical="center"/>
    </xf>
    <xf numFmtId="0" fontId="33" fillId="6" borderId="0" applyNumberFormat="0" applyBorder="0" applyAlignment="0" applyProtection="0">
      <alignment vertical="center"/>
    </xf>
    <xf numFmtId="0" fontId="30" fillId="17" borderId="0" applyNumberFormat="0" applyBorder="0" applyAlignment="0" applyProtection="0">
      <alignment vertical="center"/>
    </xf>
    <xf numFmtId="0" fontId="51" fillId="4" borderId="0" applyNumberFormat="0" applyBorder="0" applyAlignment="0" applyProtection="0">
      <alignment vertical="center"/>
    </xf>
    <xf numFmtId="0" fontId="44" fillId="30" borderId="0" applyNumberFormat="0" applyBorder="0" applyAlignment="0" applyProtection="0">
      <alignment vertical="center"/>
    </xf>
    <xf numFmtId="0" fontId="31" fillId="4" borderId="0" applyNumberFormat="0" applyBorder="0" applyAlignment="0" applyProtection="0">
      <alignment vertical="center"/>
    </xf>
    <xf numFmtId="0" fontId="43" fillId="28" borderId="0" applyNumberFormat="0" applyBorder="0" applyAlignment="0" applyProtection="0">
      <alignment vertical="center"/>
    </xf>
    <xf numFmtId="0" fontId="31" fillId="13" borderId="0" applyNumberFormat="0" applyBorder="0" applyAlignment="0" applyProtection="0">
      <alignment vertical="center"/>
    </xf>
    <xf numFmtId="0" fontId="30" fillId="11" borderId="0" applyNumberFormat="0" applyBorder="0" applyAlignment="0" applyProtection="0">
      <alignment vertical="center"/>
    </xf>
    <xf numFmtId="0" fontId="33" fillId="6" borderId="0" applyNumberFormat="0" applyBorder="0" applyAlignment="0" applyProtection="0">
      <alignment vertical="center"/>
    </xf>
    <xf numFmtId="0" fontId="30" fillId="17"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43" fillId="28"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1" fillId="4" borderId="0" applyNumberFormat="0" applyBorder="0" applyAlignment="0" applyProtection="0">
      <alignment vertical="center"/>
    </xf>
    <xf numFmtId="0" fontId="30" fillId="5"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65" fillId="37" borderId="11">
      <alignment vertical="center"/>
      <protection locked="0"/>
    </xf>
    <xf numFmtId="0" fontId="30" fillId="5"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2" fillId="3" borderId="0" applyNumberFormat="0" applyBorder="0" applyAlignment="0" applyProtection="0">
      <alignment vertical="center"/>
    </xf>
    <xf numFmtId="0" fontId="30" fillId="11"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0" fillId="11"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0" fillId="11"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3" fillId="6" borderId="0" applyNumberFormat="0" applyBorder="0" applyAlignment="0" applyProtection="0">
      <alignment vertical="center"/>
    </xf>
    <xf numFmtId="14" fontId="36" fillId="0" borderId="0">
      <alignment horizontal="center" vertical="center" wrapText="1"/>
      <protection locked="0"/>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61"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0" fillId="16" borderId="0" applyNumberFormat="0" applyBorder="0" applyAlignment="0" applyProtection="0">
      <alignment vertical="center"/>
    </xf>
    <xf numFmtId="0" fontId="33" fillId="6" borderId="0" applyNumberFormat="0" applyBorder="0" applyAlignment="0" applyProtection="0">
      <alignment vertical="center"/>
    </xf>
    <xf numFmtId="0" fontId="30" fillId="16" borderId="0" applyNumberFormat="0" applyBorder="0" applyAlignment="0" applyProtection="0">
      <alignment vertical="center"/>
    </xf>
    <xf numFmtId="0" fontId="33" fillId="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43" fillId="3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0" fillId="7" borderId="0" applyNumberFormat="0" applyBorder="0" applyAlignment="0" applyProtection="0">
      <alignment vertical="center"/>
    </xf>
    <xf numFmtId="0" fontId="31" fillId="4" borderId="0" applyNumberFormat="0" applyBorder="0" applyAlignment="0" applyProtection="0">
      <alignment vertical="center"/>
    </xf>
    <xf numFmtId="0" fontId="64" fillId="0" borderId="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45" fillId="0" borderId="0" applyNumberFormat="0" applyFill="0" applyBorder="0" applyAlignment="0" applyProtection="0">
      <alignment vertical="center"/>
    </xf>
    <xf numFmtId="0" fontId="44" fillId="30" borderId="0" applyNumberFormat="0" applyBorder="0" applyAlignment="0" applyProtection="0">
      <alignment vertical="center"/>
    </xf>
    <xf numFmtId="0" fontId="30" fillId="17" borderId="0" applyNumberFormat="0" applyBorder="0" applyAlignment="0" applyProtection="0">
      <alignment vertical="center"/>
    </xf>
    <xf numFmtId="0" fontId="48" fillId="14" borderId="0" applyNumberFormat="0" applyBorder="0" applyAlignment="0" applyProtection="0">
      <alignment vertical="center"/>
    </xf>
    <xf numFmtId="0" fontId="43" fillId="28" borderId="0" applyNumberFormat="0" applyBorder="0" applyAlignment="0" applyProtection="0">
      <alignment vertical="center"/>
    </xf>
    <xf numFmtId="0" fontId="33" fillId="6" borderId="0" applyNumberFormat="0" applyBorder="0" applyAlignment="0" applyProtection="0">
      <alignment vertical="center"/>
    </xf>
    <xf numFmtId="0" fontId="30" fillId="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60" fillId="16" borderId="0" applyNumberFormat="0" applyBorder="0" applyAlignment="0" applyProtection="0">
      <alignment vertical="center"/>
    </xf>
    <xf numFmtId="0" fontId="33" fillId="6" borderId="0" applyNumberFormat="0" applyBorder="0" applyAlignment="0" applyProtection="0">
      <alignment vertical="center"/>
    </xf>
    <xf numFmtId="0" fontId="60" fillId="7" borderId="0" applyNumberFormat="0" applyBorder="0" applyAlignment="0" applyProtection="0">
      <alignment vertical="center"/>
    </xf>
    <xf numFmtId="9" fontId="0" fillId="0" borderId="0" applyFont="0" applyFill="0" applyBorder="0" applyAlignment="0" applyProtection="0">
      <alignment vertical="center"/>
    </xf>
    <xf numFmtId="0" fontId="30" fillId="7"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53" fillId="0" borderId="0">
      <alignment vertical="center"/>
      <protection locked="0"/>
    </xf>
    <xf numFmtId="0" fontId="48" fillId="14" borderId="0" applyNumberFormat="0" applyBorder="0" applyAlignment="0" applyProtection="0">
      <alignment vertical="center"/>
    </xf>
    <xf numFmtId="0" fontId="44" fillId="30" borderId="0" applyNumberFormat="0" applyBorder="0" applyAlignment="0" applyProtection="0">
      <alignment vertical="center"/>
    </xf>
    <xf numFmtId="0" fontId="48" fillId="14" borderId="0" applyNumberFormat="0" applyBorder="0" applyAlignment="0" applyProtection="0">
      <alignment vertical="center"/>
    </xf>
    <xf numFmtId="0" fontId="44" fillId="30" borderId="0" applyNumberFormat="0" applyBorder="0" applyAlignment="0" applyProtection="0">
      <alignment vertical="center"/>
    </xf>
    <xf numFmtId="0" fontId="48" fillId="14" borderId="0" applyNumberFormat="0" applyBorder="0" applyAlignment="0" applyProtection="0">
      <alignment vertical="center"/>
    </xf>
    <xf numFmtId="0" fontId="44" fillId="30" borderId="0" applyNumberFormat="0" applyBorder="0" applyAlignment="0" applyProtection="0">
      <alignment vertical="center"/>
    </xf>
    <xf numFmtId="0" fontId="52" fillId="25" borderId="24" applyNumberFormat="0" applyAlignment="0" applyProtection="0">
      <alignment vertical="center"/>
    </xf>
    <xf numFmtId="0" fontId="48" fillId="14" borderId="0" applyNumberFormat="0" applyBorder="0" applyAlignment="0" applyProtection="0">
      <alignment vertical="center"/>
    </xf>
    <xf numFmtId="0" fontId="44" fillId="30" borderId="0" applyNumberFormat="0" applyBorder="0" applyAlignment="0" applyProtection="0">
      <alignment vertical="center"/>
    </xf>
    <xf numFmtId="0" fontId="48" fillId="14" borderId="0" applyNumberFormat="0" applyBorder="0" applyAlignment="0" applyProtection="0">
      <alignment vertical="center"/>
    </xf>
    <xf numFmtId="0" fontId="62" fillId="16" borderId="0" applyNumberFormat="0" applyBorder="0" applyAlignment="0" applyProtection="0">
      <alignment vertical="center"/>
    </xf>
    <xf numFmtId="0" fontId="48" fillId="14" borderId="0" applyNumberFormat="0" applyBorder="0" applyAlignment="0" applyProtection="0">
      <alignment vertical="center"/>
    </xf>
    <xf numFmtId="0" fontId="44" fillId="30" borderId="0" applyNumberFormat="0" applyBorder="0" applyAlignment="0" applyProtection="0">
      <alignment vertical="center"/>
    </xf>
    <xf numFmtId="0" fontId="48" fillId="14" borderId="0" applyNumberFormat="0" applyBorder="0" applyAlignment="0" applyProtection="0">
      <alignment vertical="center"/>
    </xf>
    <xf numFmtId="0" fontId="44" fillId="30" borderId="0" applyNumberFormat="0" applyBorder="0" applyAlignment="0" applyProtection="0">
      <alignment vertical="center"/>
    </xf>
    <xf numFmtId="0" fontId="43" fillId="22"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43" fillId="22" borderId="0" applyNumberFormat="0" applyBorder="0" applyAlignment="0" applyProtection="0">
      <alignment vertical="center"/>
    </xf>
    <xf numFmtId="0" fontId="54" fillId="26" borderId="0" applyNumberFormat="0" applyBorder="0" applyAlignment="0" applyProtection="0">
      <alignment vertical="center"/>
    </xf>
    <xf numFmtId="0" fontId="43" fillId="20" borderId="0" applyNumberFormat="0" applyBorder="0" applyAlignment="0" applyProtection="0">
      <alignment vertical="center"/>
    </xf>
    <xf numFmtId="0" fontId="43" fillId="22" borderId="0" applyNumberFormat="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31" fillId="4"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31" fillId="4" borderId="0" applyNumberFormat="0" applyBorder="0" applyAlignment="0" applyProtection="0">
      <alignment vertical="center"/>
    </xf>
    <xf numFmtId="0" fontId="44" fillId="21" borderId="0" applyNumberFormat="0" applyBorder="0" applyAlignment="0" applyProtection="0">
      <alignment vertical="center"/>
    </xf>
    <xf numFmtId="0" fontId="31" fillId="4" borderId="0" applyNumberFormat="0" applyBorder="0" applyAlignment="0" applyProtection="0">
      <alignment vertical="center"/>
    </xf>
    <xf numFmtId="0" fontId="44" fillId="21" borderId="0" applyNumberFormat="0" applyBorder="0" applyAlignment="0" applyProtection="0">
      <alignment vertical="center"/>
    </xf>
    <xf numFmtId="0" fontId="33" fillId="6"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12"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4" fillId="20" borderId="0" applyNumberFormat="0" applyBorder="0" applyAlignment="0" applyProtection="0">
      <alignment vertical="center"/>
    </xf>
    <xf numFmtId="0" fontId="43" fillId="28" borderId="0" applyNumberFormat="0" applyBorder="0" applyAlignment="0" applyProtection="0">
      <alignment vertical="center"/>
    </xf>
    <xf numFmtId="0" fontId="33" fillId="6" borderId="0" applyNumberFormat="0" applyBorder="0" applyAlignment="0" applyProtection="0">
      <alignment vertical="center"/>
    </xf>
    <xf numFmtId="0" fontId="43" fillId="34" borderId="0" applyNumberFormat="0" applyBorder="0" applyAlignment="0" applyProtection="0">
      <alignment vertical="center"/>
    </xf>
    <xf numFmtId="0" fontId="31" fillId="13" borderId="0" applyNumberFormat="0" applyBorder="0" applyAlignment="0" applyProtection="0">
      <alignment vertical="center"/>
    </xf>
    <xf numFmtId="0" fontId="43" fillId="34" borderId="0" applyNumberFormat="0" applyBorder="0" applyAlignment="0" applyProtection="0">
      <alignment vertical="center"/>
    </xf>
    <xf numFmtId="0" fontId="50" fillId="0" borderId="0">
      <alignment vertical="center"/>
    </xf>
    <xf numFmtId="41" fontId="0" fillId="0" borderId="0" applyFont="0" applyFill="0" applyBorder="0" applyAlignment="0" applyProtection="0">
      <alignment vertical="center"/>
    </xf>
    <xf numFmtId="0" fontId="43" fillId="3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43" fillId="34" borderId="0" applyNumberFormat="0" applyBorder="0" applyAlignment="0" applyProtection="0">
      <alignment vertical="center"/>
    </xf>
    <xf numFmtId="0" fontId="43" fillId="3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65" fillId="37" borderId="11">
      <alignment vertical="center"/>
      <protection locked="0"/>
    </xf>
    <xf numFmtId="0" fontId="43" fillId="28" borderId="0" applyNumberFormat="0" applyBorder="0" applyAlignment="0" applyProtection="0">
      <alignment vertical="center"/>
    </xf>
    <xf numFmtId="0" fontId="43" fillId="35" borderId="0" applyNumberFormat="0" applyBorder="0" applyAlignment="0" applyProtection="0">
      <alignment vertical="center"/>
    </xf>
    <xf numFmtId="0" fontId="44" fillId="21" borderId="0" applyNumberFormat="0" applyBorder="0" applyAlignment="0" applyProtection="0">
      <alignment vertical="center"/>
    </xf>
    <xf numFmtId="0" fontId="43" fillId="35" borderId="0" applyNumberFormat="0" applyBorder="0" applyAlignment="0" applyProtection="0">
      <alignment vertical="center"/>
    </xf>
    <xf numFmtId="0" fontId="33" fillId="6" borderId="0" applyNumberFormat="0" applyBorder="0" applyAlignment="0" applyProtection="0">
      <alignment vertical="center"/>
    </xf>
    <xf numFmtId="0" fontId="44" fillId="21" borderId="0" applyNumberFormat="0" applyBorder="0" applyAlignment="0" applyProtection="0">
      <alignment vertical="center"/>
    </xf>
    <xf numFmtId="0" fontId="33" fillId="6" borderId="0" applyNumberFormat="0" applyBorder="0" applyAlignment="0" applyProtection="0">
      <alignment vertical="center"/>
    </xf>
    <xf numFmtId="0" fontId="44" fillId="21" borderId="0" applyNumberFormat="0" applyBorder="0" applyAlignment="0" applyProtection="0">
      <alignment vertical="center"/>
    </xf>
    <xf numFmtId="0" fontId="31" fillId="4" borderId="0" applyNumberFormat="0" applyBorder="0" applyAlignment="0" applyProtection="0">
      <alignment vertical="center"/>
    </xf>
    <xf numFmtId="0" fontId="44" fillId="21" borderId="0" applyNumberFormat="0" applyBorder="0" applyAlignment="0" applyProtection="0">
      <alignment vertical="center"/>
    </xf>
    <xf numFmtId="0" fontId="43" fillId="18" borderId="0" applyNumberFormat="0" applyBorder="0" applyAlignment="0" applyProtection="0">
      <alignment vertical="center"/>
    </xf>
    <xf numFmtId="0" fontId="33" fillId="6" borderId="0" applyNumberFormat="0" applyBorder="0" applyAlignment="0" applyProtection="0">
      <alignment vertical="center"/>
    </xf>
    <xf numFmtId="0" fontId="44" fillId="27" borderId="0" applyNumberFormat="0" applyBorder="0" applyAlignment="0" applyProtection="0">
      <alignment vertical="center"/>
    </xf>
    <xf numFmtId="0" fontId="44" fillId="27" borderId="0" applyNumberFormat="0" applyBorder="0" applyAlignment="0" applyProtection="0">
      <alignment vertical="center"/>
    </xf>
    <xf numFmtId="0" fontId="37" fillId="4" borderId="0" applyNumberFormat="0" applyBorder="0" applyAlignment="0" applyProtection="0">
      <alignment vertical="center"/>
    </xf>
    <xf numFmtId="0" fontId="63" fillId="36" borderId="27" applyNumberFormat="0" applyAlignment="0" applyProtection="0">
      <alignment vertical="center"/>
    </xf>
    <xf numFmtId="180" fontId="0" fillId="0" borderId="0" applyFont="0" applyFill="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43" fillId="20" borderId="0" applyNumberFormat="0" applyBorder="0" applyAlignment="0" applyProtection="0">
      <alignment vertical="center"/>
    </xf>
    <xf numFmtId="0" fontId="48" fillId="14" borderId="0" applyNumberFormat="0" applyBorder="0" applyAlignment="0" applyProtection="0">
      <alignment vertical="center"/>
    </xf>
    <xf numFmtId="0" fontId="44" fillId="27"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4" fillId="21" borderId="0" applyNumberFormat="0" applyBorder="0" applyAlignment="0" applyProtection="0">
      <alignment vertical="center"/>
    </xf>
    <xf numFmtId="0" fontId="31" fillId="4" borderId="0" applyNumberFormat="0" applyBorder="0" applyAlignment="0" applyProtection="0">
      <alignment vertical="center"/>
    </xf>
    <xf numFmtId="0" fontId="43" fillId="20"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44" fillId="27" borderId="0" applyNumberFormat="0" applyBorder="0" applyAlignment="0" applyProtection="0">
      <alignment vertical="center"/>
    </xf>
    <xf numFmtId="0" fontId="33" fillId="6" borderId="0" applyNumberFormat="0" applyBorder="0" applyAlignment="0" applyProtection="0">
      <alignment vertical="center"/>
    </xf>
    <xf numFmtId="0" fontId="52" fillId="25" borderId="24" applyNumberFormat="0" applyAlignment="0" applyProtection="0">
      <alignment vertical="center"/>
    </xf>
    <xf numFmtId="0" fontId="33" fillId="6" borderId="0" applyNumberFormat="0" applyBorder="0" applyAlignment="0" applyProtection="0">
      <alignment vertical="center"/>
    </xf>
    <xf numFmtId="0" fontId="44" fillId="27" borderId="0" applyNumberFormat="0" applyBorder="0" applyAlignment="0" applyProtection="0">
      <alignment vertical="center"/>
    </xf>
    <xf numFmtId="0" fontId="31" fillId="4" borderId="0" applyNumberFormat="0" applyBorder="0" applyAlignment="0" applyProtection="0">
      <alignment vertical="center"/>
    </xf>
    <xf numFmtId="0" fontId="43" fillId="20" borderId="0" applyNumberFormat="0" applyBorder="0" applyAlignment="0" applyProtection="0">
      <alignment vertical="center"/>
    </xf>
    <xf numFmtId="0" fontId="33" fillId="6" borderId="0" applyNumberFormat="0" applyBorder="0" applyAlignment="0" applyProtection="0">
      <alignment vertical="center"/>
    </xf>
    <xf numFmtId="0" fontId="44" fillId="31"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3" fillId="20"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3" fillId="20" borderId="0" applyNumberFormat="0" applyBorder="0" applyAlignment="0" applyProtection="0">
      <alignment vertical="center"/>
    </xf>
    <xf numFmtId="0" fontId="31" fillId="4" borderId="0" applyNumberFormat="0" applyBorder="0" applyAlignment="0" applyProtection="0">
      <alignment vertical="center"/>
    </xf>
    <xf numFmtId="0" fontId="43" fillId="20"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43" fillId="28" borderId="0" applyNumberFormat="0" applyBorder="0" applyAlignment="0" applyProtection="0">
      <alignment vertical="center"/>
    </xf>
    <xf numFmtId="189" fontId="67" fillId="0" borderId="0">
      <alignment vertical="center"/>
    </xf>
    <xf numFmtId="0" fontId="33" fillId="6" borderId="0" applyNumberFormat="0" applyBorder="0" applyAlignment="0" applyProtection="0">
      <alignment vertical="center"/>
    </xf>
    <xf numFmtId="0" fontId="43" fillId="28" borderId="0" applyNumberFormat="0" applyBorder="0" applyAlignment="0" applyProtection="0">
      <alignment vertical="center"/>
    </xf>
    <xf numFmtId="0" fontId="33" fillId="6"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43" fillId="18" borderId="0" applyNumberFormat="0" applyBorder="0" applyAlignment="0" applyProtection="0">
      <alignment vertical="center"/>
    </xf>
    <xf numFmtId="0" fontId="44" fillId="30" borderId="0" applyNumberFormat="0" applyBorder="0" applyAlignment="0" applyProtection="0">
      <alignment vertical="center"/>
    </xf>
    <xf numFmtId="0" fontId="48" fillId="14" borderId="0" applyNumberFormat="0" applyBorder="0" applyAlignment="0" applyProtection="0">
      <alignment vertical="center"/>
    </xf>
    <xf numFmtId="0" fontId="44" fillId="30" borderId="0" applyNumberFormat="0" applyBorder="0" applyAlignment="0" applyProtection="0">
      <alignment vertical="center"/>
    </xf>
    <xf numFmtId="0" fontId="48" fillId="14" borderId="0" applyNumberFormat="0" applyBorder="0" applyAlignment="0" applyProtection="0">
      <alignment vertical="center"/>
    </xf>
    <xf numFmtId="0" fontId="44" fillId="20"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44" fillId="32" borderId="0" applyNumberFormat="0" applyBorder="0" applyAlignment="0" applyProtection="0">
      <alignment vertical="center"/>
    </xf>
    <xf numFmtId="0" fontId="44" fillId="20" borderId="0" applyNumberFormat="0" applyBorder="0" applyAlignment="0" applyProtection="0">
      <alignment vertical="center"/>
    </xf>
    <xf numFmtId="0" fontId="34" fillId="14" borderId="0" applyNumberFormat="0" applyBorder="0" applyAlignment="0" applyProtection="0">
      <alignment vertical="center"/>
    </xf>
    <xf numFmtId="0" fontId="44" fillId="32" borderId="0" applyNumberFormat="0" applyBorder="0" applyAlignment="0" applyProtection="0">
      <alignment vertical="center"/>
    </xf>
    <xf numFmtId="0" fontId="44" fillId="20" borderId="0" applyNumberFormat="0" applyBorder="0" applyAlignment="0" applyProtection="0">
      <alignment vertical="center"/>
    </xf>
    <xf numFmtId="0" fontId="34" fillId="14" borderId="0" applyNumberFormat="0" applyBorder="0" applyAlignment="0" applyProtection="0">
      <alignment vertical="center"/>
    </xf>
    <xf numFmtId="0" fontId="44" fillId="20"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4" fillId="20" borderId="0" applyNumberFormat="0" applyBorder="0" applyAlignment="0" applyProtection="0">
      <alignment vertical="center"/>
    </xf>
    <xf numFmtId="0" fontId="66" fillId="4" borderId="0" applyNumberFormat="0" applyBorder="0" applyAlignment="0" applyProtection="0">
      <alignment vertical="center"/>
    </xf>
    <xf numFmtId="0" fontId="44" fillId="20" borderId="0" applyNumberFormat="0" applyBorder="0" applyAlignment="0" applyProtection="0">
      <alignment vertical="center"/>
    </xf>
    <xf numFmtId="0" fontId="43" fillId="20" borderId="0" applyNumberFormat="0" applyBorder="0" applyAlignment="0" applyProtection="0">
      <alignment vertical="center"/>
    </xf>
    <xf numFmtId="0" fontId="33" fillId="6" borderId="0" applyNumberFormat="0" applyBorder="0" applyAlignment="0" applyProtection="0">
      <alignment vertical="center"/>
    </xf>
    <xf numFmtId="0" fontId="0" fillId="38" borderId="0" applyNumberFormat="0" applyFont="0" applyBorder="0" applyAlignment="0" applyProtection="0">
      <alignment vertical="center"/>
    </xf>
    <xf numFmtId="0" fontId="43" fillId="20" borderId="0" applyNumberFormat="0" applyBorder="0" applyAlignment="0" applyProtection="0">
      <alignment vertical="center"/>
    </xf>
    <xf numFmtId="0" fontId="31" fillId="4" borderId="0" applyNumberFormat="0" applyBorder="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34" fillId="14" borderId="0" applyNumberFormat="0" applyBorder="0" applyAlignment="0" applyProtection="0">
      <alignment vertical="center"/>
    </xf>
    <xf numFmtId="0" fontId="43" fillId="23" borderId="0" applyNumberFormat="0" applyBorder="0" applyAlignment="0" applyProtection="0">
      <alignment vertical="center"/>
    </xf>
    <xf numFmtId="0" fontId="31" fillId="4" borderId="0" applyNumberFormat="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3" fillId="35"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31" fillId="4" borderId="0" applyNumberFormat="0" applyBorder="0" applyAlignment="0" applyProtection="0">
      <alignment vertical="center"/>
    </xf>
    <xf numFmtId="0" fontId="44" fillId="31" borderId="0" applyNumberFormat="0" applyBorder="0" applyAlignment="0" applyProtection="0">
      <alignment vertical="center"/>
    </xf>
    <xf numFmtId="0" fontId="31" fillId="4" borderId="0" applyNumberFormat="0" applyBorder="0" applyAlignment="0" applyProtection="0">
      <alignment vertical="center"/>
    </xf>
    <xf numFmtId="0" fontId="44" fillId="30" borderId="0" applyNumberFormat="0" applyBorder="0" applyAlignment="0" applyProtection="0">
      <alignment vertical="center"/>
    </xf>
    <xf numFmtId="0" fontId="44" fillId="30" borderId="0" applyNumberFormat="0" applyBorder="0" applyAlignment="0" applyProtection="0">
      <alignment vertical="center"/>
    </xf>
    <xf numFmtId="0" fontId="31" fillId="4" borderId="0" applyNumberFormat="0" applyBorder="0" applyAlignment="0" applyProtection="0">
      <alignment vertical="center"/>
    </xf>
    <xf numFmtId="0" fontId="68" fillId="0" borderId="0" applyProtection="0">
      <alignment vertical="center"/>
    </xf>
    <xf numFmtId="0" fontId="44" fillId="30" borderId="0" applyNumberFormat="0" applyBorder="0" applyAlignment="0" applyProtection="0">
      <alignment vertical="center"/>
    </xf>
    <xf numFmtId="0" fontId="33" fillId="6" borderId="0" applyNumberFormat="0" applyBorder="0" applyAlignment="0" applyProtection="0">
      <alignment vertical="center"/>
    </xf>
    <xf numFmtId="0" fontId="34" fillId="14" borderId="0" applyNumberFormat="0" applyBorder="0" applyAlignment="0" applyProtection="0">
      <alignment vertical="center"/>
    </xf>
    <xf numFmtId="0" fontId="44" fillId="30" borderId="0" applyNumberFormat="0" applyBorder="0" applyAlignment="0" applyProtection="0">
      <alignment vertical="center"/>
    </xf>
    <xf numFmtId="0" fontId="43" fillId="22" borderId="0" applyNumberFormat="0" applyBorder="0" applyAlignment="0" applyProtection="0">
      <alignment vertical="center"/>
    </xf>
    <xf numFmtId="0" fontId="33" fillId="1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43" fillId="2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3" fillId="35" borderId="0" applyNumberFormat="0" applyBorder="0" applyAlignment="0" applyProtection="0">
      <alignment vertical="center"/>
    </xf>
    <xf numFmtId="0" fontId="31" fillId="4" borderId="0" applyNumberFormat="0" applyBorder="0" applyAlignment="0" applyProtection="0">
      <alignment vertical="center"/>
    </xf>
    <xf numFmtId="0" fontId="43" fillId="35" borderId="0" applyNumberFormat="0" applyBorder="0" applyAlignment="0" applyProtection="0">
      <alignment vertical="center"/>
    </xf>
    <xf numFmtId="0" fontId="0" fillId="0" borderId="0">
      <alignment vertical="center"/>
    </xf>
    <xf numFmtId="0" fontId="48" fillId="14" borderId="0" applyNumberFormat="0" applyBorder="0" applyAlignment="0" applyProtection="0">
      <alignment vertical="center"/>
    </xf>
    <xf numFmtId="0" fontId="43" fillId="35"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44" fillId="21" borderId="0" applyNumberFormat="0" applyBorder="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45" fillId="0" borderId="0" applyNumberFormat="0" applyFill="0" applyBorder="0" applyAlignment="0" applyProtection="0">
      <alignment vertical="center"/>
    </xf>
    <xf numFmtId="0" fontId="34" fillId="14" borderId="0" applyNumberFormat="0" applyBorder="0" applyAlignment="0" applyProtection="0">
      <alignment vertical="center"/>
    </xf>
    <xf numFmtId="0" fontId="43" fillId="32" borderId="0" applyNumberFormat="0" applyBorder="0" applyAlignment="0" applyProtection="0">
      <alignment vertical="center"/>
    </xf>
    <xf numFmtId="0" fontId="43" fillId="23" borderId="0" applyNumberFormat="0" applyBorder="0" applyAlignment="0" applyProtection="0">
      <alignment vertical="center"/>
    </xf>
    <xf numFmtId="0" fontId="33" fillId="6" borderId="0" applyNumberFormat="0" applyBorder="0" applyAlignment="0" applyProtection="0">
      <alignment vertical="center"/>
    </xf>
    <xf numFmtId="191" fontId="55" fillId="0" borderId="0" applyFill="0" applyBorder="0" applyAlignment="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69" fillId="0" borderId="0" applyNumberFormat="0" applyFill="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52" fillId="25" borderId="24" applyNumberFormat="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52" fillId="25" borderId="24" applyNumberFormat="0" applyAlignment="0" applyProtection="0">
      <alignment vertical="center"/>
    </xf>
    <xf numFmtId="0" fontId="52" fillId="25" borderId="24" applyNumberFormat="0" applyAlignment="0" applyProtection="0">
      <alignment vertical="center"/>
    </xf>
    <xf numFmtId="0" fontId="33" fillId="6" borderId="0" applyNumberFormat="0" applyBorder="0" applyAlignment="0" applyProtection="0">
      <alignment vertical="center"/>
    </xf>
    <xf numFmtId="0" fontId="37" fillId="4" borderId="0" applyNumberFormat="0" applyBorder="0" applyAlignment="0" applyProtection="0">
      <alignment vertical="center"/>
    </xf>
    <xf numFmtId="0" fontId="63" fillId="36" borderId="27" applyNumberFormat="0" applyAlignment="0" applyProtection="0">
      <alignment vertical="center"/>
    </xf>
    <xf numFmtId="0" fontId="63" fillId="36" borderId="27" applyNumberFormat="0" applyAlignment="0" applyProtection="0">
      <alignment vertical="center"/>
    </xf>
    <xf numFmtId="0" fontId="63" fillId="36" borderId="27" applyNumberFormat="0" applyAlignment="0" applyProtection="0">
      <alignment vertical="center"/>
    </xf>
    <xf numFmtId="0" fontId="33" fillId="6" borderId="0" applyNumberFormat="0" applyBorder="0" applyAlignment="0" applyProtection="0">
      <alignment vertical="center"/>
    </xf>
    <xf numFmtId="0" fontId="63" fillId="36" borderId="27" applyNumberFormat="0" applyAlignment="0" applyProtection="0">
      <alignment vertical="center"/>
    </xf>
    <xf numFmtId="0" fontId="0" fillId="0" borderId="0">
      <alignment vertical="center"/>
    </xf>
    <xf numFmtId="0" fontId="0" fillId="0" borderId="0">
      <alignment vertical="center"/>
    </xf>
    <xf numFmtId="2" fontId="59" fillId="0" borderId="0" applyProtection="0">
      <alignment vertical="center"/>
    </xf>
    <xf numFmtId="0" fontId="33" fillId="6" borderId="0" applyNumberFormat="0" applyBorder="0" applyAlignment="0" applyProtection="0">
      <alignment vertical="center"/>
    </xf>
    <xf numFmtId="0" fontId="63" fillId="36" borderId="27" applyNumberFormat="0" applyAlignment="0" applyProtection="0">
      <alignment vertical="center"/>
    </xf>
    <xf numFmtId="190" fontId="0" fillId="0" borderId="0" applyFont="0" applyFill="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192" fontId="67" fillId="0" borderId="0">
      <alignment vertical="center"/>
    </xf>
    <xf numFmtId="0" fontId="59" fillId="0" borderId="0" applyProtection="0">
      <alignment vertical="center"/>
    </xf>
    <xf numFmtId="193" fontId="67"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14" fillId="0" borderId="0">
      <alignment vertical="center"/>
    </xf>
    <xf numFmtId="0" fontId="51" fillId="27"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50" fillId="0" borderId="0">
      <alignment vertical="center"/>
    </xf>
    <xf numFmtId="0" fontId="0" fillId="0" borderId="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72" fillId="25" borderId="0" applyNumberFormat="0" applyBorder="0" applyAlignment="0" applyProtection="0">
      <alignment vertical="center"/>
    </xf>
    <xf numFmtId="0" fontId="73" fillId="0" borderId="29" applyNumberFormat="0" applyAlignment="0" applyProtection="0">
      <alignment horizontal="left" vertical="center"/>
    </xf>
    <xf numFmtId="0" fontId="31" fillId="4" borderId="0" applyNumberFormat="0" applyBorder="0" applyAlignment="0" applyProtection="0">
      <alignment vertical="center"/>
    </xf>
    <xf numFmtId="0" fontId="73" fillId="0" borderId="4">
      <alignment horizontal="left" vertical="center"/>
    </xf>
    <xf numFmtId="0" fontId="32" fillId="0" borderId="21" applyNumberFormat="0" applyFill="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4" fillId="6" borderId="0" applyNumberFormat="0" applyBorder="0" applyAlignment="0" applyProtection="0">
      <alignment vertical="center"/>
    </xf>
    <xf numFmtId="0" fontId="32" fillId="0" borderId="21" applyNumberFormat="0" applyFill="0" applyAlignment="0" applyProtection="0">
      <alignment vertical="center"/>
    </xf>
    <xf numFmtId="0" fontId="34" fillId="6" borderId="0" applyNumberFormat="0" applyBorder="0" applyAlignment="0" applyProtection="0">
      <alignment vertical="center"/>
    </xf>
    <xf numFmtId="0" fontId="32" fillId="0" borderId="21" applyNumberFormat="0" applyFill="0" applyAlignment="0" applyProtection="0">
      <alignment vertical="center"/>
    </xf>
    <xf numFmtId="0" fontId="33" fillId="6" borderId="0" applyNumberFormat="0" applyBorder="0" applyAlignment="0" applyProtection="0">
      <alignment vertical="center"/>
    </xf>
    <xf numFmtId="0" fontId="32" fillId="0" borderId="21" applyNumberFormat="0" applyFill="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2" fillId="0" borderId="21"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33" fillId="6" borderId="0" applyNumberFormat="0" applyBorder="0" applyAlignment="0" applyProtection="0">
      <alignment vertical="center"/>
    </xf>
    <xf numFmtId="0" fontId="56" fillId="0" borderId="25" applyNumberFormat="0" applyFill="0" applyAlignment="0" applyProtection="0">
      <alignment vertical="center"/>
    </xf>
    <xf numFmtId="0" fontId="33" fillId="6" borderId="0" applyNumberFormat="0" applyBorder="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33" fillId="6" borderId="0" applyNumberFormat="0" applyBorder="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3" fillId="6" borderId="0" applyNumberFormat="0" applyBorder="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3" fillId="6" borderId="0" applyNumberFormat="0" applyBorder="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0" applyNumberFormat="0" applyFill="0" applyBorder="0" applyAlignment="0" applyProtection="0">
      <alignment vertical="center"/>
    </xf>
    <xf numFmtId="0" fontId="33" fillId="6"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4" borderId="0" applyNumberFormat="0" applyBorder="0" applyAlignment="0" applyProtection="0">
      <alignment vertical="center"/>
    </xf>
    <xf numFmtId="0" fontId="73" fillId="0" borderId="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70" fillId="29" borderId="24" applyNumberFormat="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72" fillId="10" borderId="1" applyNumberFormat="0" applyBorder="0" applyAlignment="0" applyProtection="0">
      <alignment vertical="center"/>
    </xf>
    <xf numFmtId="0" fontId="48" fillId="14" borderId="0" applyNumberFormat="0" applyBorder="0" applyAlignment="0" applyProtection="0">
      <alignment vertical="center"/>
    </xf>
    <xf numFmtId="0" fontId="70" fillId="29" borderId="24" applyNumberFormat="0" applyAlignment="0" applyProtection="0">
      <alignment vertical="center"/>
    </xf>
    <xf numFmtId="0" fontId="70" fillId="29" borderId="24" applyNumberFormat="0" applyAlignment="0" applyProtection="0">
      <alignment vertical="center"/>
    </xf>
    <xf numFmtId="0" fontId="54" fillId="26" borderId="0" applyNumberFormat="0" applyBorder="0" applyAlignment="0" applyProtection="0">
      <alignment vertical="center"/>
    </xf>
    <xf numFmtId="0" fontId="70" fillId="29" borderId="24" applyNumberFormat="0" applyAlignment="0" applyProtection="0">
      <alignment vertical="center"/>
    </xf>
    <xf numFmtId="0" fontId="70" fillId="29" borderId="24" applyNumberFormat="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70" fillId="29" borderId="24" applyNumberFormat="0" applyAlignment="0" applyProtection="0">
      <alignment vertical="center"/>
    </xf>
    <xf numFmtId="0" fontId="70" fillId="29" borderId="24" applyNumberFormat="0" applyAlignment="0" applyProtection="0">
      <alignment vertical="center"/>
    </xf>
    <xf numFmtId="184" fontId="64" fillId="39"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70" fillId="29" borderId="24" applyNumberFormat="0" applyAlignment="0" applyProtection="0">
      <alignment vertical="center"/>
    </xf>
    <xf numFmtId="9" fontId="0" fillId="0" borderId="0" applyFont="0" applyFill="0" applyBorder="0" applyAlignment="0" applyProtection="0">
      <alignment vertical="center"/>
    </xf>
    <xf numFmtId="0" fontId="33" fillId="6" borderId="0" applyNumberFormat="0" applyBorder="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31" fillId="4" borderId="0" applyNumberFormat="0" applyBorder="0" applyAlignment="0" applyProtection="0">
      <alignment vertical="center"/>
    </xf>
    <xf numFmtId="184" fontId="35" fillId="8" borderId="0">
      <alignment vertical="center"/>
    </xf>
    <xf numFmtId="38" fontId="0" fillId="0" borderId="0" applyFont="0" applyFill="0" applyBorder="0" applyAlignment="0" applyProtection="0">
      <alignment vertical="center"/>
    </xf>
    <xf numFmtId="0" fontId="0" fillId="0" borderId="0">
      <alignment vertical="center"/>
    </xf>
    <xf numFmtId="40" fontId="0" fillId="0" borderId="0" applyFont="0" applyFill="0" applyBorder="0" applyAlignment="0" applyProtection="0">
      <alignment vertical="center"/>
    </xf>
    <xf numFmtId="183" fontId="0" fillId="0" borderId="0" applyFont="0" applyFill="0" applyBorder="0" applyAlignment="0" applyProtection="0">
      <alignment vertical="center"/>
    </xf>
    <xf numFmtId="0" fontId="0" fillId="0" borderId="0" applyFont="0" applyFill="0" applyBorder="0" applyAlignment="0" applyProtection="0">
      <alignment vertical="center"/>
    </xf>
    <xf numFmtId="0" fontId="31" fillId="4" borderId="0" applyNumberFormat="0" applyBorder="0" applyAlignment="0" applyProtection="0">
      <alignment vertical="center"/>
    </xf>
    <xf numFmtId="195" fontId="0" fillId="0" borderId="0" applyFont="0" applyFill="0" applyBorder="0" applyAlignment="0" applyProtection="0">
      <alignment vertical="center"/>
    </xf>
    <xf numFmtId="0" fontId="34" fillId="6" borderId="0" applyNumberFormat="0" applyBorder="0" applyAlignment="0" applyProtection="0">
      <alignment vertical="center"/>
    </xf>
    <xf numFmtId="0" fontId="48" fillId="14" borderId="0" applyNumberFormat="0" applyBorder="0" applyAlignment="0" applyProtection="0">
      <alignment vertical="center"/>
    </xf>
    <xf numFmtId="194" fontId="0" fillId="0" borderId="0" applyFont="0" applyFill="0" applyBorder="0" applyAlignment="0" applyProtection="0">
      <alignment vertical="center"/>
    </xf>
    <xf numFmtId="0" fontId="33" fillId="6" borderId="0" applyNumberFormat="0" applyBorder="0" applyAlignment="0" applyProtection="0">
      <alignment vertical="center"/>
    </xf>
    <xf numFmtId="186" fontId="0" fillId="0" borderId="0" applyFont="0" applyFill="0" applyBorder="0" applyAlignment="0" applyProtection="0">
      <alignment vertical="center"/>
    </xf>
    <xf numFmtId="183" fontId="0" fillId="0" borderId="0" applyFont="0" applyFill="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3" fillId="6"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40" fillId="15" borderId="0" applyNumberFormat="0" applyBorder="0" applyAlignment="0" applyProtection="0">
      <alignment vertical="center"/>
    </xf>
    <xf numFmtId="0" fontId="67" fillId="0" borderId="0">
      <alignment vertical="center"/>
    </xf>
    <xf numFmtId="0" fontId="33" fillId="6" borderId="0" applyNumberFormat="0" applyBorder="0" applyAlignment="0" applyProtection="0">
      <alignment vertical="center"/>
    </xf>
    <xf numFmtId="37" fontId="74" fillId="0" borderId="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61" fillId="4" borderId="0" applyNumberFormat="0" applyBorder="0" applyAlignment="0" applyProtection="0">
      <alignment vertical="center"/>
    </xf>
    <xf numFmtId="0" fontId="53" fillId="0" borderId="0">
      <alignment vertical="center"/>
    </xf>
    <xf numFmtId="0" fontId="0" fillId="10" borderId="22" applyNumberFormat="0" applyFont="0" applyAlignment="0" applyProtection="0">
      <alignment vertical="center"/>
    </xf>
    <xf numFmtId="196" fontId="0" fillId="0" borderId="0" applyFont="0" applyFill="0" applyProtection="0">
      <alignment vertical="center"/>
    </xf>
    <xf numFmtId="0" fontId="0" fillId="10" borderId="22" applyNumberFormat="0" applyFont="0" applyAlignment="0" applyProtection="0">
      <alignment vertical="center"/>
    </xf>
    <xf numFmtId="0" fontId="0" fillId="10" borderId="22" applyNumberFormat="0" applyFont="0" applyAlignment="0" applyProtection="0">
      <alignment vertical="center"/>
    </xf>
    <xf numFmtId="0" fontId="0" fillId="10" borderId="22" applyNumberFormat="0" applyFont="0" applyAlignment="0" applyProtection="0">
      <alignment vertical="center"/>
    </xf>
    <xf numFmtId="0" fontId="33" fillId="6" borderId="0" applyNumberFormat="0" applyBorder="0" applyAlignment="0" applyProtection="0">
      <alignment vertical="center"/>
    </xf>
    <xf numFmtId="0" fontId="0" fillId="10" borderId="22" applyNumberFormat="0" applyFont="0" applyAlignment="0" applyProtection="0">
      <alignment vertical="center"/>
    </xf>
    <xf numFmtId="0" fontId="0" fillId="10" borderId="22" applyNumberFormat="0" applyFont="0" applyAlignment="0" applyProtection="0">
      <alignment vertical="center"/>
    </xf>
    <xf numFmtId="0" fontId="0" fillId="10" borderId="22" applyNumberFormat="0" applyFont="0" applyAlignment="0" applyProtection="0">
      <alignment vertical="center"/>
    </xf>
    <xf numFmtId="0" fontId="51" fillId="13" borderId="0" applyNumberFormat="0" applyBorder="0" applyAlignment="0" applyProtection="0">
      <alignment vertical="center"/>
    </xf>
    <xf numFmtId="0" fontId="75" fillId="25" borderId="30" applyNumberFormat="0" applyAlignment="0" applyProtection="0">
      <alignment vertical="center"/>
    </xf>
    <xf numFmtId="0" fontId="75" fillId="25" borderId="30" applyNumberFormat="0" applyAlignment="0" applyProtection="0">
      <alignment vertical="center"/>
    </xf>
    <xf numFmtId="0" fontId="0" fillId="0" borderId="0">
      <alignment vertical="center"/>
    </xf>
    <xf numFmtId="0" fontId="65" fillId="37" borderId="11">
      <alignment vertical="center"/>
      <protection locked="0"/>
    </xf>
    <xf numFmtId="0" fontId="75" fillId="25" borderId="30" applyNumberFormat="0" applyAlignment="0" applyProtection="0">
      <alignment vertical="center"/>
    </xf>
    <xf numFmtId="0" fontId="75" fillId="25" borderId="30" applyNumberFormat="0" applyAlignment="0" applyProtection="0">
      <alignment vertical="center"/>
    </xf>
    <xf numFmtId="0" fontId="0" fillId="0" borderId="0">
      <alignment vertical="center"/>
    </xf>
    <xf numFmtId="0" fontId="0" fillId="0" borderId="0">
      <alignment vertical="center"/>
    </xf>
    <xf numFmtId="0" fontId="75" fillId="25" borderId="30" applyNumberFormat="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75" fillId="25" borderId="30" applyNumberFormat="0" applyAlignment="0" applyProtection="0">
      <alignment vertical="center"/>
    </xf>
    <xf numFmtId="0" fontId="75" fillId="25" borderId="30" applyNumberFormat="0" applyAlignment="0" applyProtection="0">
      <alignment vertical="center"/>
    </xf>
    <xf numFmtId="10" fontId="0" fillId="0" borderId="0" applyFont="0" applyFill="0" applyBorder="0" applyAlignment="0" applyProtection="0">
      <alignment vertical="center"/>
    </xf>
    <xf numFmtId="0" fontId="33" fillId="14" borderId="0" applyNumberFormat="0" applyBorder="0" applyAlignment="0" applyProtection="0">
      <alignment vertical="center"/>
    </xf>
    <xf numFmtId="9" fontId="0" fillId="0" borderId="0" applyFont="0" applyFill="0" applyBorder="0" applyAlignment="0" applyProtection="0">
      <alignment vertical="center"/>
    </xf>
    <xf numFmtId="0" fontId="0" fillId="0" borderId="0" applyNumberFormat="0" applyFont="0" applyFill="0" applyBorder="0" applyAlignment="0" applyProtection="0">
      <alignment horizontal="left" vertical="center"/>
    </xf>
    <xf numFmtId="0" fontId="48" fillId="14" borderId="0" applyNumberFormat="0" applyBorder="0" applyAlignment="0" applyProtection="0">
      <alignment vertical="center"/>
    </xf>
    <xf numFmtId="15" fontId="0" fillId="0" borderId="0" applyFont="0" applyFill="0" applyBorder="0" applyAlignment="0" applyProtection="0">
      <alignment vertical="center"/>
    </xf>
    <xf numFmtId="4" fontId="0" fillId="0" borderId="0" applyFont="0" applyFill="0" applyBorder="0" applyAlignment="0" applyProtection="0">
      <alignment vertical="center"/>
    </xf>
    <xf numFmtId="0" fontId="31" fillId="4" borderId="0" applyNumberFormat="0" applyBorder="0" applyAlignment="0" applyProtection="0">
      <alignment vertical="center"/>
    </xf>
    <xf numFmtId="0" fontId="76" fillId="0" borderId="31">
      <alignment horizontal="center" vertical="center"/>
    </xf>
    <xf numFmtId="0" fontId="0" fillId="0" borderId="0">
      <alignment vertical="center"/>
    </xf>
    <xf numFmtId="0" fontId="33" fillId="6" borderId="0" applyNumberFormat="0" applyBorder="0" applyAlignment="0" applyProtection="0">
      <alignment vertical="center"/>
    </xf>
    <xf numFmtId="3" fontId="0" fillId="0" borderId="0" applyFont="0" applyFill="0" applyBorder="0" applyAlignment="0" applyProtection="0">
      <alignment vertical="center"/>
    </xf>
    <xf numFmtId="0" fontId="58" fillId="6" borderId="0" applyNumberFormat="0" applyBorder="0" applyAlignment="0" applyProtection="0">
      <alignment vertical="center"/>
    </xf>
    <xf numFmtId="0" fontId="0" fillId="0" borderId="0" applyNumberFormat="0" applyFill="0" applyBorder="0" applyAlignment="0" applyProtection="0">
      <alignment vertical="center"/>
    </xf>
    <xf numFmtId="0" fontId="31" fillId="4" borderId="0" applyNumberFormat="0" applyBorder="0" applyAlignment="0" applyProtection="0">
      <alignment vertical="center"/>
    </xf>
    <xf numFmtId="0" fontId="77" fillId="0" borderId="0">
      <alignment vertical="center"/>
    </xf>
    <xf numFmtId="0" fontId="33" fillId="6" borderId="0" applyNumberFormat="0" applyBorder="0" applyAlignment="0" applyProtection="0">
      <alignment vertical="center"/>
    </xf>
    <xf numFmtId="0" fontId="61" fillId="4" borderId="0" applyNumberFormat="0" applyBorder="0" applyAlignment="0" applyProtection="0">
      <alignment vertical="center"/>
    </xf>
    <xf numFmtId="0" fontId="65" fillId="37" borderId="11">
      <alignment vertical="center"/>
      <protection locked="0"/>
    </xf>
    <xf numFmtId="0" fontId="65" fillId="37" borderId="11">
      <alignment vertical="center"/>
      <protection locked="0"/>
    </xf>
    <xf numFmtId="0" fontId="65" fillId="37" borderId="11">
      <alignment vertical="center"/>
      <protection locked="0"/>
    </xf>
    <xf numFmtId="0" fontId="65" fillId="37" borderId="11">
      <alignment vertical="center"/>
      <protection locked="0"/>
    </xf>
    <xf numFmtId="0" fontId="0" fillId="0" borderId="0">
      <alignment vertical="center"/>
    </xf>
    <xf numFmtId="0" fontId="31" fillId="13" borderId="0" applyNumberFormat="0" applyBorder="0" applyAlignment="0" applyProtection="0">
      <alignment vertical="center"/>
    </xf>
    <xf numFmtId="0" fontId="65" fillId="37" borderId="11">
      <alignment vertical="center"/>
      <protection locked="0"/>
    </xf>
    <xf numFmtId="0" fontId="65" fillId="37" borderId="11">
      <alignment vertical="center"/>
      <protection locked="0"/>
    </xf>
    <xf numFmtId="0" fontId="65" fillId="37" borderId="11">
      <alignment vertical="center"/>
      <protection locked="0"/>
    </xf>
    <xf numFmtId="0" fontId="65" fillId="37" borderId="11">
      <alignment vertical="center"/>
      <protection locked="0"/>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65" fillId="37" borderId="11">
      <alignment vertical="center"/>
      <protection locked="0"/>
    </xf>
    <xf numFmtId="0" fontId="33" fillId="6" borderId="0" applyNumberFormat="0" applyBorder="0" applyAlignment="0" applyProtection="0">
      <alignment vertical="center"/>
    </xf>
    <xf numFmtId="0" fontId="65" fillId="37" borderId="11">
      <alignment vertical="center"/>
      <protection locked="0"/>
    </xf>
    <xf numFmtId="0" fontId="33" fillId="6" borderId="0" applyNumberFormat="0" applyBorder="0" applyAlignment="0" applyProtection="0">
      <alignment vertical="center"/>
    </xf>
    <xf numFmtId="0" fontId="65" fillId="37" borderId="11">
      <alignment vertical="center"/>
      <protection locked="0"/>
    </xf>
    <xf numFmtId="0" fontId="31" fillId="13" borderId="0" applyNumberFormat="0" applyBorder="0" applyAlignment="0" applyProtection="0">
      <alignment vertical="center"/>
    </xf>
    <xf numFmtId="0" fontId="0" fillId="0" borderId="0">
      <alignment vertical="center"/>
    </xf>
    <xf numFmtId="0" fontId="65" fillId="37" borderId="11">
      <alignment vertical="center"/>
      <protection locked="0"/>
    </xf>
    <xf numFmtId="0" fontId="65" fillId="37" borderId="11">
      <alignment vertical="center"/>
      <protection locked="0"/>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51" fillId="4" borderId="0" applyNumberFormat="0" applyBorder="0" applyAlignment="0" applyProtection="0">
      <alignment vertical="center"/>
    </xf>
    <xf numFmtId="0" fontId="34" fillId="14" borderId="0" applyNumberFormat="0" applyBorder="0" applyAlignment="0" applyProtection="0">
      <alignment vertical="center"/>
    </xf>
    <xf numFmtId="0" fontId="65" fillId="37" borderId="11">
      <alignment vertical="center"/>
      <protection locked="0"/>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65" fillId="37" borderId="11">
      <alignment vertical="center"/>
      <protection locked="0"/>
    </xf>
    <xf numFmtId="0" fontId="65" fillId="37" borderId="11">
      <alignment vertical="center"/>
      <protection locked="0"/>
    </xf>
    <xf numFmtId="0" fontId="33" fillId="6"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3" fillId="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7" fillId="13" borderId="0" applyNumberFormat="0" applyBorder="0" applyAlignment="0" applyProtection="0">
      <alignment vertical="center"/>
    </xf>
    <xf numFmtId="9" fontId="0" fillId="0" borderId="0" applyFont="0" applyFill="0" applyBorder="0" applyAlignment="0" applyProtection="0">
      <alignment vertical="center"/>
    </xf>
    <xf numFmtId="0" fontId="37" fillId="13"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1" fillId="4" borderId="0" applyNumberFormat="0" applyBorder="0" applyAlignment="0" applyProtection="0">
      <alignment vertical="center"/>
    </xf>
    <xf numFmtId="9" fontId="0" fillId="0" borderId="0" applyFont="0" applyFill="0" applyBorder="0" applyAlignment="0" applyProtection="0">
      <alignment vertical="center"/>
    </xf>
    <xf numFmtId="0" fontId="31" fillId="4" borderId="0" applyNumberFormat="0" applyBorder="0" applyAlignment="0" applyProtection="0">
      <alignment vertical="center"/>
    </xf>
    <xf numFmtId="9" fontId="0" fillId="0" borderId="0" applyFont="0" applyFill="0" applyBorder="0" applyAlignment="0" applyProtection="0">
      <alignment vertical="center"/>
    </xf>
    <xf numFmtId="0" fontId="31" fillId="4" borderId="0" applyNumberFormat="0" applyBorder="0" applyAlignment="0" applyProtection="0">
      <alignment vertical="center"/>
    </xf>
    <xf numFmtId="9" fontId="0" fillId="0" borderId="0" applyFont="0" applyFill="0" applyBorder="0" applyAlignment="0" applyProtection="0">
      <alignment vertical="center"/>
    </xf>
    <xf numFmtId="0" fontId="33" fillId="6" borderId="0" applyNumberFormat="0" applyBorder="0" applyAlignment="0" applyProtection="0">
      <alignment vertical="center"/>
    </xf>
    <xf numFmtId="9" fontId="0" fillId="0" borderId="0" applyFont="0" applyFill="0" applyBorder="0" applyAlignment="0" applyProtection="0">
      <alignment vertical="center"/>
    </xf>
    <xf numFmtId="0" fontId="33" fillId="6" borderId="0" applyNumberFormat="0" applyBorder="0" applyAlignment="0" applyProtection="0">
      <alignment vertical="center"/>
    </xf>
    <xf numFmtId="9" fontId="0" fillId="0" borderId="0" applyFont="0" applyFill="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4" fillId="6" borderId="0" applyNumberFormat="0" applyBorder="0" applyAlignment="0" applyProtection="0">
      <alignment vertical="center"/>
    </xf>
    <xf numFmtId="9" fontId="0" fillId="0" borderId="0" applyFont="0" applyFill="0" applyBorder="0" applyAlignment="0" applyProtection="0">
      <alignment vertical="center"/>
    </xf>
    <xf numFmtId="0" fontId="31" fillId="4" borderId="0" applyNumberFormat="0" applyBorder="0" applyAlignment="0" applyProtection="0">
      <alignment vertical="center"/>
    </xf>
    <xf numFmtId="197" fontId="0" fillId="0" borderId="0" applyFont="0" applyFill="0" applyBorder="0" applyAlignment="0" applyProtection="0">
      <alignment vertical="center"/>
    </xf>
    <xf numFmtId="0" fontId="33" fillId="6" borderId="0" applyNumberFormat="0" applyBorder="0" applyAlignment="0" applyProtection="0">
      <alignment vertical="center"/>
    </xf>
    <xf numFmtId="0" fontId="14" fillId="0" borderId="7" applyNumberFormat="0" applyFill="0" applyProtection="0">
      <alignment horizontal="right" vertical="center"/>
    </xf>
    <xf numFmtId="0" fontId="33" fillId="6" borderId="0" applyNumberFormat="0" applyBorder="0" applyAlignment="0" applyProtection="0">
      <alignment vertical="center"/>
    </xf>
    <xf numFmtId="0" fontId="78" fillId="0" borderId="21" applyNumberFormat="0" applyFill="0" applyAlignment="0" applyProtection="0">
      <alignment vertical="center"/>
    </xf>
    <xf numFmtId="0" fontId="31" fillId="4" borderId="0" applyNumberFormat="0" applyBorder="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79" fillId="0" borderId="25" applyNumberFormat="0" applyFill="0" applyAlignment="0" applyProtection="0">
      <alignment vertical="center"/>
    </xf>
    <xf numFmtId="0" fontId="31" fillId="4" borderId="0" applyNumberFormat="0" applyBorder="0" applyAlignment="0" applyProtection="0">
      <alignment vertical="center"/>
    </xf>
    <xf numFmtId="0" fontId="56" fillId="0" borderId="25" applyNumberFormat="0" applyFill="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56" fillId="0" borderId="25" applyNumberFormat="0" applyFill="0" applyAlignment="0" applyProtection="0">
      <alignment vertical="center"/>
    </xf>
    <xf numFmtId="0" fontId="33" fillId="6" borderId="0" applyNumberFormat="0" applyBorder="0" applyAlignment="0" applyProtection="0">
      <alignment vertical="center"/>
    </xf>
    <xf numFmtId="0" fontId="80" fillId="0" borderId="23" applyNumberFormat="0" applyFill="0" applyAlignment="0" applyProtection="0">
      <alignment vertical="center"/>
    </xf>
    <xf numFmtId="0" fontId="31" fillId="4" borderId="0" applyNumberFormat="0" applyBorder="0" applyAlignment="0" applyProtection="0">
      <alignment vertical="center"/>
    </xf>
    <xf numFmtId="0" fontId="38" fillId="0" borderId="23" applyNumberFormat="0" applyFill="0" applyAlignment="0" applyProtection="0">
      <alignment vertical="center"/>
    </xf>
    <xf numFmtId="0" fontId="80" fillId="0" borderId="0" applyNumberFormat="0" applyFill="0" applyBorder="0" applyAlignment="0" applyProtection="0">
      <alignment vertical="center"/>
    </xf>
    <xf numFmtId="0" fontId="33" fillId="6" borderId="0" applyNumberFormat="0" applyBorder="0" applyAlignment="0" applyProtection="0">
      <alignment vertical="center"/>
    </xf>
    <xf numFmtId="0" fontId="38" fillId="0" borderId="0" applyNumberFormat="0" applyFill="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8" fillId="0" borderId="0" applyNumberFormat="0" applyFill="0" applyBorder="0" applyAlignment="0" applyProtection="0">
      <alignment vertical="center"/>
    </xf>
    <xf numFmtId="0" fontId="61" fillId="4" borderId="0" applyNumberFormat="0" applyBorder="0" applyAlignment="0" applyProtection="0">
      <alignment vertical="center"/>
    </xf>
    <xf numFmtId="0" fontId="31" fillId="4"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1" fillId="4" borderId="0" applyNumberFormat="0" applyBorder="0" applyAlignment="0" applyProtection="0">
      <alignment vertical="center"/>
    </xf>
    <xf numFmtId="0" fontId="41" fillId="0" borderId="0" applyNumberFormat="0" applyFill="0" applyBorder="0" applyAlignment="0" applyProtection="0">
      <alignment vertical="center"/>
    </xf>
    <xf numFmtId="0" fontId="33" fillId="6" borderId="0" applyNumberFormat="0" applyBorder="0" applyAlignment="0" applyProtection="0">
      <alignment vertical="center"/>
    </xf>
    <xf numFmtId="0" fontId="41" fillId="0" borderId="0" applyNumberFormat="0" applyFill="0" applyBorder="0" applyAlignment="0" applyProtection="0">
      <alignment vertical="center"/>
    </xf>
    <xf numFmtId="0" fontId="37" fillId="13" borderId="0" applyNumberFormat="0" applyBorder="0" applyAlignment="0" applyProtection="0">
      <alignment vertical="center"/>
    </xf>
    <xf numFmtId="0" fontId="31" fillId="13" borderId="0" applyNumberFormat="0" applyBorder="0" applyAlignment="0" applyProtection="0">
      <alignment vertical="center"/>
    </xf>
    <xf numFmtId="0" fontId="41" fillId="0" borderId="0" applyNumberFormat="0" applyFill="0" applyBorder="0" applyAlignment="0" applyProtection="0">
      <alignment vertical="center"/>
    </xf>
    <xf numFmtId="0" fontId="31" fillId="4" borderId="0" applyNumberFormat="0" applyBorder="0" applyAlignment="0" applyProtection="0">
      <alignment vertical="center"/>
    </xf>
    <xf numFmtId="0" fontId="41" fillId="0" borderId="0" applyNumberFormat="0" applyFill="0" applyBorder="0" applyAlignment="0" applyProtection="0">
      <alignment vertical="center"/>
    </xf>
    <xf numFmtId="0" fontId="81" fillId="0" borderId="7" applyNumberFormat="0" applyFill="0" applyProtection="0">
      <alignment horizontal="center" vertical="center"/>
    </xf>
    <xf numFmtId="0" fontId="31" fillId="13"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82" fillId="0" borderId="0" applyNumberFormat="0" applyFill="0" applyBorder="0" applyAlignment="0" applyProtection="0">
      <alignment vertical="center"/>
    </xf>
    <xf numFmtId="0" fontId="31" fillId="4" borderId="0" applyNumberFormat="0" applyBorder="0" applyAlignment="0" applyProtection="0">
      <alignment vertical="center"/>
    </xf>
    <xf numFmtId="0" fontId="82" fillId="0" borderId="0" applyNumberFormat="0" applyFill="0" applyBorder="0" applyAlignment="0" applyProtection="0">
      <alignment vertical="center"/>
    </xf>
    <xf numFmtId="0" fontId="33" fillId="6" borderId="0" applyNumberFormat="0" applyBorder="0" applyAlignment="0" applyProtection="0">
      <alignment vertical="center"/>
    </xf>
    <xf numFmtId="0" fontId="82" fillId="0" borderId="0" applyNumberFormat="0" applyFill="0" applyBorder="0" applyAlignment="0" applyProtection="0">
      <alignment vertical="center"/>
    </xf>
    <xf numFmtId="0" fontId="48" fillId="6" borderId="0" applyNumberFormat="0" applyBorder="0" applyAlignment="0" applyProtection="0">
      <alignment vertical="center"/>
    </xf>
    <xf numFmtId="0" fontId="82" fillId="0" borderId="0" applyNumberFormat="0" applyFill="0" applyBorder="0" applyAlignment="0" applyProtection="0">
      <alignment vertical="center"/>
    </xf>
    <xf numFmtId="0" fontId="83" fillId="0" borderId="10" applyNumberFormat="0" applyFill="0" applyProtection="0">
      <alignment horizontal="center" vertical="center"/>
    </xf>
    <xf numFmtId="0" fontId="33" fillId="6" borderId="0" applyNumberFormat="0" applyBorder="0" applyAlignment="0" applyProtection="0">
      <alignment vertical="center"/>
    </xf>
    <xf numFmtId="0" fontId="58" fillId="6"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4" fillId="1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0" fillId="0" borderId="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51" fillId="13"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1" fillId="13"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54" fillId="21" borderId="0" applyNumberFormat="0" applyBorder="0" applyAlignment="0" applyProtection="0">
      <alignment vertical="center"/>
    </xf>
    <xf numFmtId="0" fontId="51" fillId="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0" fillId="0" borderId="0">
      <alignment vertical="center"/>
    </xf>
    <xf numFmtId="0" fontId="0" fillId="0" borderId="0">
      <alignment vertical="center"/>
    </xf>
    <xf numFmtId="0" fontId="33" fillId="14"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84" fillId="6" borderId="0" applyNumberFormat="0" applyBorder="0" applyAlignment="0" applyProtection="0">
      <alignment vertical="center"/>
    </xf>
    <xf numFmtId="0" fontId="33" fillId="14" borderId="0" applyNumberFormat="0" applyBorder="0" applyAlignment="0" applyProtection="0">
      <alignment vertical="center"/>
    </xf>
    <xf numFmtId="0" fontId="31" fillId="13"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0" fillId="0" borderId="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4" borderId="0" applyNumberFormat="0" applyBorder="0" applyAlignment="0" applyProtection="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0" fillId="0" borderId="0">
      <alignment vertical="center"/>
    </xf>
    <xf numFmtId="0" fontId="0" fillId="0" borderId="0">
      <alignment vertical="center"/>
    </xf>
    <xf numFmtId="0" fontId="33" fillId="14" borderId="0" applyNumberFormat="0" applyBorder="0" applyAlignment="0" applyProtection="0">
      <alignment vertical="center"/>
    </xf>
    <xf numFmtId="0" fontId="0" fillId="0" borderId="0">
      <alignment vertical="center"/>
    </xf>
    <xf numFmtId="0" fontId="0" fillId="0" borderId="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51" fillId="27"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4" fillId="6"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3"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7" fillId="13" borderId="0" applyNumberFormat="0" applyBorder="0" applyAlignment="0" applyProtection="0">
      <alignment vertical="center"/>
    </xf>
    <xf numFmtId="0" fontId="33" fillId="14" borderId="0" applyNumberFormat="0" applyBorder="0" applyAlignment="0" applyProtection="0">
      <alignment vertical="center"/>
    </xf>
    <xf numFmtId="0" fontId="31" fillId="13" borderId="0" applyNumberFormat="0" applyBorder="0" applyAlignment="0" applyProtection="0">
      <alignment vertical="center"/>
    </xf>
    <xf numFmtId="0" fontId="33" fillId="14" borderId="0" applyNumberFormat="0" applyBorder="0" applyAlignment="0" applyProtection="0">
      <alignment vertical="center"/>
    </xf>
    <xf numFmtId="0" fontId="31" fillId="13" borderId="0" applyNumberFormat="0" applyBorder="0" applyAlignment="0" applyProtection="0">
      <alignment vertical="center"/>
    </xf>
    <xf numFmtId="0" fontId="48"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51" fillId="27"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27" borderId="0" applyNumberFormat="0" applyBorder="0" applyAlignment="0" applyProtection="0">
      <alignment vertical="center"/>
    </xf>
    <xf numFmtId="0" fontId="51" fillId="4" borderId="0" applyNumberFormat="0" applyBorder="0" applyAlignment="0" applyProtection="0">
      <alignment vertical="center"/>
    </xf>
    <xf numFmtId="0" fontId="33" fillId="6" borderId="0" applyNumberFormat="0" applyBorder="0" applyAlignment="0" applyProtection="0">
      <alignment vertical="center"/>
    </xf>
    <xf numFmtId="0" fontId="51" fillId="27" borderId="0" applyNumberFormat="0" applyBorder="0" applyAlignment="0" applyProtection="0">
      <alignment vertical="center"/>
    </xf>
    <xf numFmtId="0" fontId="5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84"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12"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7"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84"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85" fillId="6" borderId="0" applyNumberFormat="0" applyBorder="0" applyAlignment="0" applyProtection="0">
      <alignment vertical="center"/>
    </xf>
    <xf numFmtId="0" fontId="51" fillId="4" borderId="0" applyNumberFormat="0" applyBorder="0" applyAlignment="0" applyProtection="0">
      <alignment vertical="center"/>
    </xf>
    <xf numFmtId="0" fontId="0" fillId="0" borderId="0">
      <alignment vertical="center"/>
    </xf>
    <xf numFmtId="0" fontId="34" fillId="6" borderId="0" applyNumberFormat="0" applyBorder="0" applyAlignment="0" applyProtection="0">
      <alignment vertical="center"/>
    </xf>
    <xf numFmtId="0" fontId="85"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7" fillId="4"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84" fillId="14"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12" fillId="0" borderId="0">
      <alignment vertical="center"/>
    </xf>
    <xf numFmtId="0" fontId="84" fillId="14" borderId="0" applyNumberFormat="0" applyBorder="0" applyAlignment="0" applyProtection="0">
      <alignment vertical="center"/>
    </xf>
    <xf numFmtId="0" fontId="54" fillId="26" borderId="0" applyNumberFormat="0" applyBorder="0" applyAlignment="0" applyProtection="0">
      <alignment vertical="center"/>
    </xf>
    <xf numFmtId="0" fontId="86" fillId="0" borderId="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33" fillId="6" borderId="0" applyNumberFormat="0" applyBorder="0" applyAlignment="0" applyProtection="0">
      <alignment vertical="center"/>
    </xf>
    <xf numFmtId="0" fontId="48" fillId="6" borderId="0" applyNumberFormat="0" applyBorder="0" applyAlignment="0" applyProtection="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61" fillId="4"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48"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33" fillId="6" borderId="0" applyNumberFormat="0" applyBorder="0" applyAlignment="0" applyProtection="0">
      <alignment vertical="center"/>
    </xf>
    <xf numFmtId="0" fontId="48"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0" fillId="0" borderId="0">
      <alignment vertical="center"/>
    </xf>
    <xf numFmtId="0" fontId="34" fillId="6" borderId="0" applyNumberFormat="0" applyBorder="0" applyAlignment="0" applyProtection="0">
      <alignment vertical="center"/>
    </xf>
    <xf numFmtId="0" fontId="31" fillId="4"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4" fillId="6"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37" fillId="4"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51" fillId="4"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31" fillId="13" borderId="0" applyNumberFormat="0" applyBorder="0" applyAlignment="0" applyProtection="0">
      <alignment vertical="center"/>
    </xf>
    <xf numFmtId="0" fontId="54" fillId="26"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1" fillId="4" borderId="0" applyNumberFormat="0" applyBorder="0" applyAlignment="0" applyProtection="0">
      <alignment vertical="center"/>
    </xf>
    <xf numFmtId="0" fontId="54" fillId="26"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4" fillId="6"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1" fillId="13" borderId="0" applyNumberFormat="0" applyBorder="0" applyAlignment="0" applyProtection="0">
      <alignment vertical="center"/>
    </xf>
    <xf numFmtId="0" fontId="34" fillId="14" borderId="0" applyNumberFormat="0" applyBorder="0" applyAlignment="0" applyProtection="0">
      <alignment vertical="center"/>
    </xf>
    <xf numFmtId="0" fontId="31" fillId="13" borderId="0" applyNumberFormat="0" applyBorder="0" applyAlignment="0" applyProtection="0">
      <alignment vertical="center"/>
    </xf>
    <xf numFmtId="0" fontId="58" fillId="6" borderId="0" applyNumberFormat="0" applyBorder="0" applyAlignment="0" applyProtection="0">
      <alignment vertical="center"/>
    </xf>
    <xf numFmtId="0" fontId="34" fillId="14" borderId="0" applyNumberFormat="0" applyBorder="0" applyAlignment="0" applyProtection="0">
      <alignment vertical="center"/>
    </xf>
    <xf numFmtId="0" fontId="33" fillId="6" borderId="0" applyNumberFormat="0" applyBorder="0" applyAlignment="0" applyProtection="0">
      <alignment vertical="center"/>
    </xf>
    <xf numFmtId="0" fontId="34" fillId="14" borderId="0" applyNumberFormat="0" applyBorder="0" applyAlignment="0" applyProtection="0">
      <alignment vertical="center"/>
    </xf>
    <xf numFmtId="0" fontId="31" fillId="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8" fillId="14" borderId="0" applyNumberFormat="0" applyBorder="0" applyAlignment="0" applyProtection="0">
      <alignment vertical="center"/>
    </xf>
    <xf numFmtId="0" fontId="0" fillId="0" borderId="0">
      <alignment vertical="center"/>
    </xf>
    <xf numFmtId="0" fontId="0" fillId="0" borderId="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12" fillId="0" borderId="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12"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4" borderId="0" applyNumberFormat="0" applyBorder="0" applyAlignment="0" applyProtection="0">
      <alignment vertical="center"/>
    </xf>
    <xf numFmtId="0" fontId="33" fillId="6" borderId="0" applyNumberFormat="0" applyBorder="0" applyAlignment="0" applyProtection="0">
      <alignment vertical="center"/>
    </xf>
    <xf numFmtId="0" fontId="5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1" fillId="13"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4" fillId="6"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87"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61" fillId="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7" fillId="1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84"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51" fillId="4" borderId="0" applyNumberFormat="0" applyBorder="0" applyAlignment="0" applyProtection="0">
      <alignment vertical="center"/>
    </xf>
    <xf numFmtId="0" fontId="33" fillId="14" borderId="0" applyNumberFormat="0" applyBorder="0" applyAlignment="0" applyProtection="0">
      <alignment vertical="center"/>
    </xf>
    <xf numFmtId="0" fontId="0" fillId="0" borderId="0">
      <alignment vertical="center"/>
    </xf>
    <xf numFmtId="0" fontId="0" fillId="0" borderId="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58" fillId="6"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58"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58" fillId="6"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51" fillId="27"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84" fillId="1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5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3" fillId="6"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13" borderId="0" applyNumberFormat="0" applyBorder="0" applyAlignment="0" applyProtection="0">
      <alignment vertical="center"/>
    </xf>
    <xf numFmtId="0" fontId="33" fillId="14" borderId="0" applyNumberFormat="0" applyBorder="0" applyAlignment="0" applyProtection="0">
      <alignment vertical="center"/>
    </xf>
    <xf numFmtId="0" fontId="31" fillId="13" borderId="0" applyNumberFormat="0" applyBorder="0" applyAlignment="0" applyProtection="0">
      <alignment vertical="center"/>
    </xf>
    <xf numFmtId="0" fontId="33" fillId="14"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6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5" fillId="0" borderId="0">
      <alignment vertical="center"/>
    </xf>
    <xf numFmtId="0" fontId="0" fillId="0" borderId="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14" fillId="0" borderId="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7"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51"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1" fillId="4"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applyNumberFormat="0" applyFill="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7" fillId="13" borderId="0" applyNumberFormat="0" applyBorder="0" applyAlignment="0" applyProtection="0">
      <alignment vertical="center"/>
    </xf>
    <xf numFmtId="0" fontId="48" fillId="14" borderId="0" applyNumberFormat="0" applyBorder="0" applyAlignment="0" applyProtection="0">
      <alignment vertical="center"/>
    </xf>
    <xf numFmtId="0" fontId="37" fillId="13"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31" fillId="4" borderId="0" applyNumberFormat="0" applyBorder="0" applyAlignment="0" applyProtection="0">
      <alignment vertical="center"/>
    </xf>
    <xf numFmtId="0" fontId="58" fillId="6" borderId="0" applyNumberFormat="0" applyBorder="0" applyAlignment="0" applyProtection="0">
      <alignment vertical="center"/>
    </xf>
    <xf numFmtId="0" fontId="31" fillId="4" borderId="0" applyNumberFormat="0" applyBorder="0" applyAlignment="0" applyProtection="0">
      <alignment vertical="center"/>
    </xf>
    <xf numFmtId="0" fontId="58" fillId="6" borderId="0" applyNumberFormat="0" applyBorder="0" applyAlignment="0" applyProtection="0">
      <alignment vertical="center"/>
    </xf>
    <xf numFmtId="0" fontId="33" fillId="6" borderId="0" applyNumberFormat="0" applyBorder="0" applyAlignment="0" applyProtection="0">
      <alignment vertical="center"/>
    </xf>
    <xf numFmtId="0" fontId="51" fillId="4" borderId="0" applyNumberFormat="0" applyBorder="0" applyAlignment="0" applyProtection="0">
      <alignment vertical="center"/>
    </xf>
    <xf numFmtId="0" fontId="31" fillId="4"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33" fillId="6"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33" fillId="6"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1"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1" fillId="4" borderId="0" applyNumberFormat="0" applyBorder="0" applyAlignment="0" applyProtection="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50" fillId="0" borderId="0">
      <alignment vertical="center"/>
    </xf>
    <xf numFmtId="0" fontId="50" fillId="0" borderId="0">
      <alignment vertical="center"/>
    </xf>
    <xf numFmtId="0" fontId="5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13" borderId="0" applyNumberFormat="0" applyBorder="0" applyAlignment="0" applyProtection="0">
      <alignment vertical="center"/>
    </xf>
    <xf numFmtId="0" fontId="0" fillId="0" borderId="0">
      <alignment vertical="center"/>
    </xf>
    <xf numFmtId="0" fontId="0" fillId="0" borderId="0">
      <alignment vertical="center"/>
    </xf>
    <xf numFmtId="0" fontId="31" fillId="4"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88" fillId="0" borderId="0" applyNumberFormat="0" applyFill="0" applyBorder="0" applyAlignment="0" applyProtection="0">
      <alignment vertical="center"/>
    </xf>
    <xf numFmtId="0" fontId="6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31" fillId="13" borderId="0" applyNumberFormat="0" applyBorder="0" applyAlignment="0" applyProtection="0">
      <alignment vertical="center"/>
    </xf>
    <xf numFmtId="0" fontId="0" fillId="0" borderId="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89" fillId="4"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27"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7"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13"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1" fillId="13" borderId="0" applyNumberFormat="0" applyBorder="0" applyAlignment="0" applyProtection="0">
      <alignment vertical="center"/>
    </xf>
    <xf numFmtId="0" fontId="37" fillId="13" borderId="0" applyNumberFormat="0" applyBorder="0" applyAlignment="0" applyProtection="0">
      <alignment vertical="center"/>
    </xf>
    <xf numFmtId="0" fontId="31" fillId="13" borderId="0" applyNumberFormat="0" applyBorder="0" applyAlignment="0" applyProtection="0">
      <alignment vertical="center"/>
    </xf>
    <xf numFmtId="0" fontId="37" fillId="13" borderId="0" applyNumberFormat="0" applyBorder="0" applyAlignment="0" applyProtection="0">
      <alignment vertical="center"/>
    </xf>
    <xf numFmtId="0" fontId="37" fillId="4"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51" fillId="27"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31" fillId="4" borderId="0" applyNumberFormat="0" applyBorder="0" applyAlignment="0" applyProtection="0">
      <alignment vertical="center"/>
    </xf>
    <xf numFmtId="0" fontId="61" fillId="4" borderId="0" applyNumberFormat="0" applyBorder="0" applyAlignment="0" applyProtection="0">
      <alignment vertical="center"/>
    </xf>
    <xf numFmtId="0" fontId="3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7"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6"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1" fillId="27" borderId="0" applyNumberFormat="0" applyBorder="0" applyAlignment="0" applyProtection="0">
      <alignment vertical="center"/>
    </xf>
    <xf numFmtId="0" fontId="31" fillId="13" borderId="0" applyNumberFormat="0" applyBorder="0" applyAlignment="0" applyProtection="0">
      <alignment vertical="center"/>
    </xf>
    <xf numFmtId="0" fontId="51" fillId="27" borderId="0" applyNumberFormat="0" applyBorder="0" applyAlignment="0" applyProtection="0">
      <alignment vertical="center"/>
    </xf>
    <xf numFmtId="0" fontId="57"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3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27"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4" borderId="0" applyNumberFormat="0" applyBorder="0" applyAlignment="0" applyProtection="0">
      <alignment vertical="center"/>
    </xf>
    <xf numFmtId="0" fontId="31" fillId="4" borderId="0" applyNumberFormat="0" applyBorder="0" applyAlignment="0" applyProtection="0">
      <alignment vertical="center"/>
    </xf>
    <xf numFmtId="0" fontId="51" fillId="4"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0" fillId="0" borderId="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6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57"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7" fillId="13"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12" fillId="0" borderId="0">
      <alignment vertical="center"/>
    </xf>
    <xf numFmtId="198" fontId="0" fillId="0" borderId="0" applyFont="0" applyFill="0" applyBorder="0" applyAlignment="0" applyProtection="0">
      <alignment vertical="center"/>
    </xf>
    <xf numFmtId="0" fontId="0" fillId="0" borderId="0"/>
    <xf numFmtId="0" fontId="0" fillId="0" borderId="0">
      <alignment vertical="center"/>
    </xf>
    <xf numFmtId="0" fontId="0" fillId="0" borderId="0"/>
    <xf numFmtId="0" fontId="12" fillId="0" borderId="0">
      <alignment vertical="center"/>
    </xf>
    <xf numFmtId="0" fontId="0" fillId="0" borderId="0"/>
  </cellStyleXfs>
  <cellXfs count="229">
    <xf numFmtId="0" fontId="0" fillId="0" borderId="0" xfId="0" applyAlignment="1"/>
    <xf numFmtId="0" fontId="1" fillId="0" borderId="0" xfId="0" applyFont="1" applyAlignment="1">
      <alignment horizontal="justify" vertical="center" indent="2"/>
    </xf>
    <xf numFmtId="0" fontId="2" fillId="0" borderId="0" xfId="0" applyFont="1" applyAlignment="1">
      <alignment horizontal="justify" vertical="center" indent="2"/>
    </xf>
    <xf numFmtId="0" fontId="1" fillId="0" borderId="0" xfId="0" applyFont="1" applyAlignment="1">
      <alignment horizontal="justify" vertical="center"/>
    </xf>
    <xf numFmtId="0" fontId="3" fillId="0" borderId="0" xfId="0" applyFont="1" applyAlignment="1"/>
    <xf numFmtId="0" fontId="4" fillId="0" borderId="0" xfId="0" applyFont="1" applyAlignment="1">
      <alignment horizontal="center"/>
    </xf>
    <xf numFmtId="0" fontId="0" fillId="0" borderId="0" xfId="0" applyAlignment="1">
      <alignment horizontal="right"/>
    </xf>
    <xf numFmtId="0" fontId="5" fillId="0" borderId="1" xfId="0" applyFont="1" applyBorder="1" applyAlignment="1">
      <alignment horizontal="center" vertical="center"/>
    </xf>
    <xf numFmtId="0" fontId="5" fillId="0" borderId="1" xfId="0" applyFont="1" applyBorder="1" applyAlignment="1">
      <alignment vertical="center"/>
    </xf>
    <xf numFmtId="200" fontId="5" fillId="0" borderId="1" xfId="0" applyNumberFormat="1" applyFont="1" applyBorder="1" applyAlignment="1">
      <alignment vertical="center"/>
    </xf>
    <xf numFmtId="0" fontId="5" fillId="0" borderId="1" xfId="0" applyFont="1" applyBorder="1" applyAlignment="1">
      <alignment vertical="center" wrapText="1"/>
    </xf>
    <xf numFmtId="200" fontId="6" fillId="0" borderId="1" xfId="0" applyNumberFormat="1"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Border="1" applyAlignment="1">
      <alignment horizontal="center" vertical="center"/>
    </xf>
    <xf numFmtId="0" fontId="0" fillId="0" borderId="0" xfId="0" applyFont="1" applyAlignment="1">
      <alignment horizontal="right" vertical="center"/>
    </xf>
    <xf numFmtId="0" fontId="4"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82" fontId="7" fillId="0" borderId="1" xfId="0" applyNumberFormat="1" applyFont="1" applyBorder="1" applyAlignment="1">
      <alignment horizontal="center" vertical="center"/>
    </xf>
    <xf numFmtId="0" fontId="8" fillId="0" borderId="1" xfId="0" applyFont="1" applyBorder="1" applyAlignment="1">
      <alignment vertical="center"/>
    </xf>
    <xf numFmtId="182" fontId="5" fillId="0" borderId="1" xfId="0" applyNumberFormat="1" applyFont="1" applyBorder="1" applyAlignment="1">
      <alignment vertical="center"/>
    </xf>
    <xf numFmtId="14" fontId="5" fillId="0" borderId="1" xfId="0" applyNumberFormat="1" applyFont="1" applyBorder="1" applyAlignment="1">
      <alignment vertical="center"/>
    </xf>
    <xf numFmtId="0" fontId="9" fillId="0" borderId="0" xfId="0" applyFont="1" applyAlignment="1"/>
    <xf numFmtId="0" fontId="0" fillId="0" borderId="0" xfId="0" applyFill="1" applyAlignment="1"/>
    <xf numFmtId="0" fontId="0" fillId="0" borderId="0" xfId="0" applyFont="1" applyFill="1" applyAlignment="1"/>
    <xf numFmtId="177" fontId="0" fillId="0" borderId="0" xfId="0" applyNumberFormat="1" applyFont="1" applyFill="1" applyAlignment="1"/>
    <xf numFmtId="177" fontId="0" fillId="0" borderId="0" xfId="0" applyNumberFormat="1" applyFont="1" applyAlignment="1"/>
    <xf numFmtId="0" fontId="4" fillId="0" borderId="0" xfId="0" applyFont="1" applyFill="1" applyAlignment="1">
      <alignment horizontal="center" vertical="center"/>
    </xf>
    <xf numFmtId="0" fontId="4" fillId="0" borderId="0" xfId="0" applyFont="1" applyAlignment="1">
      <alignment vertical="center"/>
    </xf>
    <xf numFmtId="0" fontId="4" fillId="0" borderId="0" xfId="0" applyFont="1" applyFill="1" applyAlignment="1">
      <alignment vertical="center"/>
    </xf>
    <xf numFmtId="0" fontId="4" fillId="0" borderId="2" xfId="0" applyFont="1" applyFill="1" applyBorder="1" applyAlignment="1">
      <alignment vertical="center"/>
    </xf>
    <xf numFmtId="177" fontId="4" fillId="0" borderId="2" xfId="0" applyNumberFormat="1" applyFont="1" applyFill="1" applyBorder="1" applyAlignment="1">
      <alignment vertical="center"/>
    </xf>
    <xf numFmtId="0" fontId="0" fillId="0" borderId="6" xfId="0"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177" fontId="0" fillId="0" borderId="3" xfId="0" applyNumberFormat="1" applyFont="1" applyFill="1" applyBorder="1" applyAlignment="1">
      <alignment horizontal="center" vertical="center"/>
    </xf>
    <xf numFmtId="0" fontId="0" fillId="0" borderId="7" xfId="0"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xf>
    <xf numFmtId="200" fontId="8" fillId="0" borderId="1" xfId="0" applyNumberFormat="1" applyFont="1" applyFill="1" applyBorder="1" applyAlignment="1">
      <alignment vertical="center"/>
    </xf>
    <xf numFmtId="177" fontId="8" fillId="0" borderId="1" xfId="0" applyNumberFormat="1" applyFont="1" applyFill="1" applyBorder="1" applyAlignment="1">
      <alignment vertical="center"/>
    </xf>
    <xf numFmtId="200" fontId="5" fillId="0" borderId="1" xfId="2045" applyNumberFormat="1" applyFont="1" applyFill="1" applyBorder="1" applyAlignment="1" applyProtection="1">
      <alignment horizontal="right" vertical="center"/>
    </xf>
    <xf numFmtId="200" fontId="5" fillId="0" borderId="1" xfId="0" applyNumberFormat="1" applyFont="1" applyFill="1" applyBorder="1" applyAlignment="1">
      <alignment vertical="center"/>
    </xf>
    <xf numFmtId="177" fontId="5" fillId="0" borderId="1" xfId="0" applyNumberFormat="1" applyFont="1" applyFill="1" applyBorder="1" applyAlignment="1">
      <alignment vertical="center"/>
    </xf>
    <xf numFmtId="200" fontId="5" fillId="0" borderId="1" xfId="2045" applyNumberFormat="1" applyFont="1" applyFill="1" applyBorder="1" applyProtection="1">
      <alignment vertical="center"/>
    </xf>
    <xf numFmtId="0" fontId="10" fillId="0" borderId="1" xfId="0" applyFont="1" applyFill="1" applyBorder="1" applyAlignment="1"/>
    <xf numFmtId="177" fontId="10" fillId="0" borderId="1" xfId="0" applyNumberFormat="1" applyFont="1" applyFill="1" applyBorder="1" applyAlignment="1"/>
    <xf numFmtId="200" fontId="10" fillId="0" borderId="1" xfId="0" applyNumberFormat="1" applyFont="1" applyFill="1" applyBorder="1" applyAlignment="1"/>
    <xf numFmtId="177" fontId="4" fillId="0" borderId="2" xfId="0" applyNumberFormat="1" applyFont="1" applyBorder="1" applyAlignment="1">
      <alignment vertical="center"/>
    </xf>
    <xf numFmtId="177" fontId="4" fillId="0" borderId="0" xfId="0" applyNumberFormat="1" applyFont="1" applyAlignment="1">
      <alignment vertical="center"/>
    </xf>
    <xf numFmtId="0" fontId="0" fillId="0" borderId="2" xfId="0" applyBorder="1" applyAlignment="1">
      <alignment horizontal="right" vertical="center"/>
    </xf>
    <xf numFmtId="177" fontId="0" fillId="0" borderId="4"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xf>
    <xf numFmtId="177" fontId="0" fillId="0" borderId="3" xfId="0" applyNumberFormat="1" applyFont="1" applyBorder="1" applyAlignment="1">
      <alignment horizontal="center" vertical="center"/>
    </xf>
    <xf numFmtId="177" fontId="0" fillId="0" borderId="4" xfId="0" applyNumberFormat="1" applyFont="1" applyBorder="1" applyAlignment="1">
      <alignment horizontal="center" vertical="center"/>
    </xf>
    <xf numFmtId="177" fontId="0" fillId="0" borderId="5"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7" fontId="0" fillId="0" borderId="1" xfId="0" applyNumberFormat="1" applyFont="1" applyBorder="1" applyAlignment="1">
      <alignment horizontal="center" vertical="center"/>
    </xf>
    <xf numFmtId="0" fontId="0" fillId="0" borderId="1" xfId="0" applyBorder="1" applyAlignment="1">
      <alignment horizontal="center" vertical="center"/>
    </xf>
    <xf numFmtId="10" fontId="8" fillId="0" borderId="1" xfId="0" applyNumberFormat="1" applyFont="1" applyBorder="1" applyAlignment="1">
      <alignment vertical="center"/>
    </xf>
    <xf numFmtId="10" fontId="5" fillId="0" borderId="1" xfId="0" applyNumberFormat="1" applyFont="1" applyBorder="1" applyAlignment="1">
      <alignment vertical="center"/>
    </xf>
    <xf numFmtId="200" fontId="8" fillId="0" borderId="1" xfId="0" applyNumberFormat="1" applyFont="1" applyBorder="1" applyAlignment="1">
      <alignment vertical="center"/>
    </xf>
    <xf numFmtId="0" fontId="10" fillId="0" borderId="1" xfId="0" applyFont="1" applyBorder="1" applyAlignment="1"/>
    <xf numFmtId="0" fontId="0" fillId="0" borderId="6" xfId="0" applyBorder="1" applyAlignment="1">
      <alignment horizontal="center" vertical="center" wrapText="1"/>
    </xf>
    <xf numFmtId="0" fontId="0" fillId="0" borderId="8" xfId="0" applyBorder="1" applyAlignment="1"/>
    <xf numFmtId="0" fontId="0" fillId="0" borderId="7" xfId="0" applyBorder="1" applyAlignment="1">
      <alignment horizontal="center" vertical="center" wrapText="1"/>
    </xf>
    <xf numFmtId="177" fontId="10" fillId="0" borderId="0" xfId="0" applyNumberFormat="1" applyFont="1" applyFill="1" applyAlignment="1"/>
    <xf numFmtId="0" fontId="11" fillId="0" borderId="0" xfId="0" applyFont="1" applyFill="1" applyAlignment="1">
      <alignment vertical="center"/>
    </xf>
    <xf numFmtId="0" fontId="7" fillId="0" borderId="0" xfId="4218" applyFont="1">
      <alignment vertical="center"/>
    </xf>
    <xf numFmtId="0" fontId="0" fillId="0" borderId="0" xfId="0" applyFill="1" applyBorder="1" applyAlignment="1"/>
    <xf numFmtId="0" fontId="0" fillId="0" borderId="0" xfId="4218" applyFont="1">
      <alignment vertical="center"/>
    </xf>
    <xf numFmtId="0" fontId="4" fillId="0" borderId="0" xfId="4220" applyFont="1" applyFill="1" applyAlignment="1">
      <alignment horizontal="center" vertical="center" wrapText="1"/>
    </xf>
    <xf numFmtId="0" fontId="12" fillId="0" borderId="0" xfId="4220" applyFont="1" applyFill="1" applyAlignment="1">
      <alignment horizontal="right" vertical="center" wrapText="1"/>
    </xf>
    <xf numFmtId="0" fontId="8" fillId="0" borderId="1" xfId="1857" applyFont="1" applyFill="1" applyBorder="1" applyAlignment="1">
      <alignment horizontal="center" vertical="center"/>
    </xf>
    <xf numFmtId="0" fontId="13" fillId="0" borderId="1" xfId="4220" applyFont="1" applyFill="1" applyBorder="1" applyAlignment="1">
      <alignment horizontal="left" vertical="center" wrapText="1"/>
    </xf>
    <xf numFmtId="176" fontId="5" fillId="0" borderId="1" xfId="4223" applyNumberFormat="1" applyFont="1" applyFill="1" applyBorder="1" applyAlignment="1">
      <alignment horizontal="center" vertical="center"/>
    </xf>
    <xf numFmtId="176" fontId="5" fillId="0" borderId="1" xfId="4223" applyNumberFormat="1" applyFont="1" applyFill="1" applyBorder="1" applyAlignment="1">
      <alignment horizontal="right" vertical="center"/>
    </xf>
    <xf numFmtId="0" fontId="8" fillId="0" borderId="1" xfId="4220" applyFont="1" applyFill="1" applyBorder="1" applyAlignment="1">
      <alignment horizontal="left" vertical="center" wrapText="1"/>
    </xf>
    <xf numFmtId="200" fontId="8" fillId="0" borderId="1" xfId="4223" applyNumberFormat="1" applyFont="1" applyFill="1" applyBorder="1" applyAlignment="1">
      <alignment horizontal="right" vertical="center"/>
    </xf>
    <xf numFmtId="185" fontId="8" fillId="0" borderId="1" xfId="4223" applyNumberFormat="1" applyFont="1" applyFill="1" applyBorder="1" applyAlignment="1">
      <alignment horizontal="right" vertical="center"/>
    </xf>
    <xf numFmtId="176" fontId="8" fillId="0" borderId="1" xfId="4223" applyNumberFormat="1" applyFont="1" applyFill="1" applyBorder="1" applyAlignment="1">
      <alignment horizontal="right" vertical="center"/>
    </xf>
    <xf numFmtId="199" fontId="8" fillId="0" borderId="1" xfId="4223" applyNumberFormat="1" applyFont="1" applyFill="1" applyBorder="1" applyAlignment="1">
      <alignment horizontal="right" vertical="center"/>
    </xf>
    <xf numFmtId="0" fontId="5" fillId="0" borderId="1" xfId="4220" applyFont="1" applyFill="1" applyBorder="1" applyAlignment="1">
      <alignment horizontal="left" vertical="center" wrapText="1"/>
    </xf>
    <xf numFmtId="200" fontId="5" fillId="0" borderId="1" xfId="4223" applyNumberFormat="1" applyFont="1" applyFill="1" applyBorder="1" applyAlignment="1">
      <alignment horizontal="right" vertical="center"/>
    </xf>
    <xf numFmtId="185" fontId="5" fillId="0" borderId="1" xfId="4223" applyNumberFormat="1" applyFont="1" applyFill="1" applyBorder="1" applyAlignment="1">
      <alignment horizontal="right" vertical="center"/>
    </xf>
    <xf numFmtId="199" fontId="5" fillId="0" borderId="1" xfId="4223" applyNumberFormat="1" applyFont="1" applyFill="1" applyBorder="1" applyAlignment="1">
      <alignment horizontal="right" vertical="center"/>
    </xf>
    <xf numFmtId="0" fontId="12" fillId="0" borderId="1" xfId="4220" applyFont="1" applyFill="1" applyBorder="1" applyAlignment="1">
      <alignment horizontal="left" vertical="center" wrapText="1"/>
    </xf>
    <xf numFmtId="0" fontId="5" fillId="0" borderId="1" xfId="4223" applyFont="1" applyBorder="1" applyAlignment="1">
      <alignment vertical="center" wrapText="1"/>
    </xf>
    <xf numFmtId="200" fontId="5" fillId="0" borderId="1" xfId="4218" applyNumberFormat="1" applyFont="1" applyFill="1" applyBorder="1" applyAlignment="1">
      <alignment horizontal="right" vertical="center"/>
    </xf>
    <xf numFmtId="0" fontId="13" fillId="0" borderId="1" xfId="4220" applyFont="1" applyFill="1" applyBorder="1" applyAlignment="1">
      <alignment horizontal="center" vertical="center" wrapText="1"/>
    </xf>
    <xf numFmtId="0" fontId="5" fillId="0" borderId="1" xfId="3093" applyNumberFormat="1" applyFont="1" applyFill="1" applyBorder="1" applyAlignment="1" applyProtection="1">
      <alignment horizontal="left" vertical="center" indent="1"/>
    </xf>
    <xf numFmtId="176" fontId="12" fillId="0" borderId="1" xfId="4220" applyNumberFormat="1" applyFont="1" applyFill="1" applyBorder="1" applyAlignment="1">
      <alignment horizontal="center" vertical="center" wrapText="1"/>
    </xf>
    <xf numFmtId="0" fontId="0" fillId="0" borderId="1" xfId="4223" applyFont="1" applyBorder="1">
      <alignment vertical="center"/>
    </xf>
    <xf numFmtId="200" fontId="7" fillId="0" borderId="1" xfId="4223" applyNumberFormat="1" applyFont="1" applyBorder="1">
      <alignment vertical="center"/>
    </xf>
    <xf numFmtId="0" fontId="11" fillId="0" borderId="1" xfId="0" applyFont="1" applyFill="1" applyBorder="1" applyAlignment="1">
      <alignment vertical="center"/>
    </xf>
    <xf numFmtId="199" fontId="13" fillId="0" borderId="1" xfId="4220" applyNumberFormat="1" applyFont="1" applyFill="1" applyBorder="1" applyAlignment="1">
      <alignment horizontal="right" vertical="center" wrapText="1"/>
    </xf>
    <xf numFmtId="0" fontId="7" fillId="0" borderId="1" xfId="4223" applyFont="1" applyBorder="1">
      <alignment vertical="center"/>
    </xf>
    <xf numFmtId="0" fontId="7" fillId="0" borderId="1" xfId="4218" applyFont="1" applyBorder="1">
      <alignment vertical="center"/>
    </xf>
    <xf numFmtId="199" fontId="12" fillId="0" borderId="1" xfId="4220" applyNumberFormat="1" applyFont="1" applyFill="1" applyBorder="1" applyAlignment="1">
      <alignment horizontal="right" vertical="center" wrapText="1"/>
    </xf>
    <xf numFmtId="0" fontId="0" fillId="0" borderId="1" xfId="4223" applyBorder="1">
      <alignment vertical="center"/>
    </xf>
    <xf numFmtId="0" fontId="14" fillId="0" borderId="1" xfId="4219" applyBorder="1"/>
    <xf numFmtId="0" fontId="15" fillId="0" borderId="1" xfId="4219" applyFont="1" applyBorder="1"/>
    <xf numFmtId="0" fontId="0" fillId="0" borderId="1" xfId="0" applyBorder="1" applyAlignment="1">
      <alignment horizontal="center" vertical="center" wrapText="1"/>
    </xf>
    <xf numFmtId="0" fontId="0" fillId="0" borderId="0" xfId="4218">
      <alignment vertical="center"/>
    </xf>
    <xf numFmtId="0" fontId="7" fillId="0" borderId="0" xfId="4218" applyFont="1" applyFill="1">
      <alignment vertical="center"/>
    </xf>
    <xf numFmtId="188" fontId="0" fillId="0" borderId="0" xfId="4218" applyNumberFormat="1" applyFill="1" applyAlignment="1">
      <alignment horizontal="center" vertical="center"/>
    </xf>
    <xf numFmtId="188" fontId="0" fillId="0" borderId="0" xfId="4218" applyNumberFormat="1" applyFill="1" applyAlignment="1">
      <alignment horizontal="right" vertical="center"/>
    </xf>
    <xf numFmtId="0" fontId="0" fillId="0" borderId="0" xfId="4218" applyAlignment="1">
      <alignment horizontal="center" vertical="center"/>
    </xf>
    <xf numFmtId="0" fontId="4" fillId="0" borderId="0" xfId="4226" applyFont="1" applyFill="1" applyAlignment="1">
      <alignment horizontal="center" vertical="center" wrapText="1"/>
    </xf>
    <xf numFmtId="0" fontId="0" fillId="0" borderId="0" xfId="4218" applyFill="1">
      <alignment vertical="center"/>
    </xf>
    <xf numFmtId="0" fontId="12" fillId="0" borderId="0" xfId="4226" applyFont="1" applyFill="1" applyAlignment="1">
      <alignment horizontal="right" vertical="center" wrapText="1"/>
    </xf>
    <xf numFmtId="0" fontId="0" fillId="0" borderId="1" xfId="4218" applyFill="1" applyBorder="1" applyAlignment="1">
      <alignment horizontal="center" vertical="center"/>
    </xf>
    <xf numFmtId="0" fontId="8" fillId="0" borderId="7" xfId="1857" applyFont="1"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10" xfId="0" applyFill="1" applyBorder="1" applyAlignment="1">
      <alignment horizontal="center" vertical="center"/>
    </xf>
    <xf numFmtId="0" fontId="0" fillId="0" borderId="9"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0" xfId="0" applyFont="1" applyFill="1" applyBorder="1" applyAlignment="1">
      <alignment horizontal="center" vertical="center"/>
    </xf>
    <xf numFmtId="0" fontId="7" fillId="0" borderId="1" xfId="4218" applyFont="1" applyFill="1" applyBorder="1">
      <alignment vertical="center"/>
    </xf>
    <xf numFmtId="0" fontId="13" fillId="0" borderId="1" xfId="4225" applyFont="1" applyFill="1" applyBorder="1" applyAlignment="1">
      <alignment horizontal="left" vertical="center" wrapText="1"/>
    </xf>
    <xf numFmtId="0" fontId="0" fillId="0" borderId="1" xfId="4218" applyFill="1" applyBorder="1">
      <alignment vertical="center"/>
    </xf>
    <xf numFmtId="0" fontId="12" fillId="0" borderId="1" xfId="4225" applyFont="1" applyFill="1" applyBorder="1" applyAlignment="1">
      <alignment horizontal="left" vertical="center" wrapText="1"/>
    </xf>
    <xf numFmtId="0" fontId="13" fillId="0" borderId="1" xfId="4225" applyFont="1" applyFill="1" applyBorder="1" applyAlignment="1">
      <alignment horizontal="center" vertical="center" wrapText="1"/>
    </xf>
    <xf numFmtId="0" fontId="5" fillId="0" borderId="1" xfId="4224" applyNumberFormat="1" applyFont="1" applyFill="1" applyBorder="1" applyAlignment="1" applyProtection="1">
      <alignment vertical="center"/>
      <protection locked="0"/>
    </xf>
    <xf numFmtId="0" fontId="0" fillId="0" borderId="0" xfId="4223" applyFont="1" applyFill="1">
      <alignment vertical="center"/>
    </xf>
    <xf numFmtId="0" fontId="0" fillId="0" borderId="0" xfId="4223" applyFill="1" applyAlignment="1">
      <alignment horizontal="center" vertical="center"/>
    </xf>
    <xf numFmtId="0" fontId="0" fillId="0" borderId="0" xfId="4223" applyFill="1" applyBorder="1" applyAlignment="1">
      <alignment horizontal="right" vertical="center"/>
    </xf>
    <xf numFmtId="0" fontId="6" fillId="0" borderId="0" xfId="4223" applyFont="1" applyFill="1" applyAlignment="1">
      <alignment horizontal="center" vertical="center"/>
    </xf>
    <xf numFmtId="0" fontId="0" fillId="0" borderId="0" xfId="4223" applyFill="1">
      <alignment vertical="center"/>
    </xf>
    <xf numFmtId="0" fontId="0" fillId="0" borderId="0" xfId="4223" applyFill="1" applyAlignment="1">
      <alignment horizontal="right" vertical="center"/>
    </xf>
    <xf numFmtId="177" fontId="0" fillId="0" borderId="9"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0" fillId="0" borderId="10" xfId="0" applyNumberFormat="1" applyFont="1" applyFill="1" applyBorder="1" applyAlignment="1">
      <alignment horizontal="center" vertical="center"/>
    </xf>
    <xf numFmtId="177" fontId="0" fillId="0" borderId="9" xfId="0" applyNumberFormat="1" applyFont="1" applyBorder="1" applyAlignment="1">
      <alignment horizontal="center" vertical="center"/>
    </xf>
    <xf numFmtId="177" fontId="0" fillId="0" borderId="2" xfId="0" applyNumberFormat="1" applyFont="1" applyBorder="1" applyAlignment="1">
      <alignment horizontal="center" vertical="center"/>
    </xf>
    <xf numFmtId="177" fontId="0" fillId="0" borderId="10" xfId="0" applyNumberFormat="1" applyFont="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13" fillId="0" borderId="1" xfId="4226" applyFont="1" applyFill="1" applyBorder="1"/>
    <xf numFmtId="0" fontId="12" fillId="0" borderId="1" xfId="4226" applyFont="1" applyFill="1" applyBorder="1"/>
    <xf numFmtId="0" fontId="5" fillId="0" borderId="1" xfId="4223" applyFont="1" applyFill="1" applyBorder="1">
      <alignment vertical="center"/>
    </xf>
    <xf numFmtId="0" fontId="8" fillId="0" borderId="1" xfId="4223" applyFont="1" applyFill="1" applyBorder="1">
      <alignment vertical="center"/>
    </xf>
    <xf numFmtId="0" fontId="0" fillId="0" borderId="1" xfId="4223" applyFill="1" applyBorder="1">
      <alignment vertical="center"/>
    </xf>
    <xf numFmtId="0" fontId="7" fillId="0" borderId="1" xfId="4223" applyFont="1" applyFill="1" applyBorder="1">
      <alignment vertical="center"/>
    </xf>
    <xf numFmtId="0" fontId="16" fillId="0" borderId="0" xfId="4226" applyFont="1" applyFill="1" applyAlignment="1">
      <alignment horizontal="center" vertical="center"/>
    </xf>
    <xf numFmtId="0" fontId="12" fillId="0" borderId="0" xfId="4226" applyFont="1" applyFill="1"/>
    <xf numFmtId="0" fontId="17" fillId="0" borderId="0" xfId="4226" applyFont="1" applyFill="1" applyAlignment="1">
      <alignment horizontal="center" vertical="center"/>
    </xf>
    <xf numFmtId="0" fontId="13" fillId="0" borderId="0" xfId="4226" applyFont="1" applyFill="1"/>
    <xf numFmtId="0" fontId="0" fillId="0" borderId="10" xfId="0" applyBorder="1" applyAlignment="1">
      <alignment horizontal="center" vertical="center"/>
    </xf>
    <xf numFmtId="0" fontId="0" fillId="0" borderId="11" xfId="0" applyBorder="1" applyAlignment="1">
      <alignment horizontal="center" vertical="center" wrapText="1"/>
    </xf>
    <xf numFmtId="0" fontId="0" fillId="0" borderId="0" xfId="0" applyFont="1" applyFill="1" applyBorder="1" applyAlignment="1"/>
    <xf numFmtId="0" fontId="18" fillId="0" borderId="0" xfId="0" applyFont="1" applyFill="1" applyBorder="1" applyAlignment="1">
      <alignment horizontal="center"/>
    </xf>
    <xf numFmtId="0" fontId="19" fillId="0" borderId="0" xfId="0" applyFont="1" applyFill="1" applyBorder="1" applyAlignment="1">
      <alignment horizontal="center"/>
    </xf>
    <xf numFmtId="0" fontId="0" fillId="0" borderId="0" xfId="0" applyFont="1" applyFill="1" applyBorder="1" applyAlignment="1">
      <alignment horizontal="center"/>
    </xf>
    <xf numFmtId="0" fontId="0" fillId="0" borderId="1" xfId="0" applyFont="1" applyFill="1" applyBorder="1" applyAlignment="1">
      <alignment vertical="center"/>
    </xf>
    <xf numFmtId="41" fontId="0" fillId="0" borderId="1" xfId="20" applyFont="1" applyBorder="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xf>
    <xf numFmtId="200" fontId="20" fillId="0" borderId="1" xfId="0" applyNumberFormat="1" applyFont="1" applyBorder="1" applyAlignment="1">
      <alignment vertical="center"/>
    </xf>
    <xf numFmtId="0" fontId="8" fillId="0" borderId="1" xfId="0" applyFont="1" applyBorder="1" applyAlignment="1">
      <alignment horizontal="center" vertical="center"/>
    </xf>
    <xf numFmtId="0" fontId="4" fillId="0" borderId="0" xfId="0" applyFont="1" applyBorder="1" applyAlignment="1">
      <alignment vertical="center"/>
    </xf>
    <xf numFmtId="0" fontId="0" fillId="0" borderId="0" xfId="0" applyAlignment="1">
      <alignment horizontal="left" vertical="center"/>
    </xf>
    <xf numFmtId="0" fontId="0" fillId="0" borderId="0" xfId="0" applyAlignment="1">
      <alignment horizontal="right" vertical="center"/>
    </xf>
    <xf numFmtId="199" fontId="6" fillId="0" borderId="1" xfId="0" applyNumberFormat="1" applyFont="1" applyBorder="1" applyAlignment="1">
      <alignment vertical="center"/>
    </xf>
    <xf numFmtId="199" fontId="20" fillId="0" borderId="1" xfId="0" applyNumberFormat="1" applyFont="1" applyBorder="1" applyAlignment="1">
      <alignment vertical="center"/>
    </xf>
    <xf numFmtId="0" fontId="6" fillId="0" borderId="0" xfId="0" applyFont="1" applyAlignment="1">
      <alignment horizontal="right" vertical="center"/>
    </xf>
    <xf numFmtId="0" fontId="0" fillId="0" borderId="6" xfId="0" applyFont="1" applyBorder="1" applyAlignment="1">
      <alignment horizontal="center" vertical="center"/>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vertical="center"/>
    </xf>
    <xf numFmtId="0" fontId="0" fillId="0" borderId="5" xfId="0" applyFont="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21" fillId="0" borderId="0" xfId="0" applyFont="1" applyFill="1" applyBorder="1" applyAlignment="1"/>
    <xf numFmtId="0" fontId="22" fillId="0" borderId="0" xfId="0" applyFont="1" applyFill="1" applyAlignment="1">
      <alignment horizontal="left"/>
    </xf>
    <xf numFmtId="0" fontId="23" fillId="0" borderId="0" xfId="0" applyFont="1" applyFill="1" applyAlignment="1">
      <alignment horizontal="left"/>
    </xf>
    <xf numFmtId="0" fontId="24" fillId="0" borderId="0" xfId="0" applyFont="1" applyFill="1" applyAlignment="1">
      <alignment horizontal="center"/>
    </xf>
    <xf numFmtId="0" fontId="25" fillId="0" borderId="0" xfId="0" applyFont="1" applyFill="1" applyBorder="1" applyAlignment="1"/>
    <xf numFmtId="0" fontId="26" fillId="2" borderId="12" xfId="0" applyFont="1" applyFill="1" applyBorder="1" applyAlignment="1">
      <alignment horizontal="center" vertical="center" wrapText="1" shrinkToFit="1"/>
    </xf>
    <xf numFmtId="0" fontId="26" fillId="2" borderId="13" xfId="0" applyFont="1" applyFill="1" applyBorder="1" applyAlignment="1">
      <alignment horizontal="center" vertical="center" wrapText="1" shrinkToFit="1"/>
    </xf>
    <xf numFmtId="0" fontId="26" fillId="2" borderId="13" xfId="0" applyFont="1" applyFill="1" applyBorder="1" applyAlignment="1">
      <alignment horizontal="center" vertical="center" shrinkToFit="1"/>
    </xf>
    <xf numFmtId="0" fontId="26" fillId="2" borderId="14" xfId="0" applyFont="1" applyFill="1" applyBorder="1" applyAlignment="1">
      <alignment horizontal="center" vertical="center" wrapText="1" shrinkToFit="1"/>
    </xf>
    <xf numFmtId="0" fontId="26" fillId="2" borderId="15" xfId="0" applyFont="1" applyFill="1" applyBorder="1" applyAlignment="1">
      <alignment horizontal="center" vertical="center" wrapText="1" shrinkToFit="1"/>
    </xf>
    <xf numFmtId="4" fontId="26" fillId="0" borderId="15" xfId="0" applyNumberFormat="1" applyFont="1" applyFill="1" applyBorder="1" applyAlignment="1">
      <alignment horizontal="right" vertical="center" shrinkToFit="1"/>
    </xf>
    <xf numFmtId="0" fontId="26" fillId="0" borderId="14" xfId="0" applyFont="1" applyFill="1" applyBorder="1" applyAlignment="1">
      <alignment horizontal="left" vertical="center" shrinkToFit="1"/>
    </xf>
    <xf numFmtId="0" fontId="26" fillId="0" borderId="15" xfId="0" applyFont="1" applyFill="1" applyBorder="1" applyAlignment="1">
      <alignment horizontal="left" vertical="center" shrinkToFit="1"/>
    </xf>
    <xf numFmtId="0" fontId="27" fillId="0" borderId="0" xfId="0" applyFont="1" applyFill="1" applyAlignment="1">
      <alignment horizontal="center"/>
    </xf>
    <xf numFmtId="0" fontId="25" fillId="0" borderId="0" xfId="0" applyFont="1" applyFill="1" applyBorder="1" applyAlignment="1">
      <alignment horizontal="center"/>
    </xf>
    <xf numFmtId="0" fontId="26" fillId="0" borderId="15" xfId="0" applyFont="1" applyFill="1" applyBorder="1" applyAlignment="1">
      <alignment horizontal="center" vertical="center" shrinkToFit="1"/>
    </xf>
    <xf numFmtId="0" fontId="25" fillId="0" borderId="0" xfId="0" applyFont="1" applyFill="1" applyBorder="1" applyAlignment="1">
      <alignment horizontal="right"/>
    </xf>
    <xf numFmtId="0" fontId="26" fillId="2" borderId="16" xfId="0" applyFont="1" applyFill="1" applyBorder="1" applyAlignment="1">
      <alignment horizontal="center" vertical="center" wrapText="1" shrinkToFit="1"/>
    </xf>
    <xf numFmtId="0" fontId="26" fillId="2" borderId="17" xfId="0" applyFont="1" applyFill="1" applyBorder="1" applyAlignment="1">
      <alignment horizontal="center" vertical="center" wrapText="1" shrinkToFit="1"/>
    </xf>
    <xf numFmtId="0" fontId="26" fillId="0" borderId="17" xfId="0" applyFont="1" applyFill="1" applyBorder="1" applyAlignment="1">
      <alignment horizontal="center" vertical="center" shrinkToFit="1"/>
    </xf>
    <xf numFmtId="0" fontId="26" fillId="0" borderId="18" xfId="0" applyFont="1" applyFill="1" applyBorder="1" applyAlignment="1">
      <alignment horizontal="left" vertical="center" shrinkToFit="1"/>
    </xf>
    <xf numFmtId="0" fontId="26" fillId="0" borderId="19" xfId="0" applyFont="1" applyFill="1" applyBorder="1" applyAlignment="1">
      <alignment horizontal="left" vertical="center" shrinkToFit="1"/>
    </xf>
    <xf numFmtId="4" fontId="26" fillId="0" borderId="19" xfId="0" applyNumberFormat="1" applyFont="1" applyFill="1" applyBorder="1" applyAlignment="1">
      <alignment horizontal="right" vertical="center" shrinkToFit="1"/>
    </xf>
    <xf numFmtId="0" fontId="26" fillId="0" borderId="19" xfId="0" applyFont="1" applyFill="1" applyBorder="1" applyAlignment="1">
      <alignment horizontal="center" vertical="center" shrinkToFit="1"/>
    </xf>
    <xf numFmtId="0" fontId="26" fillId="0" borderId="20" xfId="0" applyFont="1" applyFill="1" applyBorder="1" applyAlignment="1">
      <alignment horizontal="center" vertical="center" shrinkToFit="1"/>
    </xf>
    <xf numFmtId="0" fontId="0" fillId="0" borderId="0" xfId="0" applyAlignment="1">
      <alignment wrapText="1"/>
    </xf>
    <xf numFmtId="179" fontId="6" fillId="0" borderId="1" xfId="0" applyNumberFormat="1" applyFont="1" applyBorder="1" applyAlignment="1">
      <alignment vertical="center"/>
    </xf>
    <xf numFmtId="179" fontId="20" fillId="0" borderId="1" xfId="0" applyNumberFormat="1" applyFont="1" applyBorder="1" applyAlignment="1">
      <alignment vertical="center"/>
    </xf>
    <xf numFmtId="0" fontId="5" fillId="0" borderId="7" xfId="0" applyFont="1" applyBorder="1" applyAlignment="1">
      <alignment vertical="center"/>
    </xf>
    <xf numFmtId="200" fontId="6" fillId="0" borderId="7" xfId="0" applyNumberFormat="1" applyFont="1" applyBorder="1" applyAlignment="1">
      <alignment vertical="center"/>
    </xf>
    <xf numFmtId="179" fontId="6" fillId="0" borderId="7" xfId="0" applyNumberFormat="1" applyFont="1" applyBorder="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19" fillId="0" borderId="0" xfId="0" applyFont="1" applyAlignment="1">
      <alignment vertical="center"/>
    </xf>
    <xf numFmtId="0" fontId="29" fillId="0" borderId="0" xfId="0" applyNumberFormat="1" applyFont="1" applyFill="1" applyAlignment="1">
      <alignment horizontal="center"/>
    </xf>
    <xf numFmtId="0" fontId="19" fillId="0" borderId="0" xfId="0" applyFont="1" applyAlignment="1"/>
    <xf numFmtId="57" fontId="29" fillId="0" borderId="0" xfId="0" applyNumberFormat="1" applyFont="1" applyFill="1" applyAlignment="1">
      <alignment vertical="center"/>
    </xf>
    <xf numFmtId="57" fontId="29" fillId="0" borderId="0" xfId="0" applyNumberFormat="1" applyFont="1" applyFill="1" applyAlignment="1">
      <alignment horizontal="center" vertical="center"/>
    </xf>
    <xf numFmtId="57" fontId="29" fillId="0" borderId="0" xfId="0" applyNumberFormat="1" applyFont="1" applyFill="1" applyAlignment="1">
      <alignment horizontal="left" vertical="center"/>
    </xf>
  </cellXfs>
  <cellStyles count="4227">
    <cellStyle name="常规" xfId="0" builtinId="0"/>
    <cellStyle name="好_~5676413 2" xfId="1"/>
    <cellStyle name="好_高中教师人数（教育厅1.6日提供） 2" xfId="2"/>
    <cellStyle name="货币[0]" xfId="3" builtinId="7"/>
    <cellStyle name="差_gdp" xfId="4"/>
    <cellStyle name="好_09黑龙江_财力性转移支付2010年预算参考数 2" xfId="5"/>
    <cellStyle name="20% - 强调文字颜色 3" xfId="6" builtinId="38"/>
    <cellStyle name="差_2009年一般性转移支付标准工资_奖励补助测算5.23新 3" xfId="7"/>
    <cellStyle name="输入" xfId="8" builtinId="20"/>
    <cellStyle name="好_03昭通 2_2016年决算报告附表8.25 2" xfId="9"/>
    <cellStyle name="常规 39" xfId="10"/>
    <cellStyle name="常规 44" xfId="11"/>
    <cellStyle name="货币" xfId="12" builtinId="4"/>
    <cellStyle name="差_奖励补助测算7.23 2" xfId="13"/>
    <cellStyle name="60% - Accent2 4" xfId="14"/>
    <cellStyle name="args.style" xfId="15"/>
    <cellStyle name="差_30云南_1_财力性转移支付2010年预算参考数" xfId="16"/>
    <cellStyle name="好_2009年一般性转移支付标准工资_奖励补助测算7.23 3_2016年决算报告附表7.21 2" xfId="17"/>
    <cellStyle name="Accent1 5" xfId="18"/>
    <cellStyle name="Accent2 - 40%" xfId="19"/>
    <cellStyle name="千位分隔[0]" xfId="20" builtinId="6"/>
    <cellStyle name="常规 26 2" xfId="21"/>
    <cellStyle name="常规 31 2" xfId="22"/>
    <cellStyle name="40% - 强调文字颜色 3" xfId="23" builtinId="39"/>
    <cellStyle name="差" xfId="24" builtinId="27"/>
    <cellStyle name="差_2009年一般性转移支付标准工资_奖励补助测算7.25 3 2" xfId="25"/>
    <cellStyle name="千位分隔" xfId="26" builtinId="3"/>
    <cellStyle name="好_2008云南省分县市中小学教职工统计表（教育厅提供） 2_2016年决算报告附表8.25 2" xfId="27"/>
    <cellStyle name="Accent6 4" xfId="28"/>
    <cellStyle name="差_2006年水利统计指标统计表 3_2016年决算报告附表7.21" xfId="29"/>
    <cellStyle name="60% - 强调文字颜色 3" xfId="30" builtinId="40"/>
    <cellStyle name="好_2008年全省汇总收支计算表_财力性转移支付2010年预算参考数 2" xfId="31"/>
    <cellStyle name="Accent2 - 60%" xfId="32"/>
    <cellStyle name="超链接" xfId="33" builtinId="8"/>
    <cellStyle name="百分比" xfId="34" builtinId="5"/>
    <cellStyle name="差_三季度－表二 3_2016年决算报告附表7.21" xfId="35"/>
    <cellStyle name="好_地方配套按人均增幅控制8.31（调整结案率后）xl 2" xfId="36"/>
    <cellStyle name="差_Book1 2" xfId="37"/>
    <cellStyle name="Accent4 5" xfId="38"/>
    <cellStyle name="已访问的超链接" xfId="39" builtinId="9"/>
    <cellStyle name="差_地方配套按人均增幅控制8.30xl 2" xfId="40"/>
    <cellStyle name="注释" xfId="41" builtinId="10"/>
    <cellStyle name="好_缺口县区测算 2" xfId="42"/>
    <cellStyle name="60% - 强调文字颜色 2 3" xfId="43"/>
    <cellStyle name="20% - Accent4 4" xfId="44"/>
    <cellStyle name="_ET_STYLE_NoName_00__Sheet3" xfId="45"/>
    <cellStyle name="Accent6 3" xfId="46"/>
    <cellStyle name="好_行政（人员）_民生政策最低支出需求_财力性转移支付2010年预算参考数" xfId="47"/>
    <cellStyle name="Accent5 - 60% 2 2" xfId="48"/>
    <cellStyle name="20% - 强调文字颜色 5 2_2014年广西壮族自治区本级决算录入表0701" xfId="49"/>
    <cellStyle name="60% - 强调文字颜色 2" xfId="50" builtinId="36"/>
    <cellStyle name="好_农林水和城市维护标准支出20080505－县区合计_民生政策最低支出需求 2" xfId="51"/>
    <cellStyle name="_ET_STYLE_NoName_00__Book1_新增公开表格-政府性基金预算收支决算表" xfId="52"/>
    <cellStyle name="标题 4" xfId="53" builtinId="19"/>
    <cellStyle name="警告文本" xfId="54" builtinId="11"/>
    <cellStyle name="差_奖励补助测算5.22测试" xfId="55"/>
    <cellStyle name="Explanatory Text 3" xfId="56"/>
    <cellStyle name="20% - Accent4 3 2" xfId="57"/>
    <cellStyle name="标题" xfId="58" builtinId="15"/>
    <cellStyle name="Accent1 - 60% 2 2" xfId="59"/>
    <cellStyle name="解释性文本" xfId="60" builtinId="53"/>
    <cellStyle name="标题 1" xfId="61" builtinId="16"/>
    <cellStyle name="好_530623_2006年县级财政报表附表 2_2016年决算报告附表8.25 2" xfId="62"/>
    <cellStyle name="差_测算结果汇总_财力性转移支付2010年预算参考数" xfId="63"/>
    <cellStyle name="好_2009年一般性转移支付标准工资 2_2016年决算报告附表7.21" xfId="64"/>
    <cellStyle name="差_奖励补助测算5.22测试 2" xfId="65"/>
    <cellStyle name="差_核定人数下发表" xfId="66"/>
    <cellStyle name="Explanatory Text 3 2" xfId="67"/>
    <cellStyle name="0,0_x000d__x000a_NA_x000d__x000a_" xfId="68"/>
    <cellStyle name="标题 2" xfId="69" builtinId="17"/>
    <cellStyle name="差_农林水和城市维护标准支出20080505－县区合计_财力性转移支付2010年预算参考数" xfId="70"/>
    <cellStyle name="Accent6 2" xfId="71"/>
    <cellStyle name="60% - 强调文字颜色 1" xfId="72" builtinId="32"/>
    <cellStyle name="Accent4 2 2" xfId="73"/>
    <cellStyle name="标题 3" xfId="74" builtinId="18"/>
    <cellStyle name="好_~5676413 2 2" xfId="75"/>
    <cellStyle name="好_高中教师人数（教育厅1.6日提供） 2 2" xfId="76"/>
    <cellStyle name="差_gdp 2" xfId="77"/>
    <cellStyle name="差_2009年一般性转移支付标准工资_不用软件计算9.1不考虑经费管理评价xl 2_2016年决算报告附表8.25 2" xfId="78"/>
    <cellStyle name="差_03昭通 3_2016年决算报告附表7.21 2" xfId="79"/>
    <cellStyle name="Accent6 5" xfId="80"/>
    <cellStyle name="60% - 强调文字颜色 4" xfId="81" builtinId="44"/>
    <cellStyle name="好_530629_2006年县级财政报表附表 3_2016年决算报告附表8.25" xfId="82"/>
    <cellStyle name="输出" xfId="83" builtinId="21"/>
    <cellStyle name="好_奖励补助测算5.22测试 3" xfId="84"/>
    <cellStyle name="常规 85" xfId="85"/>
    <cellStyle name="常规 90" xfId="86"/>
    <cellStyle name="差_2009年一般性转移支付标准工资 2" xfId="87"/>
    <cellStyle name="20% - Accent2 3 2" xfId="88"/>
    <cellStyle name="40% - Accent1 4" xfId="89"/>
    <cellStyle name="计算" xfId="90" builtinId="22"/>
    <cellStyle name="40% - 强调文字颜色 4 2" xfId="91"/>
    <cellStyle name="检查单元格" xfId="92" builtinId="23"/>
    <cellStyle name="20% - 强调文字颜色 6" xfId="93" builtinId="50"/>
    <cellStyle name="Currency [0]" xfId="94"/>
    <cellStyle name="强调文字颜色 2" xfId="95" builtinId="33"/>
    <cellStyle name="差_1003牟定县 2_2016年决算报告附表8.25 2" xfId="96"/>
    <cellStyle name="Calculation 4" xfId="97"/>
    <cellStyle name="差_530623_2006年县级财政报表附表 4" xfId="98"/>
    <cellStyle name="链接单元格" xfId="99" builtinId="24"/>
    <cellStyle name="汇总" xfId="100" builtinId="25"/>
    <cellStyle name="好_2009年一般性转移支付标准工资_奖励补助测算5.24冯铸 3_2016年决算报告附表7.21 2" xfId="101"/>
    <cellStyle name="差_Book2" xfId="102"/>
    <cellStyle name="好" xfId="103" builtinId="26"/>
    <cellStyle name="差_2009年一般性转移支付标准工资_奖励补助测算7.25 4" xfId="104"/>
    <cellStyle name="20% - 强调文字颜色 3 3" xfId="105"/>
    <cellStyle name="20% - Accent3 2" xfId="106"/>
    <cellStyle name="_Book1_5" xfId="107"/>
    <cellStyle name="差_2009年一般性转移支付标准工资_奖励补助测算5.23新 2_2016年决算报告附表8.25 2" xfId="108"/>
    <cellStyle name="适中" xfId="109" builtinId="28"/>
    <cellStyle name="差_县市旗测算-新科目（20080626）_民生政策最低支出需求 2" xfId="110"/>
    <cellStyle name="40% - Accent6 2 2" xfId="111"/>
    <cellStyle name="20% - 强调文字颜色 5" xfId="112" builtinId="46"/>
    <cellStyle name="好_00省级(定稿) 2 2" xfId="113"/>
    <cellStyle name="强调文字颜色 1" xfId="114" builtinId="29"/>
    <cellStyle name="常规 2 2 2 4" xfId="115"/>
    <cellStyle name="差_县区合并测算20080423(按照各省比重）_不含人员经费系数_财力性转移支付2010年预算参考数 2" xfId="116"/>
    <cellStyle name="差_行政（人员）_县市旗测算-新科目（含人口规模效应）" xfId="117"/>
    <cellStyle name="差_教育厅提供义务教育及高中教师人数（2009年1月6日） 3" xfId="118"/>
    <cellStyle name="_ET_STYLE_NoName_00__附件1：基数核对表" xfId="119"/>
    <cellStyle name="20% - 强调文字颜色 1" xfId="120" builtinId="30"/>
    <cellStyle name="Accent6 - 20% 2 2" xfId="121"/>
    <cellStyle name="40% - 强调文字颜色 4 3 2" xfId="122"/>
    <cellStyle name="差_12滨州 2" xfId="123"/>
    <cellStyle name="40% - 强调文字颜色 1" xfId="124" builtinId="31"/>
    <cellStyle name="差_县市旗测算-新科目（20080626）_不含人员经费系数" xfId="125"/>
    <cellStyle name="差_2006年水利统计指标统计表 3_2016年决算报告附表8.25 2" xfId="126"/>
    <cellStyle name="20% - 强调文字颜色 2" xfId="127" builtinId="34"/>
    <cellStyle name="40% - 强调文字颜色 2" xfId="128" builtinId="35"/>
    <cellStyle name="Accent2 - 40% 2" xfId="129"/>
    <cellStyle name="强调文字颜色 3" xfId="130" builtinId="37"/>
    <cellStyle name="好_县级公安机关公用经费标准奖励测算方案（定稿） 2_2016年决算报告附表7.21" xfId="131"/>
    <cellStyle name="Accent2 - 40% 3" xfId="132"/>
    <cellStyle name="强调文字颜色 4" xfId="133" builtinId="41"/>
    <cellStyle name="差_基础数据分析 2_2016年决算报告附表8.25 2" xfId="134"/>
    <cellStyle name="20% - 强调文字颜色 4" xfId="135" builtinId="42"/>
    <cellStyle name="标题 5 3 2" xfId="136"/>
    <cellStyle name="40% - 强调文字颜色 4" xfId="137" builtinId="43"/>
    <cellStyle name="差_行政（人员）_民生政策最低支出需求_财力性转移支付2010年预算参考数 2" xfId="138"/>
    <cellStyle name="Accent2 - 40% 4" xfId="139"/>
    <cellStyle name="强调文字颜色 5" xfId="140" builtinId="45"/>
    <cellStyle name="差_行政公检法测算_县市旗测算-新科目（含人口规模效应）" xfId="141"/>
    <cellStyle name="好_指标四 2_2016年决算报告附表7.21" xfId="142"/>
    <cellStyle name="60% - Accent5 3 2" xfId="143"/>
    <cellStyle name="40% - 强调文字颜色 5" xfId="144" builtinId="47"/>
    <cellStyle name="差_行政(燃修费)_民生政策最低支出需求" xfId="145"/>
    <cellStyle name="好_分县成本差异系数_财力性转移支付2010年预算参考数 2" xfId="146"/>
    <cellStyle name="Accent3 - 20% 3 2" xfId="147"/>
    <cellStyle name="60% - 强调文字颜色 5" xfId="148" builtinId="48"/>
    <cellStyle name="强调文字颜色 6" xfId="149" builtinId="49"/>
    <cellStyle name="好_2009年一般性转移支付标准工资_奖励补助测算7.25 (version 1) (version 1) 2_2016年决算报告附表7.21" xfId="150"/>
    <cellStyle name="差_2_财力性转移支付2010年预算参考数" xfId="151"/>
    <cellStyle name="差_教育(按照总人口测算）—20080416_县市旗测算-新科目（含人口规模效应）_财力性转移支付2010年预算参考数 2" xfId="152"/>
    <cellStyle name="Calculation_20170804175743_643 (1)" xfId="153"/>
    <cellStyle name="_弱电系统设备配置报价清单" xfId="154"/>
    <cellStyle name="Heading 3 2" xfId="155"/>
    <cellStyle name="20% - 强调文字颜色 3 3 2" xfId="156"/>
    <cellStyle name="20% - Accent3 2 2" xfId="157"/>
    <cellStyle name="40% - 强调文字颜色 6" xfId="158" builtinId="51"/>
    <cellStyle name="好_2015年广西壮族自治区本级部门决算收支汇总表(0622莫先孔提供) 2" xfId="159"/>
    <cellStyle name="40% - Accent2 3 2" xfId="160"/>
    <cellStyle name="60% - 强调文字颜色 6" xfId="161" builtinId="52"/>
    <cellStyle name="差_2009年一般性转移支付标准工资_奖励补助测算7.25 (version 1) (version 1) 2" xfId="162"/>
    <cellStyle name="好_县级公安机关公用经费标准奖励测算方案（定稿） 3_2016年决算报告附表7.21 2" xfId="163"/>
    <cellStyle name="_Book1_1" xfId="164"/>
    <cellStyle name="20% - 强调文字颜色 4 2 2 2" xfId="165"/>
    <cellStyle name="百分比 2 3" xfId="166"/>
    <cellStyle name="_2011年广西城乡风貌改造三期工程综合整治项目进度表6.07" xfId="167"/>
    <cellStyle name="_20100326高清市院遂宁检察院1080P配置清单26日改" xfId="168"/>
    <cellStyle name="_2009年配套" xfId="169"/>
    <cellStyle name="_Book1_1_20170804175743_643 (1)" xfId="170"/>
    <cellStyle name="_Book1_1_20170804175743_643 (1) 2" xfId="171"/>
    <cellStyle name="好_0502通海县 3_2016年决算报告附表7.21 2" xfId="172"/>
    <cellStyle name="常规 7 2" xfId="173"/>
    <cellStyle name="_2010年一般预算收支平衡表（陈冬毅发）" xfId="174"/>
    <cellStyle name="?鹎%U龡&amp;H齲_x0001_C铣_x0014__x0007__x0001__x0001_" xfId="175"/>
    <cellStyle name="常规 2 7 2" xfId="176"/>
    <cellStyle name="_Book1" xfId="177"/>
    <cellStyle name="60% - Accent4 3 2" xfId="178"/>
    <cellStyle name="常规 2 4 3 2" xfId="179"/>
    <cellStyle name="_2008-2010年玉州本级" xfId="180"/>
    <cellStyle name="_2013年本级预算草案20121206（晚上厅长议后修改，按8％）" xfId="181"/>
    <cellStyle name="Accent2 - 20% 4" xfId="182"/>
    <cellStyle name="_Book1_1_新增公开表格-政府性基金预算收支决算表" xfId="183"/>
    <cellStyle name="差_成本差异系数（含人口规模）" xfId="184"/>
    <cellStyle name="_Book1_1_新增公开表格-政府性基金预算收支决算表 2" xfId="185"/>
    <cellStyle name="Accent2 - 20%" xfId="186"/>
    <cellStyle name="好_2015年广西壮族自治区本级部门决算收支汇总表 2" xfId="187"/>
    <cellStyle name="_Book1_新增公开表格-政府性基金预算收支决算表" xfId="188"/>
    <cellStyle name="_Book1_2" xfId="189"/>
    <cellStyle name="好_奖励补助测算7.25 3_2016年决算报告附表7.21 2" xfId="190"/>
    <cellStyle name="好_云南农村义务教育统计表 3" xfId="191"/>
    <cellStyle name="超级链接 2" xfId="192"/>
    <cellStyle name="_Book1_20170804175743_643 (1)" xfId="193"/>
    <cellStyle name="_Book1_3" xfId="194"/>
    <cellStyle name="20% - 强调文字颜色 3 2" xfId="195"/>
    <cellStyle name="_Book1_4" xfId="196"/>
    <cellStyle name="_Book1_4_20170804175743_643 (1)" xfId="197"/>
    <cellStyle name="差_00省级(打印) 2_2016年决算报告附表7.21" xfId="198"/>
    <cellStyle name="_ET_STYLE_NoName_00_" xfId="199"/>
    <cellStyle name="好_530623_2006年县级财政报表附表 2_2016年决算报告附表7.21 2" xfId="200"/>
    <cellStyle name="_Book1_4_新增公开表格-政府性基金预算收支决算表" xfId="201"/>
    <cellStyle name="好_财政供养人员 3_2016年决算报告附表8.25" xfId="202"/>
    <cellStyle name="差_2009年一般性转移支付标准工资_地方配套按人均增幅控制8.30一般预算平均增幅、人均可用财力平均增幅两次控制、社会治安系数调整、案件数调整xl 2_2016年决算报告附表8.25 2" xfId="203"/>
    <cellStyle name="20% - Accent3 3 2" xfId="204"/>
    <cellStyle name="_ET_STYLE_NoName_00__2014年广西壮族自治区本级决算录入表0701" xfId="205"/>
    <cellStyle name="_ET_STYLE_NoName_00__20170804175743_643 (1)" xfId="206"/>
    <cellStyle name="好_20河南 2" xfId="207"/>
    <cellStyle name="40% - 强调文字颜色 1 2 2 2" xfId="208"/>
    <cellStyle name="差_2006年基础数据 3_2016年决算报告附表8.25" xfId="209"/>
    <cellStyle name="差_~4190974 3 2" xfId="210"/>
    <cellStyle name="_ET_STYLE_NoName_00__Book1" xfId="211"/>
    <cellStyle name="好_2009年一般性转移支付标准工资_不用软件计算9.1不考虑经费管理评价xl 3_2016年决算报告附表7.21" xfId="212"/>
    <cellStyle name="常规 88 2" xfId="213"/>
    <cellStyle name="常规 93 2" xfId="214"/>
    <cellStyle name="Accent5 - 60% 3" xfId="215"/>
    <cellStyle name="好_2、土地面积、人口、粮食产量基本情况 3_2016年决算报告附表8.25" xfId="216"/>
    <cellStyle name="差_一般预算支出口径剔除表 2" xfId="217"/>
    <cellStyle name="60% - Accent3 3 2" xfId="218"/>
    <cellStyle name="_ET_STYLE_NoName_00__Book1_1" xfId="219"/>
    <cellStyle name="20% - 强调文字颜色 1 3 2" xfId="220"/>
    <cellStyle name="20% - Accent1 2 2" xfId="221"/>
    <cellStyle name="Accent1 - 20% 2 2" xfId="222"/>
    <cellStyle name="Accent5 - 60% 4" xfId="223"/>
    <cellStyle name="Accent5 - 20%" xfId="224"/>
    <cellStyle name="_ET_STYLE_NoName_00__Book1_2" xfId="225"/>
    <cellStyle name="差_2007年检察院案件数 3" xfId="226"/>
    <cellStyle name="差_2006年33甘肃 2" xfId="227"/>
    <cellStyle name="Accent3 3" xfId="228"/>
    <cellStyle name="差_下半年禁吸戒毒经费1000万元 2" xfId="229"/>
    <cellStyle name="40% - 强调文字颜色 2 3 2 2" xfId="230"/>
    <cellStyle name="Total" xfId="231"/>
    <cellStyle name="好_农林水和城市维护标准支出20080505－县区合计_不含人员经费系数" xfId="232"/>
    <cellStyle name="_ET_STYLE_NoName_00__Book1_20170804175743_643 (1)" xfId="233"/>
    <cellStyle name="好_缺口县区测算（11.13） 2" xfId="234"/>
    <cellStyle name="_ET_STYLE_NoName_00__表十" xfId="235"/>
    <cellStyle name="好_教育(按照总人口测算）—20080416_不含人员经费系数" xfId="236"/>
    <cellStyle name="_ET_STYLE_NoName_00__表一：基数核对表" xfId="237"/>
    <cellStyle name="好_行政（人员）_不含人员经费系数_财力性转移支付2010年预算参考数 2" xfId="238"/>
    <cellStyle name="_ET_STYLE_NoName_00__新增公开表格-政府性基金预算收支决算表" xfId="239"/>
    <cellStyle name="好_奖励补助测算5.24冯铸 3" xfId="240"/>
    <cellStyle name="标题 3 4" xfId="241"/>
    <cellStyle name="_本公支" xfId="242"/>
    <cellStyle name="Accent3 - 40% 2" xfId="243"/>
    <cellStyle name="好_2011年09月月报大表" xfId="244"/>
    <cellStyle name="_附表1&amp;2：2013年各级财政预算汇总表" xfId="245"/>
    <cellStyle name="_汇总表12年2月3日日作登陇穷建设投资统计表" xfId="246"/>
    <cellStyle name="好_汇总 4" xfId="247"/>
    <cellStyle name="_基础经济指标测算表" xfId="248"/>
    <cellStyle name="好_2009年一般性转移支付标准工资_~4190974 4" xfId="249"/>
    <cellStyle name="好_2、土地面积、人口、粮食产量基本情况 2_2016年决算报告附表8.25" xfId="250"/>
    <cellStyle name="Accent3 - 60% 4" xfId="251"/>
    <cellStyle name="_细表" xfId="252"/>
    <cellStyle name="20% - Accent1" xfId="253"/>
    <cellStyle name="Accent1 - 20%" xfId="254"/>
    <cellStyle name="20% - 强调文字颜色 1 3" xfId="255"/>
    <cellStyle name="20% - Accent1 2" xfId="256"/>
    <cellStyle name="Accent1 - 20% 2" xfId="257"/>
    <cellStyle name="20% - 强调文字颜色 1 4" xfId="258"/>
    <cellStyle name="20% - Accent1 3" xfId="259"/>
    <cellStyle name="Accent1 - 20% 3" xfId="260"/>
    <cellStyle name="20% - Accent1 3 2" xfId="261"/>
    <cellStyle name="Accent1 - 20% 3 2" xfId="262"/>
    <cellStyle name="好_第五部分(才淼、饶永宏） 2_2016年决算报告附表7.21 2" xfId="263"/>
    <cellStyle name="20% - Accent1 4" xfId="264"/>
    <cellStyle name="Accent1 - 20% 4" xfId="265"/>
    <cellStyle name="20% - 强调文字颜色 2 2_2014年广西壮族自治区本级决算录入表0701" xfId="266"/>
    <cellStyle name="好_卫生(按照总人口测算）—20080416_不含人员经费系数_财力性转移支付2010年预算参考数 2" xfId="267"/>
    <cellStyle name="20% - Accent5 3 2" xfId="268"/>
    <cellStyle name="好_民生政策最低支出需求 2" xfId="269"/>
    <cellStyle name="20% - Accent2" xfId="270"/>
    <cellStyle name="20% - 强调文字颜色 2 3" xfId="271"/>
    <cellStyle name="20% - Accent2 2" xfId="272"/>
    <cellStyle name="常规 35" xfId="273"/>
    <cellStyle name="常规 40" xfId="274"/>
    <cellStyle name="20% - 强调文字颜色 2 3 2" xfId="275"/>
    <cellStyle name="20% - Accent2 2 2" xfId="276"/>
    <cellStyle name="差_2009年一般性转移支付标准工资" xfId="277"/>
    <cellStyle name="20% - 强调文字颜色 2 4" xfId="278"/>
    <cellStyle name="20% - Accent2 3" xfId="279"/>
    <cellStyle name="好_05玉溪 2_2016年决算报告附表8.25" xfId="280"/>
    <cellStyle name="差_1110洱源县_财力性转移支付2010年预算参考数" xfId="281"/>
    <cellStyle name="20% - Accent2 4" xfId="282"/>
    <cellStyle name="20% - Accent3" xfId="283"/>
    <cellStyle name="好_市辖区测算-新科目（20080626）_县市旗测算-新科目（含人口规模效应）_财力性转移支付2010年预算参考数" xfId="284"/>
    <cellStyle name="好_2008年预计支出与2007年对比" xfId="285"/>
    <cellStyle name="Accent6 2 2" xfId="286"/>
    <cellStyle name="60% - 强调文字颜色 1 2" xfId="287"/>
    <cellStyle name="差_2009年一般性转移支付标准工资_地方配套按人均增幅控制8.30一般预算平均增幅、人均可用财力平均增幅两次控制、社会治安系数调整、案件数调整xl 2_2016年决算报告附表8.25" xfId="288"/>
    <cellStyle name="20% - 强调文字颜色 3 4" xfId="289"/>
    <cellStyle name="20% - Accent3 3" xfId="290"/>
    <cellStyle name="好_汇总 2_2016年决算报告附表7.21" xfId="291"/>
    <cellStyle name="60% - 强调文字颜色 1 3" xfId="292"/>
    <cellStyle name="差_M03" xfId="293"/>
    <cellStyle name="20% - Accent3 4" xfId="294"/>
    <cellStyle name="差_0502通海县 2_2016年决算报告附表8.25 2" xfId="295"/>
    <cellStyle name="Accent6 - 60% 2" xfId="296"/>
    <cellStyle name="差_业务工作量指标 2_2016年决算报告附表8.25" xfId="297"/>
    <cellStyle name="20% - Accent4" xfId="298"/>
    <cellStyle name="Accent6 - 60% 2 2" xfId="299"/>
    <cellStyle name="20% - 强调文字颜色 4 3" xfId="300"/>
    <cellStyle name="20% - Accent4 2" xfId="301"/>
    <cellStyle name="好_2006年基础数据 2_2016年决算报告附表8.25" xfId="302"/>
    <cellStyle name="差_业务工作量指标 2_2016年决算报告附表8.25 2" xfId="303"/>
    <cellStyle name="20% - 强调文字颜色 4 3 2" xfId="304"/>
    <cellStyle name="20% - Accent4 2 2" xfId="305"/>
    <cellStyle name="好_2006年基础数据 2_2016年决算报告附表8.25 2" xfId="306"/>
    <cellStyle name="Accent6 3 2" xfId="307"/>
    <cellStyle name="好_县市旗测算20080508_不含人员经费系数_财力性转移支付2010年预算参考数" xfId="308"/>
    <cellStyle name="差_34青海_财力性转移支付2010年预算参考数" xfId="309"/>
    <cellStyle name="常规 5" xfId="310"/>
    <cellStyle name="60% - 强调文字颜色 2 2" xfId="311"/>
    <cellStyle name="好_2009年一般性转移支付标准工资 3_2016年决算报告附表8.25 2" xfId="312"/>
    <cellStyle name="20% - 强调文字颜色 4 4" xfId="313"/>
    <cellStyle name="20% - Accent4 3" xfId="314"/>
    <cellStyle name="好_~5676413 3 2" xfId="315"/>
    <cellStyle name="好_高中教师人数（教育厅1.6日提供） 3 2" xfId="316"/>
    <cellStyle name="Accent6 - 60% 3" xfId="317"/>
    <cellStyle name="好_11大理_财力性转移支付2010年预算参考数" xfId="318"/>
    <cellStyle name="20% - Accent5" xfId="319"/>
    <cellStyle name="Accent6 - 60% 3 2" xfId="320"/>
    <cellStyle name="好_11大理_财力性转移支付2010年预算参考数 2" xfId="321"/>
    <cellStyle name="20% - 强调文字颜色 5 3" xfId="322"/>
    <cellStyle name="20% - Accent5 2" xfId="323"/>
    <cellStyle name="好_0502通海县 2_2016年决算报告附表8.25" xfId="324"/>
    <cellStyle name="20% - 强调文字颜色 5 3 2" xfId="325"/>
    <cellStyle name="20% - Accent5 2 2" xfId="326"/>
    <cellStyle name="60% - 强调文字颜色 3 2" xfId="327"/>
    <cellStyle name="好_卫生(按照总人口测算）—20080416_不含人员经费系数_财力性转移支付2010年预算参考数" xfId="328"/>
    <cellStyle name="20% - 强调文字颜色 5 4" xfId="329"/>
    <cellStyle name="20% - Accent5 3" xfId="330"/>
    <cellStyle name="好_不含人员经费系数_财力性转移支付2010年预算参考数 2" xfId="331"/>
    <cellStyle name="Accent5 - 40% 2" xfId="332"/>
    <cellStyle name="好_1003牟定县 3" xfId="333"/>
    <cellStyle name="60% - 强调文字颜色 3 3" xfId="334"/>
    <cellStyle name="20% - Accent5 4" xfId="335"/>
    <cellStyle name="差_2009年一般性转移支付标准工资_地方配套按人均增幅控制8.30一般预算平均增幅、人均可用财力平均增幅两次控制、社会治安系数调整、案件数调整xl 2 2" xfId="336"/>
    <cellStyle name="Accent6 - 60% 4" xfId="337"/>
    <cellStyle name="差_其他部门(按照总人口测算）—20080416_县市旗测算-新科目（含人口规模效应）_财力性转移支付2010年预算参考数" xfId="338"/>
    <cellStyle name="40% - 强调文字颜色 6 3 2 2" xfId="339"/>
    <cellStyle name="好_汇总表 2" xfId="340"/>
    <cellStyle name="差_地方配套按人均增幅控制8.30一般预算平均增幅、人均可用财力平均增幅两次控制、社会治安系数调整、案件数调整xl 2_2016年决算报告附表7.21 2" xfId="341"/>
    <cellStyle name="20% - Accent6" xfId="342"/>
    <cellStyle name="20% - 强调文字颜色 6 3" xfId="343"/>
    <cellStyle name="20% - Accent6 2" xfId="344"/>
    <cellStyle name="差_业务工作量指标" xfId="345"/>
    <cellStyle name="差_不用软件计算9.1不考虑经费管理评价xl 2_2016年决算报告附表8.25" xfId="346"/>
    <cellStyle name="好_2009年一般性转移支付标准工资_地方配套按人均增幅控制8.30一般预算平均增幅、人均可用财力平均增幅两次控制、社会治安系数调整、案件数调整xl 3 2" xfId="347"/>
    <cellStyle name="40% - 强调文字颜色 5 4" xfId="348"/>
    <cellStyle name="差_县市旗测算-新科目（20080626）_不含人员经费系数_财力性转移支付2010年预算参考数" xfId="349"/>
    <cellStyle name="20% - 强调文字颜色 6 3 2" xfId="350"/>
    <cellStyle name="20% - Accent6 2 2" xfId="351"/>
    <cellStyle name="差_业务工作量指标 2" xfId="352"/>
    <cellStyle name="差_不用软件计算9.1不考虑经费管理评价xl 2_2016年决算报告附表8.25 2" xfId="353"/>
    <cellStyle name="好_530629_2006年县级财政报表附表 3_2016年决算报告附表8.25 2" xfId="354"/>
    <cellStyle name="好_2009年一般性转移支付标准工资_地方配套按人均增幅控制8.30一般预算平均增幅、人均可用财力平均增幅两次控制、社会治安系数调整、案件数调整xl 4" xfId="355"/>
    <cellStyle name="60% - 强调文字颜色 4 2" xfId="356"/>
    <cellStyle name="好_03昭通 3_2016年决算报告附表8.25" xfId="357"/>
    <cellStyle name="20% - 强调文字颜色 6 4" xfId="358"/>
    <cellStyle name="20% - Accent6 3" xfId="359"/>
    <cellStyle name="40% - 强调文字颜色 6 4" xfId="360"/>
    <cellStyle name="好_03昭通 3_2016年决算报告附表8.25 2" xfId="361"/>
    <cellStyle name="差_地方配套按人均增幅控制8.30xl" xfId="362"/>
    <cellStyle name="20% - Accent6 3 2" xfId="363"/>
    <cellStyle name="60% - 强调文字颜色 4 3" xfId="364"/>
    <cellStyle name="40% - 强调文字颜色 5 2 2" xfId="365"/>
    <cellStyle name="20% - Accent6 4" xfId="366"/>
    <cellStyle name="20% - 强调文字颜色 1 2" xfId="367"/>
    <cellStyle name="差_县区合并测算20080421_民生政策最低支出需求 2" xfId="368"/>
    <cellStyle name="差_奖励补助测算5.24冯铸 2" xfId="369"/>
    <cellStyle name="Bad 3" xfId="370"/>
    <cellStyle name="20% - 强调文字颜色 1 2 2" xfId="371"/>
    <cellStyle name="差_青海 缺口县区测算(地方填报)" xfId="372"/>
    <cellStyle name="差_奖励补助测算5.24冯铸 2 2" xfId="373"/>
    <cellStyle name="Bad 3 2" xfId="374"/>
    <cellStyle name="20% - 强调文字颜色 1 2 2 2" xfId="375"/>
    <cellStyle name="差_云南农村义务教育统计表" xfId="376"/>
    <cellStyle name="Accent2 - 40% 3 2" xfId="377"/>
    <cellStyle name="60% - Accent5" xfId="378"/>
    <cellStyle name="差_2006年34青海_财力性转移支付2010年预算参考数 2" xfId="379"/>
    <cellStyle name="20% - 强调文字颜色 1 2_2014年广西壮族自治区本级决算录入表0701" xfId="380"/>
    <cellStyle name="差_义务教育阶段教职工人数（教育厅提供最终）" xfId="381"/>
    <cellStyle name="差_附表_财力性转移支付2010年预算参考数" xfId="382"/>
    <cellStyle name="Accent5 - 20% 2" xfId="383"/>
    <cellStyle name="差_2009年一般性转移支付标准工资_奖励补助测算5.24冯铸" xfId="384"/>
    <cellStyle name="20% - 强调文字颜色 1 3 2 2" xfId="385"/>
    <cellStyle name="20% - 强调文字颜色 2 2" xfId="386"/>
    <cellStyle name="差_汇总-县级财政报表附表 3" xfId="387"/>
    <cellStyle name="差_行政(燃修费)_不含人员经费系数" xfId="388"/>
    <cellStyle name="20% - 强调文字颜色 2 2 2" xfId="389"/>
    <cellStyle name="差_汇总-县级财政报表附表 3 2" xfId="390"/>
    <cellStyle name="差_行政(燃修费)_不含人员经费系数 2" xfId="391"/>
    <cellStyle name="20% - 强调文字颜色 2 2 2 2" xfId="392"/>
    <cellStyle name="好_卫生部门 2_2016年决算报告附表8.25" xfId="393"/>
    <cellStyle name="常规 35 2" xfId="394"/>
    <cellStyle name="常规 40 2" xfId="395"/>
    <cellStyle name="20% - 强调文字颜色 2 3 2 2" xfId="396"/>
    <cellStyle name="20% - 强调文字颜色 3 2 2" xfId="397"/>
    <cellStyle name="20% - 强调文字颜色 3 2 2 2" xfId="398"/>
    <cellStyle name="好_2_财力性转移支付2010年预算参考数" xfId="399"/>
    <cellStyle name="好_2006年全省财力计算表（中央、决算） 4" xfId="400"/>
    <cellStyle name="差_行政（人员）_财力性转移支付2010年预算参考数 2" xfId="401"/>
    <cellStyle name="Accent3_2006年33甘肃" xfId="402"/>
    <cellStyle name="20% - 强调文字颜色 3 2_2014年广西壮族自治区本级决算录入表0701" xfId="403"/>
    <cellStyle name="好_下半年禁毒办案经费分配2544.3万元" xfId="404"/>
    <cellStyle name="40% - 强调文字颜色 6 2" xfId="405"/>
    <cellStyle name="常规 4_2008年横排表0721" xfId="406"/>
    <cellStyle name="20% - 强调文字颜色 3 3 2 2" xfId="407"/>
    <cellStyle name="差_汇总-县级财政报表附表 2_2016年决算报告附表7.21" xfId="408"/>
    <cellStyle name="20% - 强调文字颜色 4 2" xfId="409"/>
    <cellStyle name="好_县级公安机关公用经费标准奖励测算方案（定稿） 3_2016年决算报告附表7.21" xfId="410"/>
    <cellStyle name="差_汇总-县级财政报表附表 2_2016年决算报告附表7.21 2" xfId="411"/>
    <cellStyle name="20% - 强调文字颜色 4 2 2" xfId="412"/>
    <cellStyle name="20% - 强调文字颜色 4 2_2014年广西壮族自治区本级决算录入表0701" xfId="413"/>
    <cellStyle name="60% - 强调文字颜色 5 4" xfId="414"/>
    <cellStyle name="20% - 强调文字颜色 4 3 2 2" xfId="415"/>
    <cellStyle name="20% - 强调文字颜色 5 2" xfId="416"/>
    <cellStyle name="20% - 强调文字颜色 5 2 2" xfId="417"/>
    <cellStyle name="差_下半年禁毒办案经费分配2544.3万元" xfId="418"/>
    <cellStyle name="20% - 强调文字颜色 5 2 2 2" xfId="419"/>
    <cellStyle name="好_0502通海县 2_2016年决算报告附表8.25 2" xfId="420"/>
    <cellStyle name="20% - 强调文字颜色 5 3 2 2" xfId="421"/>
    <cellStyle name="好_2007年人员分部门统计表 4" xfId="422"/>
    <cellStyle name="20% - 强调文字颜色 6 2" xfId="423"/>
    <cellStyle name="好_文体广播事业(按照总人口测算）—20080416" xfId="424"/>
    <cellStyle name="20% - 强调文字颜色 6 2 2" xfId="425"/>
    <cellStyle name="Accent6 - 20% 3" xfId="426"/>
    <cellStyle name="好_5334_2006年迪庆县级财政报表附表 3_2016年决算报告附表8.25" xfId="427"/>
    <cellStyle name="好_2009年一般性转移支付标准工资_地方配套按人均增幅控制8.30一般预算平均增幅、人均可用财力平均增幅两次控制、社会治安系数调整、案件数调整xl 2 2" xfId="428"/>
    <cellStyle name="40% - 强调文字颜色 4 4" xfId="429"/>
    <cellStyle name="好_文体广播事业(按照总人口测算）—20080416 2" xfId="430"/>
    <cellStyle name="20% - 强调文字颜色 6 2 2 2" xfId="431"/>
    <cellStyle name="Accent6 - 20% 3 2" xfId="432"/>
    <cellStyle name="差_2009年一般性转移支付标准工资_奖励补助测算5.23新 3_2016年决算报告附表8.25 2" xfId="433"/>
    <cellStyle name="差_汇总-县级财政报表附表 3_2016年决算报告附表7.21" xfId="434"/>
    <cellStyle name="20% - 强调文字颜色 6 2_2014年广西壮族自治区本级决算录入表0701" xfId="435"/>
    <cellStyle name="60% - 强调文字颜色 6 3" xfId="436"/>
    <cellStyle name="20% - 强调文字颜色 6 3 2 2" xfId="437"/>
    <cellStyle name="差_业务工作量指标 2 2" xfId="438"/>
    <cellStyle name="差_县级公安机关公用经费标准奖励测算方案（定稿） 4" xfId="439"/>
    <cellStyle name="40% - 强调文字颜色 1 2_2014年广西壮族自治区本级决算录入表0701" xfId="440"/>
    <cellStyle name="好_汇总-县级财政报表附表 2" xfId="441"/>
    <cellStyle name="40% - Accent1" xfId="442"/>
    <cellStyle name="好_汇总-县级财政报表附表 2 2" xfId="443"/>
    <cellStyle name="常规 78" xfId="444"/>
    <cellStyle name="常规 83" xfId="445"/>
    <cellStyle name="40% - Accent1 2" xfId="446"/>
    <cellStyle name="常规 78 2" xfId="447"/>
    <cellStyle name="常规 83 2" xfId="448"/>
    <cellStyle name="40% - Accent1 2 2" xfId="449"/>
    <cellStyle name="好_奖励补助测算5.22测试 2" xfId="450"/>
    <cellStyle name="常规 79" xfId="451"/>
    <cellStyle name="常规 84" xfId="452"/>
    <cellStyle name="差_下半年禁吸戒毒经费1000万元 3_2016年决算报告附表7.21 2" xfId="453"/>
    <cellStyle name="40% - Accent1 3" xfId="454"/>
    <cellStyle name="好_奖励补助测算5.22测试 2 2" xfId="455"/>
    <cellStyle name="常规 79 2" xfId="456"/>
    <cellStyle name="常规 84 2" xfId="457"/>
    <cellStyle name="40% - Accent1 3 2" xfId="458"/>
    <cellStyle name="差_教育厅提供义务教育及高中教师人数（2009年1月6日） 2_2016年决算报告附表7.21" xfId="459"/>
    <cellStyle name="好_汇总-县级财政报表附表 3" xfId="460"/>
    <cellStyle name="差_不含人员经费系数_财力性转移支付2010年预算参考数" xfId="461"/>
    <cellStyle name="40% - Accent2" xfId="462"/>
    <cellStyle name="好_汇总-县级财政报表附表 3 2" xfId="463"/>
    <cellStyle name="差_不含人员经费系数_财力性转移支付2010年预算参考数 2" xfId="464"/>
    <cellStyle name="40% - Accent2 2" xfId="465"/>
    <cellStyle name="40% - Accent2 2 2" xfId="466"/>
    <cellStyle name="好_2" xfId="467"/>
    <cellStyle name="40% - Accent2 3" xfId="468"/>
    <cellStyle name="好_05玉溪 2_2016年决算报告附表8.25 2" xfId="469"/>
    <cellStyle name="差_卫生(按照总人口测算）—20080416_县市旗测算-新科目（含人口规模效应）_财力性转移支付2010年预算参考数" xfId="470"/>
    <cellStyle name="差_农林水和城市维护标准支出20080505－县区合计_民生政策最低支出需求" xfId="471"/>
    <cellStyle name="差_1110洱源县_财力性转移支付2010年预算参考数 2" xfId="472"/>
    <cellStyle name="40% - Accent2 4" xfId="473"/>
    <cellStyle name="好_汇总-县级财政报表附表 4" xfId="474"/>
    <cellStyle name="40% - Accent3" xfId="475"/>
    <cellStyle name="40% - Accent3 2" xfId="476"/>
    <cellStyle name="Accent5 - 60%" xfId="477"/>
    <cellStyle name="差_2006年28四川_财力性转移支付2010年预算参考数" xfId="478"/>
    <cellStyle name="差_市辖区测算20080510_不含人员经费系数_财力性转移支付2010年预算参考数 2" xfId="479"/>
    <cellStyle name="40% - Accent3 2 2" xfId="480"/>
    <cellStyle name="差_文体广播事业(按照总人口测算）—20080416_财力性转移支付2010年预算参考数 2" xfId="481"/>
    <cellStyle name="40% - Accent3 3" xfId="482"/>
    <cellStyle name="40% - Accent3 3 2" xfId="483"/>
    <cellStyle name="40% - Accent3 4" xfId="484"/>
    <cellStyle name="Normal - Style1" xfId="485"/>
    <cellStyle name="好_山东省民生支出标准" xfId="486"/>
    <cellStyle name="差_县市旗测算20080508_财力性转移支付2010年预算参考数 2" xfId="487"/>
    <cellStyle name="40% - Accent4" xfId="488"/>
    <cellStyle name="好_县区合并测算20080423(按照各省比重）_县市旗测算-新科目（含人口规模效应）_财力性转移支付2010年预算参考数" xfId="489"/>
    <cellStyle name="好_山东省民生支出标准 2" xfId="490"/>
    <cellStyle name="40% - Accent4 2" xfId="491"/>
    <cellStyle name="40% - Accent4 4" xfId="492"/>
    <cellStyle name="好_县区合并测算20080423(按照各省比重）_县市旗测算-新科目（含人口规模效应）_财力性转移支付2010年预算参考数 2" xfId="493"/>
    <cellStyle name="40% - Accent4 2 2" xfId="494"/>
    <cellStyle name="Currency_!!!GO" xfId="495"/>
    <cellStyle name="40% - Accent4 3" xfId="496"/>
    <cellStyle name="40% - Accent5 4" xfId="497"/>
    <cellStyle name="40% - Accent4 3 2" xfId="498"/>
    <cellStyle name="警告文本 2" xfId="499"/>
    <cellStyle name="40% - Accent5" xfId="500"/>
    <cellStyle name="差_28四川" xfId="501"/>
    <cellStyle name="差_0502通海县 2_2016年决算报告附表7.21" xfId="502"/>
    <cellStyle name="40% - Accent5 2" xfId="503"/>
    <cellStyle name="差_28四川 2" xfId="504"/>
    <cellStyle name="差_0502通海县 2_2016年决算报告附表7.21 2" xfId="505"/>
    <cellStyle name="40% - Accent5 2 2" xfId="506"/>
    <cellStyle name="差_测算结果汇总" xfId="507"/>
    <cellStyle name="40% - Accent5 3" xfId="508"/>
    <cellStyle name="差_测算结果汇总 2" xfId="509"/>
    <cellStyle name="40% - Accent5 3 2" xfId="510"/>
    <cellStyle name="好_奖励补助测算7.23 3 2" xfId="511"/>
    <cellStyle name="警告文本 3" xfId="512"/>
    <cellStyle name="40% - Accent6" xfId="513"/>
    <cellStyle name="好_530623_2006年县级财政报表附表 3_2016年决算报告附表7.21" xfId="514"/>
    <cellStyle name="好_530623_2006年县级财政报表附表 3_2016年决算报告附表7.21 2" xfId="515"/>
    <cellStyle name="40% - Accent6 2" xfId="516"/>
    <cellStyle name="40% - Accent6 3" xfId="517"/>
    <cellStyle name="40% - Accent6 3 2" xfId="518"/>
    <cellStyle name="Accent1" xfId="519"/>
    <cellStyle name="好_第五部分(才淼、饶永宏） 3 2" xfId="520"/>
    <cellStyle name="40% - 强调文字颜色 1 3" xfId="521"/>
    <cellStyle name="40% - Accent6 4" xfId="522"/>
    <cellStyle name="40% - 强调文字颜色 4 3 2 2" xfId="523"/>
    <cellStyle name="差_县市旗测算-新科目（20080626）_不含人员经费系数 2" xfId="524"/>
    <cellStyle name="40% - 强调文字颜色 1 2" xfId="525"/>
    <cellStyle name="好_20河南" xfId="526"/>
    <cellStyle name="40% - 强调文字颜色 1 2 2" xfId="527"/>
    <cellStyle name="Accent1 2" xfId="528"/>
    <cellStyle name="40% - 强调文字颜色 1 3 2" xfId="529"/>
    <cellStyle name="差_云南省2008年中小学教职工情况（教育厅提供20090101加工整理） 3" xfId="530"/>
    <cellStyle name="Accent1 2 2" xfId="531"/>
    <cellStyle name="40% - 强调文字颜色 1 3 2 2" xfId="532"/>
    <cellStyle name="差_云南省2008年中小学教职工情况（教育厅提供20090101加工整理） 3 2" xfId="533"/>
    <cellStyle name="Accent2" xfId="534"/>
    <cellStyle name="40% - 强调文字颜色 1 4" xfId="535"/>
    <cellStyle name="差_奖励补助测算5.24冯铸 3" xfId="536"/>
    <cellStyle name="Bad 4" xfId="537"/>
    <cellStyle name="40% - 强调文字颜色 2 2" xfId="538"/>
    <cellStyle name="40% - 强调文字颜色 2 2 2" xfId="539"/>
    <cellStyle name="40% - 强调文字颜色 2 2 2 2" xfId="540"/>
    <cellStyle name="好_农林水和城市维护标准支出20080505－县区合计_财力性转移支付2010年预算参考数 2" xfId="541"/>
    <cellStyle name="40% - 强调文字颜色 2 2_2014年广西壮族自治区本级决算录入表0701" xfId="542"/>
    <cellStyle name="40% - 强调文字颜色 2 3" xfId="543"/>
    <cellStyle name="差_下半年禁吸戒毒经费1000万元" xfId="544"/>
    <cellStyle name="40% - 强调文字颜色 2 3 2" xfId="545"/>
    <cellStyle name="40% - 强调文字颜色 2 4" xfId="546"/>
    <cellStyle name="40% - 强调文字颜色 3 2" xfId="547"/>
    <cellStyle name="好_2009年一般性转移支付标准工资_地方配套按人均增幅控制8.31（调整结案率后）xl" xfId="548"/>
    <cellStyle name="40% - 强调文字颜色 3 2 2" xfId="549"/>
    <cellStyle name="好_2009年一般性转移支付标准工资_地方配套按人均增幅控制8.31（调整结案率后）xl 2" xfId="550"/>
    <cellStyle name="差_2010年自治区财政与市、试点县财政年终决算结算单0211" xfId="551"/>
    <cellStyle name="40% - 强调文字颜色 3 2 2 2" xfId="552"/>
    <cellStyle name="Accent5 4" xfId="553"/>
    <cellStyle name="40% - 强调文字颜色 3 2_2014年广西壮族自治区本级决算录入表0701" xfId="554"/>
    <cellStyle name="好_2006年水利统计指标统计表" xfId="555"/>
    <cellStyle name="差_11大理 3_2016年决算报告附表8.25" xfId="556"/>
    <cellStyle name="40% - 强调文字颜色 3 3" xfId="557"/>
    <cellStyle name="常规 25" xfId="558"/>
    <cellStyle name="常规 30" xfId="559"/>
    <cellStyle name="差_11大理 3_2016年决算报告附表8.25 2" xfId="560"/>
    <cellStyle name="40% - 强调文字颜色 3 3 2" xfId="561"/>
    <cellStyle name="常规 25 2" xfId="562"/>
    <cellStyle name="常规 30 2" xfId="563"/>
    <cellStyle name="40% - 强调文字颜色 3 3 2 2" xfId="564"/>
    <cellStyle name="40% - 强调文字颜色 3 4" xfId="565"/>
    <cellStyle name="40% - 强调文字颜色 4 2 2" xfId="566"/>
    <cellStyle name="40% - 强调文字颜色 4 2 2 2" xfId="567"/>
    <cellStyle name="40% - 强调文字颜色 4 2_2014年广西壮族自治区本级决算录入表0701" xfId="568"/>
    <cellStyle name="Accent6 - 20% 2" xfId="569"/>
    <cellStyle name="好_教育厅提供义务教育及高中教师人数（2009年1月6日） 4" xfId="570"/>
    <cellStyle name="40% - 强调文字颜色 6 2_2014年广西壮族自治区本级决算录入表0701" xfId="571"/>
    <cellStyle name="40% - 强调文字颜色 4 3" xfId="572"/>
    <cellStyle name="好_2006年分析表" xfId="573"/>
    <cellStyle name="差_行政(燃修费)_民生政策最低支出需求 2" xfId="574"/>
    <cellStyle name="40% - 强调文字颜色 5 2" xfId="575"/>
    <cellStyle name="差_奖励补助测算7.25 (version 1) (version 1) 2" xfId="576"/>
    <cellStyle name="Check Cell" xfId="577"/>
    <cellStyle name="40% - 强调文字颜色 5 2 2 2" xfId="578"/>
    <cellStyle name="40% - 强调文字颜色 5 2_2014年广西壮族自治区本级决算录入表0701" xfId="579"/>
    <cellStyle name="差_2009年一般性转移支付标准工资 3_2016年决算报告附表7.21" xfId="580"/>
    <cellStyle name="40% - 强调文字颜色 5 3" xfId="581"/>
    <cellStyle name="好_河南 缺口县区测算(地方填报白)" xfId="582"/>
    <cellStyle name="差_05潍坊" xfId="583"/>
    <cellStyle name="60% - 强调文字颜色 5 3" xfId="584"/>
    <cellStyle name="差_2009年一般性转移支付标准工资 3_2016年决算报告附表7.21 2" xfId="585"/>
    <cellStyle name="40% - 强调文字颜色 5 3 2" xfId="586"/>
    <cellStyle name="40% - 强调文字颜色 5 3 2 2" xfId="587"/>
    <cellStyle name="60% - Accent6 3" xfId="588"/>
    <cellStyle name="差_03昭通 2" xfId="589"/>
    <cellStyle name="Accent2 5" xfId="590"/>
    <cellStyle name="40% - 强调文字颜色 6 2 2" xfId="591"/>
    <cellStyle name="差_2009年一般性转移支付标准工资_~5676413 3" xfId="592"/>
    <cellStyle name="40% - 强调文字颜色 6 2 2 2" xfId="593"/>
    <cellStyle name="40% - 强调文字颜色 6 3" xfId="594"/>
    <cellStyle name="好_汇总表" xfId="595"/>
    <cellStyle name="Accent3 5" xfId="596"/>
    <cellStyle name="差_地方配套按人均增幅控制8.30一般预算平均增幅、人均可用财力平均增幅两次控制、社会治安系数调整、案件数调整xl 2_2016年决算报告附表7.21" xfId="597"/>
    <cellStyle name="40% - 强调文字颜色 6 3 2" xfId="598"/>
    <cellStyle name="60% - Accent1" xfId="599"/>
    <cellStyle name="Accent4 - 20% 3" xfId="600"/>
    <cellStyle name="差_1003牟定县" xfId="601"/>
    <cellStyle name="60% - Accent1 2" xfId="602"/>
    <cellStyle name="好_0502通海县 3_2016年决算报告附表7.21" xfId="603"/>
    <cellStyle name="常规 7" xfId="604"/>
    <cellStyle name="Accent4 - 20% 3 2" xfId="605"/>
    <cellStyle name="60% - 强调文字颜色 2 4" xfId="606"/>
    <cellStyle name="差_1003牟定县 2" xfId="607"/>
    <cellStyle name="60% - Accent1 2 2" xfId="608"/>
    <cellStyle name="Accent4 - 20% 4" xfId="609"/>
    <cellStyle name="Accent2 - 60% 2" xfId="610"/>
    <cellStyle name="差_奖励补助测算5.23新 2" xfId="611"/>
    <cellStyle name="60% - Accent1 3" xfId="612"/>
    <cellStyle name="好_5334_2006年迪庆县级财政报表附表 2_2016年决算报告附表8.25 2" xfId="613"/>
    <cellStyle name="Accent5 - 40% 3" xfId="614"/>
    <cellStyle name="好_1003牟定县 4" xfId="615"/>
    <cellStyle name="Accent2 - 60% 2 2" xfId="616"/>
    <cellStyle name="好_2006年在职人员情况 3_2016年决算报告附表7.21" xfId="617"/>
    <cellStyle name="60% - 强调文字颜色 3 4" xfId="618"/>
    <cellStyle name="差_奖励补助测算5.23新 2 2" xfId="619"/>
    <cellStyle name="60% - Accent1 3 2" xfId="620"/>
    <cellStyle name="差_三季度－表二 3_2016年决算报告附表8.25 2" xfId="621"/>
    <cellStyle name="差_Book2 3_2016年决算报告附表8.25" xfId="622"/>
    <cellStyle name="差_河南 缺口县区测算(地方填报) 2" xfId="623"/>
    <cellStyle name="Accent2 - 60% 3" xfId="624"/>
    <cellStyle name="差_奖励补助测算5.23新 3" xfId="625"/>
    <cellStyle name="差_高中教师人数（教育厅1.6日提供）" xfId="626"/>
    <cellStyle name="60% - Accent1 4" xfId="627"/>
    <cellStyle name="60% - Accent2" xfId="628"/>
    <cellStyle name="好_2009年一般性转移支付标准工资_奖励补助测算5.23新 2_2016年决算报告附表8.25" xfId="629"/>
    <cellStyle name="60% - Accent2 2" xfId="630"/>
    <cellStyle name="好_2009年一般性转移支付标准工资_奖励补助测算5.23新 2_2016年决算报告附表8.25 2" xfId="631"/>
    <cellStyle name="好_核定人数下发表" xfId="632"/>
    <cellStyle name="60% - Accent2 2 2" xfId="633"/>
    <cellStyle name="60% - Accent2 3" xfId="634"/>
    <cellStyle name="sstot" xfId="635"/>
    <cellStyle name="60% - Accent2 3 2" xfId="636"/>
    <cellStyle name="好_文体广播事业(按照总人口测算）—20080416_不含人员经费系数_财力性转移支付2010年预算参考数 2" xfId="637"/>
    <cellStyle name="好_地方配套按人均增幅控制8.30xl 3_2016年决算报告附表8.25" xfId="638"/>
    <cellStyle name="Accent4_Book1" xfId="639"/>
    <cellStyle name="60% - Accent3" xfId="640"/>
    <cellStyle name="差_~5676413 2 2" xfId="641"/>
    <cellStyle name="Bad" xfId="642"/>
    <cellStyle name="60% - Accent3 2" xfId="643"/>
    <cellStyle name="常规 11 3" xfId="644"/>
    <cellStyle name="差_义务教育阶段教职工人数（教育厅提供最终） 4" xfId="645"/>
    <cellStyle name="Bad 2" xfId="646"/>
    <cellStyle name="60% - Accent3 2 2" xfId="647"/>
    <cellStyle name="差_财政供养人员 3" xfId="648"/>
    <cellStyle name="差_一般预算支出口径剔除表" xfId="649"/>
    <cellStyle name="60% - Accent3 3" xfId="650"/>
    <cellStyle name="60% - Accent3 4" xfId="651"/>
    <cellStyle name="差_14安徽 2" xfId="652"/>
    <cellStyle name="per.style" xfId="653"/>
    <cellStyle name="60% - Accent4" xfId="654"/>
    <cellStyle name="60% - Accent4 2" xfId="655"/>
    <cellStyle name="好_检验表（调整后）" xfId="656"/>
    <cellStyle name="60% - Accent4 2 2" xfId="657"/>
    <cellStyle name="60% - Accent4 3" xfId="658"/>
    <cellStyle name="60% - Accent4 4" xfId="659"/>
    <cellStyle name="差_2009年一般性转移支付标准工资_奖励补助测算7.25 (version 1) (version 1) 2_2016年决算报告附表7.21 2" xfId="660"/>
    <cellStyle name="好_汇总_财力性转移支付2010年预算参考数" xfId="661"/>
    <cellStyle name="差_奖励补助测算7.25 2" xfId="662"/>
    <cellStyle name="60% - Accent5 2" xfId="663"/>
    <cellStyle name="差_市辖区测算-新科目（20080626）_县市旗测算-新科目（含人口规模效应）_财力性转移支付2010年预算参考数" xfId="664"/>
    <cellStyle name="60% - Accent5 2 2" xfId="665"/>
    <cellStyle name="差_市辖区测算-新科目（20080626）_县市旗测算-新科目（含人口规模效应）_财力性转移支付2010年预算参考数 2" xfId="666"/>
    <cellStyle name="60% - Accent5 3" xfId="667"/>
    <cellStyle name="60% - Accent5 4" xfId="668"/>
    <cellStyle name="Accent2 2 2" xfId="669"/>
    <cellStyle name="差_云南省2008年转移支付测算——州市本级考核部分及政策性测算 4" xfId="670"/>
    <cellStyle name="差_市辖区测算20080510_民生政策最低支出需求 2" xfId="671"/>
    <cellStyle name="差_2007年检察院案件数 2_2016年决算报告附表7.21" xfId="672"/>
    <cellStyle name="60% - Accent6" xfId="673"/>
    <cellStyle name="60% - Accent6 2" xfId="674"/>
    <cellStyle name="好_2009年一般性转移支付标准工资_~5676413 2_2016年决算报告附表7.21" xfId="675"/>
    <cellStyle name="差_2007年检察院案件数 2_2016年决算报告附表7.21 2" xfId="676"/>
    <cellStyle name="60% - Accent6 2 2" xfId="677"/>
    <cellStyle name="好_2009年一般性转移支付标准工资_~5676413 2_2016年决算报告附表7.21 2" xfId="678"/>
    <cellStyle name="Norma,_laroux_4_营业在建 (2)_E21" xfId="679"/>
    <cellStyle name="60% - Accent6 3 2" xfId="680"/>
    <cellStyle name="60% - Accent6 4" xfId="681"/>
    <cellStyle name="Explanatory Text" xfId="682"/>
    <cellStyle name="Accent4 - 20% 2 2" xfId="683"/>
    <cellStyle name="60% - 强调文字颜色 1 4" xfId="684"/>
    <cellStyle name="差_Book2 3_2016年决算报告附表8.25 2" xfId="685"/>
    <cellStyle name="Accent2 - 60% 3 2" xfId="686"/>
    <cellStyle name="差_2008年全省汇总收支计算表 2" xfId="687"/>
    <cellStyle name="60% - 强调文字颜色 4 4" xfId="688"/>
    <cellStyle name="差_义务教育阶段教职工人数（教育厅提供最终） 2_2016年决算报告附表7.21" xfId="689"/>
    <cellStyle name="好_2007年检察院案件数 3_2016年决算报告附表7.21" xfId="690"/>
    <cellStyle name="60% - 强调文字颜色 5 2" xfId="691"/>
    <cellStyle name="差_2009年一般性转移支付标准工资_奖励补助测算7.25 (version 1) (version 1) 2 2" xfId="692"/>
    <cellStyle name="60% - 强调文字颜色 6 2" xfId="693"/>
    <cellStyle name="百分比 3 2 2" xfId="694"/>
    <cellStyle name="60% - 强调文字颜色 6 4" xfId="695"/>
    <cellStyle name="好_奖励补助测算7.25 (version 1) (version 1) 3 2" xfId="696"/>
    <cellStyle name="差_2006年水利统计指标统计表_财力性转移支付2010年预算参考数" xfId="697"/>
    <cellStyle name="6mal" xfId="698"/>
    <cellStyle name="差_2006年基础数据" xfId="699"/>
    <cellStyle name="Accent1 - 40%" xfId="700"/>
    <cellStyle name="差_2006年基础数据 2" xfId="701"/>
    <cellStyle name="Accent1 - 40% 2" xfId="702"/>
    <cellStyle name="差_2006年基础数据 2 2" xfId="703"/>
    <cellStyle name="Accent1 - 40% 2 2" xfId="704"/>
    <cellStyle name="Calculation 3 2" xfId="705"/>
    <cellStyle name="差_2006年基础数据 3" xfId="706"/>
    <cellStyle name="Accent1 - 40% 3" xfId="707"/>
    <cellStyle name="差_第五部分(才淼、饶永宏） 2_2016年决算报告附表7.21" xfId="708"/>
    <cellStyle name="Accent5_Book1" xfId="709"/>
    <cellStyle name="差_2006年基础数据 3 2" xfId="710"/>
    <cellStyle name="Accent1 - 40% 3 2" xfId="711"/>
    <cellStyle name="差_2006年基础数据 4" xfId="712"/>
    <cellStyle name="Accent1 - 40% 4" xfId="713"/>
    <cellStyle name="Accent1 - 60%" xfId="714"/>
    <cellStyle name="Accent3 - 20% 4" xfId="715"/>
    <cellStyle name="Accent1 - 60% 2" xfId="716"/>
    <cellStyle name="Accent1 - 60% 3" xfId="717"/>
    <cellStyle name="差_2008计算资料（8月5）" xfId="718"/>
    <cellStyle name="好_2009年一般性转移支付标准工资_~4190974 3" xfId="719"/>
    <cellStyle name="Accent1 - 60% 3 2" xfId="720"/>
    <cellStyle name="差_2008计算资料（8月5） 2" xfId="721"/>
    <cellStyle name="Accent3 - 60% 3" xfId="722"/>
    <cellStyle name="Accent1 - 60% 4" xfId="723"/>
    <cellStyle name="Accent1 3" xfId="724"/>
    <cellStyle name="Accent1 3 2" xfId="725"/>
    <cellStyle name="好_奖励补助测算7.25 3_2016年决算报告附表7.21" xfId="726"/>
    <cellStyle name="超级链接" xfId="727"/>
    <cellStyle name="Accent1 4" xfId="728"/>
    <cellStyle name="Accent1_2006年33甘肃" xfId="729"/>
    <cellStyle name="好_不用软件计算9.1不考虑经费管理评价xl 3_2016年决算报告附表8.25" xfId="730"/>
    <cellStyle name="Accent2 - 20% 2" xfId="731"/>
    <cellStyle name="好_不用软件计算9.1不考虑经费管理评价xl 3_2016年决算报告附表8.25 2" xfId="732"/>
    <cellStyle name="Accent2 - 20% 2 2" xfId="733"/>
    <cellStyle name="差_县市旗测算-新科目（20080626）_民生政策最低支出需求_财力性转移支付2010年预算参考数 2" xfId="734"/>
    <cellStyle name="Accent2 - 20% 3" xfId="735"/>
    <cellStyle name="Accent2 - 20% 3 2" xfId="736"/>
    <cellStyle name="常规 2 8 4" xfId="737"/>
    <cellStyle name="差_农林水和城市维护标准支出20080505－县区合计_民生政策最低支出需求_财力性转移支付2010年预算参考数" xfId="738"/>
    <cellStyle name="差_~5676413 2_2016年决算报告附表7.21" xfId="739"/>
    <cellStyle name="Accent2 - 40% 2 2" xfId="740"/>
    <cellStyle name="Accent2 - 60% 4" xfId="741"/>
    <cellStyle name="差_市辖区测算20080510_民生政策最低支出需求" xfId="742"/>
    <cellStyle name="Accent2 2" xfId="743"/>
    <cellStyle name="好_县级公安机关公用经费标准奖励测算方案（定稿） 2_2016年决算报告附表8.25 2" xfId="744"/>
    <cellStyle name="Accent2 3" xfId="745"/>
    <cellStyle name="常规 3 6" xfId="746"/>
    <cellStyle name="Comma [0]" xfId="747"/>
    <cellStyle name="Accent2 3 2" xfId="748"/>
    <cellStyle name="好_2009年一般性转移支付标准工资_~4190974 2_2016年决算报告附表7.21" xfId="749"/>
    <cellStyle name="差_M01-2(州市补助收入)" xfId="750"/>
    <cellStyle name="Accent2 4" xfId="751"/>
    <cellStyle name="Accent2_2006年33甘肃" xfId="752"/>
    <cellStyle name="好_2009年一般性转移支付标准工资_奖励补助测算5.22测试 2" xfId="753"/>
    <cellStyle name="差_2007年检察院案件数" xfId="754"/>
    <cellStyle name="t_2015年广西壮族自治区本级政府性基金预算收支决算表0608" xfId="755"/>
    <cellStyle name="Accent3" xfId="756"/>
    <cellStyle name="Accent5 2" xfId="757"/>
    <cellStyle name="Accent3 - 20%" xfId="758"/>
    <cellStyle name="Accent5 2 2" xfId="759"/>
    <cellStyle name="差_行政(燃修费)_不含人员经费系数_财力性转移支付2010年预算参考数" xfId="760"/>
    <cellStyle name="Accent3 - 20% 2" xfId="761"/>
    <cellStyle name="差_行政(燃修费)_不含人员经费系数_财力性转移支付2010年预算参考数 2" xfId="762"/>
    <cellStyle name="Accent3 - 20% 2 2" xfId="763"/>
    <cellStyle name="好_分县成本差异系数_财力性转移支付2010年预算参考数" xfId="764"/>
    <cellStyle name="Accent3 - 20% 3" xfId="765"/>
    <cellStyle name="Accent4 3 2" xfId="766"/>
    <cellStyle name="差_县市旗测算-新科目（20080627）_不含人员经费系数 2" xfId="767"/>
    <cellStyle name="Accent3 - 40%" xfId="768"/>
    <cellStyle name="Accent3 - 40% 2 2" xfId="769"/>
    <cellStyle name="好_530629_2006年县级财政报表附表 2_2016年决算报告附表8.25 2" xfId="770"/>
    <cellStyle name="Check Cell 2 2" xfId="771"/>
    <cellStyle name="捠壿 [0.00]_Region Orders (2)" xfId="772"/>
    <cellStyle name="好_行政(燃修费)" xfId="773"/>
    <cellStyle name="差_地方配套按人均增幅控制8.31（调整结案率后）xl 4" xfId="774"/>
    <cellStyle name="Accent4 - 60%" xfId="775"/>
    <cellStyle name="差_指标四 3_2016年决算报告附表7.21" xfId="776"/>
    <cellStyle name="Accent3 - 40% 3" xfId="777"/>
    <cellStyle name="差_安徽 缺口县区测算(地方填报)1" xfId="778"/>
    <cellStyle name="差_县区合并测算20080423(按照各省比重）" xfId="779"/>
    <cellStyle name="Accent6 - 20% 4" xfId="780"/>
    <cellStyle name="好_行政(燃修费) 2" xfId="781"/>
    <cellStyle name="Accent4 - 60% 2" xfId="782"/>
    <cellStyle name="好_M03 4" xfId="783"/>
    <cellStyle name="好_2009年一般性转移支付标准工资_奖励补助测算5.24冯铸 2_2016年决算报告附表8.25" xfId="784"/>
    <cellStyle name="差_指标四 3_2016年决算报告附表7.21 2" xfId="785"/>
    <cellStyle name="Accent3 - 40% 3 2" xfId="786"/>
    <cellStyle name="差_安徽 缺口县区测算(地方填报)1 2" xfId="787"/>
    <cellStyle name="Calculation" xfId="788"/>
    <cellStyle name="差_教育厅提供义务教育及高中教师人数（2009年1月6日） 3_2016年决算报告附表7.21" xfId="789"/>
    <cellStyle name="Accent3 - 40% 4" xfId="790"/>
    <cellStyle name="好_2009年一般性转移支付标准工资_~4190974" xfId="791"/>
    <cellStyle name="Accent3 - 60%" xfId="792"/>
    <cellStyle name="差_县市旗测算-新科目（20080627）" xfId="793"/>
    <cellStyle name="Accent5 - 20% 4" xfId="794"/>
    <cellStyle name="好_2009年一般性转移支付标准工资_~4190974 2" xfId="795"/>
    <cellStyle name="好_2009年一般性转移支付标准工资_奖励补助测算7.25 2_2016年决算报告附表7.21" xfId="796"/>
    <cellStyle name="Accent3 - 60% 2" xfId="797"/>
    <cellStyle name="差_县市旗测算-新科目（20080627） 2" xfId="798"/>
    <cellStyle name="好_2009年一般性转移支付标准工资_~4190974 2 2" xfId="799"/>
    <cellStyle name="好_2009年一般性转移支付标准工资_奖励补助测算7.25 2_2016年决算报告附表7.21 2" xfId="800"/>
    <cellStyle name="Accent3 - 60% 2 2" xfId="801"/>
    <cellStyle name="好_2009年一般性转移支付标准工资_~4190974 3 2" xfId="802"/>
    <cellStyle name="Accent3 - 60% 3 2" xfId="803"/>
    <cellStyle name="好_2009年一般性转移支付标准工资_奖励补助测算5.22测试 2 2" xfId="804"/>
    <cellStyle name="差_2007年检察院案件数 2" xfId="805"/>
    <cellStyle name="Accent3 2" xfId="806"/>
    <cellStyle name="comma zerodec" xfId="807"/>
    <cellStyle name="差_2007年检察院案件数 2 2" xfId="808"/>
    <cellStyle name="Accent3 2 2" xfId="809"/>
    <cellStyle name="差_2007年检察院案件数 3 2" xfId="810"/>
    <cellStyle name="Accent3 3 2" xfId="811"/>
    <cellStyle name="Accent3 4" xfId="812"/>
    <cellStyle name="好_2009年一般性转移支付标准工资_奖励补助测算7.25 (version 1) (version 1) 3_2016年决算报告附表8.25" xfId="813"/>
    <cellStyle name="差_2007年检察院案件数 4" xfId="814"/>
    <cellStyle name="好_2009年一般性转移支付标准工资_奖励补助测算5.22测试 3" xfId="815"/>
    <cellStyle name="Accent4" xfId="816"/>
    <cellStyle name="Accent4 - 20%" xfId="817"/>
    <cellStyle name="差_2006年全省财力计算表（中央、决算） 2_2016年决算报告附表8.25" xfId="818"/>
    <cellStyle name="Accent4 - 20% 2" xfId="819"/>
    <cellStyle name="差_2006年全省财力计算表（中央、决算） 2_2016年决算报告附表8.25 2" xfId="820"/>
    <cellStyle name="Accent4 - 40%" xfId="821"/>
    <cellStyle name="好_2015年广西壮族自治区本级政府性基金预算收支决算表 2" xfId="822"/>
    <cellStyle name="差_00省级(打印) 3 2" xfId="823"/>
    <cellStyle name="Accent6 - 40%" xfId="824"/>
    <cellStyle name="Accent4 - 40% 2" xfId="825"/>
    <cellStyle name="差_07临沂" xfId="826"/>
    <cellStyle name="Accent6 - 40% 2" xfId="827"/>
    <cellStyle name="Accent4 - 40% 2 2" xfId="828"/>
    <cellStyle name="差_07临沂 2" xfId="829"/>
    <cellStyle name="Accent4 - 40% 3" xfId="830"/>
    <cellStyle name="差_缺口县区测算(按核定人数)_财力性转移支付2010年预算参考数 2" xfId="831"/>
    <cellStyle name="gcd 3" xfId="832"/>
    <cellStyle name="好_人员工资和公用经费2" xfId="833"/>
    <cellStyle name="好_2009年一般性转移支付标准工资_不用软件计算9.1不考虑经费管理评价xl 3" xfId="834"/>
    <cellStyle name="Accent4 - 40% 3 2" xfId="835"/>
    <cellStyle name="好_2014年广西壮族自治区本级决算录入表0701" xfId="836"/>
    <cellStyle name="Accent4 - 40% 4" xfId="837"/>
    <cellStyle name="Accent4 - 60% 2 2" xfId="838"/>
    <cellStyle name="差_2015年广西壮族自治区本级政府性基金预算收支决算表0608 2" xfId="839"/>
    <cellStyle name="PSSpacer" xfId="840"/>
    <cellStyle name="Accent4 - 60% 3" xfId="841"/>
    <cellStyle name="好_文体广播事业(按照总人口测算）—20080416_不含人员经费系数_财力性转移支付2010年预算参考数" xfId="842"/>
    <cellStyle name="Accent4 - 60% 3 2" xfId="843"/>
    <cellStyle name="Accent4 - 60% 4" xfId="844"/>
    <cellStyle name="差_00省级(打印) 3_2016年决算报告附表8.25 2" xfId="845"/>
    <cellStyle name="Accent6" xfId="846"/>
    <cellStyle name="好_2009年一般性转移支付标准工资_奖励补助测算5.22测试 3 2" xfId="847"/>
    <cellStyle name="Accent4 2" xfId="848"/>
    <cellStyle name="Accent4 3" xfId="849"/>
    <cellStyle name="Accent4 4" xfId="850"/>
    <cellStyle name="好_2009年一般性转移支付标准工资_奖励补助测算5.22测试 4" xfId="851"/>
    <cellStyle name="好_其他部门(按照总人口测算）—20080416_民生政策最低支出需求_财力性转移支付2010年预算参考数 2" xfId="852"/>
    <cellStyle name="Accent5" xfId="853"/>
    <cellStyle name="差_义务教育阶段教职工人数（教育厅提供最终） 2" xfId="854"/>
    <cellStyle name="好_2007年检察院案件数 3" xfId="855"/>
    <cellStyle name="差_附表_财力性转移支付2010年预算参考数 2" xfId="856"/>
    <cellStyle name="Accent5 - 20% 2 2" xfId="857"/>
    <cellStyle name="Accent5 - 20% 3" xfId="858"/>
    <cellStyle name="好_县区合并测算20080423(按照各省比重）_民生政策最低支出需求_财力性转移支付2010年预算参考数" xfId="859"/>
    <cellStyle name="Accent5 - 20% 3 2" xfId="860"/>
    <cellStyle name="好_不含人员经费系数_财力性转移支付2010年预算参考数" xfId="861"/>
    <cellStyle name="Accent5 - 40%" xfId="862"/>
    <cellStyle name="Accent5 - 40% 2 2" xfId="863"/>
    <cellStyle name="好_1003牟定县 3 2" xfId="864"/>
    <cellStyle name="HEADING1" xfId="865"/>
    <cellStyle name="Accent5 - 40% 3 2" xfId="866"/>
    <cellStyle name="差_县区合并测算20080423(按照各省比重）_民生政策最低支出需求_财力性转移支付2010年预算参考数" xfId="867"/>
    <cellStyle name="差_05玉溪 2 2" xfId="868"/>
    <cellStyle name="Accent5 - 40% 4" xfId="869"/>
    <cellStyle name="Accent5 - 60% 2" xfId="870"/>
    <cellStyle name="差_2006年28四川_财力性转移支付2010年预算参考数 2" xfId="871"/>
    <cellStyle name="好_自治区本级政府性基金情况表" xfId="872"/>
    <cellStyle name="好_2009年一般性转移支付标准工资_不用软件计算9.1不考虑经费管理评价xl 3_2016年决算报告附表7.21 2" xfId="873"/>
    <cellStyle name="Accent5 - 60% 3 2" xfId="874"/>
    <cellStyle name="好_县市旗测算-新科目（20080626）_县市旗测算-新科目（含人口规模效应）_财力性转移支付2010年预算参考数" xfId="875"/>
    <cellStyle name="好_2009年一般性转移支付标准工资_奖励补助测算7.25 (version 1) (version 1) 2_2016年决算报告附表8.25 2" xfId="876"/>
    <cellStyle name="Accent5 3" xfId="877"/>
    <cellStyle name="好_县市旗测算-新科目（20080626）_县市旗测算-新科目（含人口规模效应）_财力性转移支付2010年预算参考数 2" xfId="878"/>
    <cellStyle name="Accent5 3 2" xfId="879"/>
    <cellStyle name="汇总 2" xfId="880"/>
    <cellStyle name="差_Book2 2" xfId="881"/>
    <cellStyle name="Accent5 5" xfId="882"/>
    <cellStyle name="好_M01-2(州市补助收入) 3 2" xfId="883"/>
    <cellStyle name="差_行政(燃修费)_县市旗测算-新科目（含人口规模效应） 2" xfId="884"/>
    <cellStyle name="Accent6 - 20%" xfId="885"/>
    <cellStyle name="Accent6 - 40% 2 2" xfId="886"/>
    <cellStyle name="Accent6 - 40% 3" xfId="887"/>
    <cellStyle name="Accent6 - 40% 3 2" xfId="888"/>
    <cellStyle name="Accent6 - 40% 4" xfId="889"/>
    <cellStyle name="Explanatory Text 4" xfId="890"/>
    <cellStyle name="差_0502通海县 2_2016年决算报告附表8.25" xfId="891"/>
    <cellStyle name="Accent6 - 60%" xfId="892"/>
    <cellStyle name="Accent6_2006年33甘肃" xfId="893"/>
    <cellStyle name="Bad 2 2" xfId="894"/>
    <cellStyle name="Calc Currency (0)" xfId="895"/>
    <cellStyle name="好_缺口县区测算(按2007支出增长25%测算)" xfId="896"/>
    <cellStyle name="差_总人口_财力性转移支付2010年预算参考数 2" xfId="897"/>
    <cellStyle name="差_农林水和城市维护标准支出20080505－县区合计_不含人员经费系数_财力性转移支付2010年预算参考数 2" xfId="898"/>
    <cellStyle name="Warning Text 2 2" xfId="899"/>
    <cellStyle name="好_2007年一般预算支出剔除_财力性转移支付2010年预算参考数" xfId="900"/>
    <cellStyle name="差_27重庆" xfId="901"/>
    <cellStyle name="Calculation 2" xfId="902"/>
    <cellStyle name="好_2007年一般预算支出剔除_财力性转移支付2010年预算参考数 2" xfId="903"/>
    <cellStyle name="差_27重庆 2" xfId="904"/>
    <cellStyle name="Calculation 2 2" xfId="905"/>
    <cellStyle name="Calculation 3" xfId="906"/>
    <cellStyle name="差_奖励补助测算7.25 (version 1) (version 1) 2 2" xfId="907"/>
    <cellStyle name="好_530629_2006年县级财政报表附表 2_2016年决算报告附表8.25" xfId="908"/>
    <cellStyle name="Check Cell 2" xfId="909"/>
    <cellStyle name="Check Cell 3" xfId="910"/>
    <cellStyle name="Check Cell 3 2" xfId="911"/>
    <cellStyle name="差_缺口县区测算(按2007支出增长25%测算)_财力性转移支付2010年预算参考数 2" xfId="912"/>
    <cellStyle name="Check Cell 4" xfId="913"/>
    <cellStyle name="常规 28 2" xfId="914"/>
    <cellStyle name="常规 33 2" xfId="915"/>
    <cellStyle name="Fixed" xfId="916"/>
    <cellStyle name="差_文体广播事业(按照总人口测算）—20080416_不含人员经费系数" xfId="917"/>
    <cellStyle name="Check Cell_20170804175743_643 (1)" xfId="918"/>
    <cellStyle name="Comma_!!!GO" xfId="919"/>
    <cellStyle name="差_00省级(打印) 4" xfId="920"/>
    <cellStyle name="差_一般预算支出口径剔除表_财力性转移支付2010年预算参考数" xfId="921"/>
    <cellStyle name="Currency1" xfId="922"/>
    <cellStyle name="Date" xfId="923"/>
    <cellStyle name="Dollar (zero dec)" xfId="924"/>
    <cellStyle name="Explanatory Text 2" xfId="925"/>
    <cellStyle name="Explanatory Text 2 2" xfId="926"/>
    <cellStyle name="常规 2 10 2" xfId="927"/>
    <cellStyle name="e鯪9Y_x000b_" xfId="928"/>
    <cellStyle name="好_Book1_1 2" xfId="929"/>
    <cellStyle name="gcd" xfId="930"/>
    <cellStyle name="gcd 2" xfId="931"/>
    <cellStyle name="gcd 2 2" xfId="932"/>
    <cellStyle name="gcd 3 2" xfId="933"/>
    <cellStyle name="gcd_2014年广西壮族自治区本级决算录入表0701" xfId="934"/>
    <cellStyle name="常规 10" xfId="935"/>
    <cellStyle name="Good" xfId="936"/>
    <cellStyle name="好_M01-2(州市补助收入)" xfId="937"/>
    <cellStyle name="常规 10 2" xfId="938"/>
    <cellStyle name="Good 2" xfId="939"/>
    <cellStyle name="好_M01-2(州市补助收入) 2" xfId="940"/>
    <cellStyle name="Good 2 2" xfId="941"/>
    <cellStyle name="Good 3" xfId="942"/>
    <cellStyle name="好_2009年一般性转移支付标准工资_地方配套按人均增幅控制8.31（调整结案率后）xl 3_2016年决算报告附表7.21" xfId="943"/>
    <cellStyle name="Good 3 2" xfId="944"/>
    <cellStyle name="Good 4" xfId="945"/>
    <cellStyle name="好_Book2_财力性转移支付2010年预算参考数 2" xfId="946"/>
    <cellStyle name="常规 96" xfId="947"/>
    <cellStyle name="Grey" xfId="948"/>
    <cellStyle name="Header1" xfId="949"/>
    <cellStyle name="好_2009年一般性转移支付标准工资_~4190974 3_2016年决算报告附表7.21 2" xfId="950"/>
    <cellStyle name="Header2" xfId="951"/>
    <cellStyle name="Heading 1" xfId="952"/>
    <cellStyle name="好_~4190974 2_2016年决算报告附表7.21 2" xfId="953"/>
    <cellStyle name="差_下半年禁吸戒毒经费1000万元 2_2016年决算报告附表7.21" xfId="954"/>
    <cellStyle name="差_2006年在职人员情况 2 2" xfId="955"/>
    <cellStyle name="差_~5676413 2_2016年决算报告附表8.25 2" xfId="956"/>
    <cellStyle name="差_下半年禁吸戒毒经费1000万元 2_2016年决算报告附表7.21 2" xfId="957"/>
    <cellStyle name="Heading 1 2" xfId="958"/>
    <cellStyle name="Heading 1 2 2" xfId="959"/>
    <cellStyle name="差_2008年一般预算支出预计" xfId="960"/>
    <cellStyle name="Heading 1 3" xfId="961"/>
    <cellStyle name="差_2008年一般预算支出预计 2" xfId="962"/>
    <cellStyle name="Heading 1 3 2" xfId="963"/>
    <cellStyle name="差_文体广播事业(按照总人口测算）—20080416_县市旗测算-新科目（含人口规模效应）_财力性转移支付2010年预算参考数 2" xfId="964"/>
    <cellStyle name="Heading 1 4" xfId="965"/>
    <cellStyle name="好_缺口县区测算(按2007支出增长25%测算)_财力性转移支付2010年预算参考数" xfId="966"/>
    <cellStyle name="差_2009年一般性转移支付标准工资_奖励补助测算7.23 3_2016年决算报告附表7.21" xfId="967"/>
    <cellStyle name="Heading 1_20170804175743_643 (1)" xfId="968"/>
    <cellStyle name="Heading 2" xfId="969"/>
    <cellStyle name="Heading 2 2" xfId="970"/>
    <cellStyle name="差_2006年水利统计指标统计表 2_2016年决算报告附表8.25" xfId="971"/>
    <cellStyle name="Heading 2 2 2" xfId="972"/>
    <cellStyle name="差_2006年水利统计指标统计表 2_2016年决算报告附表8.25 2" xfId="973"/>
    <cellStyle name="Heading 2 3" xfId="974"/>
    <cellStyle name="Heading 2 3 2" xfId="975"/>
    <cellStyle name="Heading 2 4" xfId="976"/>
    <cellStyle name="Heading 2_20170804175743_643 (1)" xfId="977"/>
    <cellStyle name="差_教育(按照总人口测算）—20080416_县市旗测算-新科目（含人口规模效应）_财力性转移支付2010年预算参考数" xfId="978"/>
    <cellStyle name="Heading 3" xfId="979"/>
    <cellStyle name="Heading 3 2 2" xfId="980"/>
    <cellStyle name="差_奖励补助测算7.25 3_2016年决算报告附表7.21 2" xfId="981"/>
    <cellStyle name="Heading 3 3" xfId="982"/>
    <cellStyle name="Heading 3 3 2" xfId="983"/>
    <cellStyle name="差_2、土地面积、人口、粮食产量基本情况 3_2016年决算报告附表8.25" xfId="984"/>
    <cellStyle name="Heading 3 4" xfId="985"/>
    <cellStyle name="Heading 3_20170804175743_643 (1)" xfId="986"/>
    <cellStyle name="Heading 4" xfId="987"/>
    <cellStyle name="差_测算结果_财力性转移支付2010年预算参考数 2" xfId="988"/>
    <cellStyle name="Heading 4 2" xfId="989"/>
    <cellStyle name="Heading 4 2 2" xfId="990"/>
    <cellStyle name="Heading 4 3" xfId="991"/>
    <cellStyle name="Heading 4 3 2" xfId="992"/>
    <cellStyle name="Heading 4 4" xfId="993"/>
    <cellStyle name="好_2009年一般性转移支付标准工资_奖励补助测算5.23新 2" xfId="994"/>
    <cellStyle name="HEADING2" xfId="995"/>
    <cellStyle name="好_1003牟定县 2_2016年决算报告附表8.25 2" xfId="996"/>
    <cellStyle name="差_第五部分(才淼、饶永宏） 3_2016年决算报告附表8.25" xfId="997"/>
    <cellStyle name="Input" xfId="998"/>
    <cellStyle name="好_2009年一般性转移支付标准工资_不用软件计算9.1不考虑经费管理评价xl 2" xfId="999"/>
    <cellStyle name="差_Book1_2 2" xfId="1000"/>
    <cellStyle name="Input [yellow]" xfId="1001"/>
    <cellStyle name="差_第五部分(才淼、饶永宏） 3_2016年决算报告附表8.25 2" xfId="1002"/>
    <cellStyle name="Input 2" xfId="1003"/>
    <cellStyle name="Input 2 2" xfId="1004"/>
    <cellStyle name="差_530623_2006年县级财政报表附表 3_2016年决算报告附表7.21" xfId="1005"/>
    <cellStyle name="Input 3" xfId="1006"/>
    <cellStyle name="Input 3 2" xfId="1007"/>
    <cellStyle name="好_2007年人员分部门统计表 2_2016年决算报告附表8.25" xfId="1008"/>
    <cellStyle name="差_530623_2006年县级财政报表附表 3_2016年决算报告附表7.21 2" xfId="1009"/>
    <cellStyle name="Input 4" xfId="1010"/>
    <cellStyle name="Input 5" xfId="1011"/>
    <cellStyle name="Input Cells" xfId="1012"/>
    <cellStyle name="差_云南省2008年转移支付测算——州市本级考核部分及政策性测算 2_2016年决算报告附表7.21" xfId="1013"/>
    <cellStyle name="差_2007年人员分部门统计表 3 2" xfId="1014"/>
    <cellStyle name="Input_2015年广西壮族自治区本级政府性基金预算收支决算表" xfId="1015"/>
    <cellStyle name="归盒啦_95" xfId="1016"/>
    <cellStyle name="差_2007一般预算支出口径剔除表 2" xfId="1017"/>
    <cellStyle name="Linked Cell" xfId="1018"/>
    <cellStyle name="Linked Cell 2" xfId="1019"/>
    <cellStyle name="好_行政公检法测算_民生政策最低支出需求_财力性转移支付2010年预算参考数" xfId="1020"/>
    <cellStyle name="差_2009年一般性转移支付标准工资_地方配套按人均增幅控制8.30一般预算平均增幅、人均可用财力平均增幅两次控制、社会治安系数调整、案件数调整xl 2_2016年决算报告附表7.21" xfId="1021"/>
    <cellStyle name="Linked Cell 2 2" xfId="1022"/>
    <cellStyle name="Linked Cell 3" xfId="1023"/>
    <cellStyle name="Linked Cell 3 2" xfId="1024"/>
    <cellStyle name="好_人员工资和公用经费2 2" xfId="1025"/>
    <cellStyle name="好_2009年一般性转移支付标准工资_不用软件计算9.1不考虑经费管理评价xl 3 2" xfId="1026"/>
    <cellStyle name="Linked Cell 4" xfId="1027"/>
    <cellStyle name="Linked Cell_20170804175743_643 (1)" xfId="1028"/>
    <cellStyle name="好_义务教育阶段教职工人数（教育厅提供最终） 3_2016年决算报告附表7.21 2" xfId="1029"/>
    <cellStyle name="Linked Cells" xfId="1030"/>
    <cellStyle name="Millares [0]_96 Risk" xfId="1031"/>
    <cellStyle name="常规 2 2 2 2" xfId="1032"/>
    <cellStyle name="Millares_96 Risk" xfId="1033"/>
    <cellStyle name="Milliers [0]_!!!GO" xfId="1034"/>
    <cellStyle name="Milliers_!!!GO" xfId="1035"/>
    <cellStyle name="好_农林水和城市维护标准支出20080505－县区合计_民生政策最低支出需求_财力性转移支付2010年预算参考数" xfId="1036"/>
    <cellStyle name="Moneda [0]_96 Risk" xfId="1037"/>
    <cellStyle name="差_补充表" xfId="1038"/>
    <cellStyle name="差_2006年全省财力计算表（中央、决算） 2_2016年决算报告附表7.21 2" xfId="1039"/>
    <cellStyle name="Moneda_96 Risk" xfId="1040"/>
    <cellStyle name="差_县市旗测算20080508_民生政策最低支出需求_财力性转移支付2010年预算参考数" xfId="1041"/>
    <cellStyle name="Mon閠aire [0]_!!!GO" xfId="1042"/>
    <cellStyle name="Mon閠aire_!!!GO" xfId="1043"/>
    <cellStyle name="Neutral" xfId="1044"/>
    <cellStyle name="Neutral 2" xfId="1045"/>
    <cellStyle name="Neutral 2 2" xfId="1046"/>
    <cellStyle name="差_Book1_2014年广西壮族自治区本级决算录入表0701 2" xfId="1047"/>
    <cellStyle name="Neutral 3" xfId="1048"/>
    <cellStyle name="Neutral 3 2" xfId="1049"/>
    <cellStyle name="好_人员工资和公用经费2_财力性转移支付2010年预算参考数 2" xfId="1050"/>
    <cellStyle name="好_05玉溪 2_2016年决算报告附表7.21" xfId="1051"/>
    <cellStyle name="好_2006年水利统计指标统计表_财力性转移支付2010年预算参考数" xfId="1052"/>
    <cellStyle name="Neutral 4" xfId="1053"/>
    <cellStyle name="New Times Roman" xfId="1054"/>
    <cellStyle name="差_县市旗测算-新科目（20080627）_不含人员经费系数" xfId="1055"/>
    <cellStyle name="no dec" xfId="1056"/>
    <cellStyle name="差_业务工作量指标 3" xfId="1057"/>
    <cellStyle name="差_530623_2006年县级财政报表附表 2" xfId="1058"/>
    <cellStyle name="好_历年教师人数" xfId="1059"/>
    <cellStyle name="Normal_!!!GO" xfId="1060"/>
    <cellStyle name="Note" xfId="1061"/>
    <cellStyle name="Pourcentage_pldt" xfId="1062"/>
    <cellStyle name="Note 2" xfId="1063"/>
    <cellStyle name="Note 2 2" xfId="1064"/>
    <cellStyle name="Note 3" xfId="1065"/>
    <cellStyle name="差_不用软件计算9.1不考虑经费管理评价xl 3_2016年决算报告附表8.25" xfId="1066"/>
    <cellStyle name="Note 3 2" xfId="1067"/>
    <cellStyle name="Note 4" xfId="1068"/>
    <cellStyle name="Note_20170804175743_643 (1)" xfId="1069"/>
    <cellStyle name="好_00省级(定稿) 3_2016年决算报告附表7.21 2" xfId="1070"/>
    <cellStyle name="Output" xfId="1071"/>
    <cellStyle name="Output 2" xfId="1072"/>
    <cellStyle name="常规 14" xfId="1073"/>
    <cellStyle name="t_HVAC Equipment (3)_报预算处2014年政府性基金决算报表(政府性基金)" xfId="1074"/>
    <cellStyle name="Output 2 2" xfId="1075"/>
    <cellStyle name="Output 3" xfId="1076"/>
    <cellStyle name="常规 59" xfId="1077"/>
    <cellStyle name="常规 64" xfId="1078"/>
    <cellStyle name="Output 3 2" xfId="1079"/>
    <cellStyle name="好_市辖区测算20080510_县市旗测算-新科目（含人口规模效应） 2" xfId="1080"/>
    <cellStyle name="好_2009年一般性转移支付标准工资_奖励补助测算5.24冯铸 3 2" xfId="1081"/>
    <cellStyle name="差_缺口县区测算" xfId="1082"/>
    <cellStyle name="差_云南省2008年转移支付测算——州市本级考核部分及政策性测算 3_2016年决算报告附表8.25" xfId="1083"/>
    <cellStyle name="Output 4" xfId="1084"/>
    <cellStyle name="Output_20170804175743_643 (1)" xfId="1085"/>
    <cellStyle name="Percent [2]" xfId="1086"/>
    <cellStyle name="差_2006年在职人员情况 2_2016年决算报告附表8.25" xfId="1087"/>
    <cellStyle name="Percent_!!!GO" xfId="1088"/>
    <cellStyle name="PSChar" xfId="1089"/>
    <cellStyle name="差_指标四 2_2016年决算报告附表7.21" xfId="1090"/>
    <cellStyle name="PSDate" xfId="1091"/>
    <cellStyle name="PSDec" xfId="1092"/>
    <cellStyle name="好_三季度－表二 2_2016年决算报告附表8.25" xfId="1093"/>
    <cellStyle name="PSHeading" xfId="1094"/>
    <cellStyle name="好_指标四 3_2016年决算报告附表8.25" xfId="1095"/>
    <cellStyle name="差_2、土地面积、人口、粮食产量基本情况 2_2016年决算报告附表8.25" xfId="1096"/>
    <cellStyle name="PSInt" xfId="1097"/>
    <cellStyle name="差_2008年县级公安保障标准落实奖励经费分配测算" xfId="1098"/>
    <cellStyle name="RowLevel_0" xfId="1099"/>
    <cellStyle name="好_农林水和城市维护标准支出20080505－县区合计" xfId="1100"/>
    <cellStyle name="Standard_AREAS" xfId="1101"/>
    <cellStyle name="差_分县成本差异系数_民生政策最低支出需求 2" xfId="1102"/>
    <cellStyle name="好_检验表" xfId="1103"/>
    <cellStyle name="t" xfId="1104"/>
    <cellStyle name="t_2015年广西壮族自治区本级政府性基金预算收支决算表" xfId="1105"/>
    <cellStyle name="t_20170804175743_643 (1)" xfId="1106"/>
    <cellStyle name="t_HVAC Equipment (3)" xfId="1107"/>
    <cellStyle name="常规 2 3 4" xfId="1108"/>
    <cellStyle name="好_27重庆_财力性转移支付2010年预算参考数" xfId="1109"/>
    <cellStyle name="t_HVAC Equipment (3)_2015年广西壮族自治区本级政府性基金预算收支决算表" xfId="1110"/>
    <cellStyle name="t_HVAC Equipment (3)_2015年广西壮族自治区本级政府性基金预算收支决算表0608" xfId="1111"/>
    <cellStyle name="t_HVAC Equipment (3)_20170804175743_643 (1)" xfId="1112"/>
    <cellStyle name="t_HVAC Equipment (3)_报预算处2014年政府性基金决算报表(政府性基金)_2015年广西壮族自治区本级社会保险基金预算收支决算表" xfId="1113"/>
    <cellStyle name="差_缺口县区测算（11.13） 2" xfId="1114"/>
    <cellStyle name="差_汇总-县级财政报表附表 2_2016年决算报告附表8.25" xfId="1115"/>
    <cellStyle name="t_HVAC Equipment (3)_报预算处2014年政府性基金决算报表(政府性基金)_2015年广西壮族自治区本级政府性基金预算收支决算表" xfId="1116"/>
    <cellStyle name="差_县区合并测算20080423(按照各省比重）_不含人员经费系数 2" xfId="1117"/>
    <cellStyle name="t_HVAC Equipment (3)_报预算处2014年政府性基金决算报表(政府性基金)_2015年广西壮族自治区本级政府性基金预算收支决算表0608" xfId="1118"/>
    <cellStyle name="差_2009年一般性转移支付标准工资_奖励补助测算5.22测试 2_2016年决算报告附表8.25 2" xfId="1119"/>
    <cellStyle name="t_HVAC Equipment (3)_新增公开表格-政府性基金预算收支决算表" xfId="1120"/>
    <cellStyle name="好_2006年27重庆" xfId="1121"/>
    <cellStyle name="常规 6 2" xfId="1122"/>
    <cellStyle name="t_报预算处2014年政府性基金决算报表(政府性基金)" xfId="1123"/>
    <cellStyle name="t_报预算处2014年政府性基金决算报表(政府性基金)_2015年广西壮族自治区本级社会保险基金预算收支决算表" xfId="1124"/>
    <cellStyle name="好_2007年人员分部门统计表 2_2016年决算报告附表8.25 2" xfId="1125"/>
    <cellStyle name="差_2007年政法部门业务指标 4" xfId="1126"/>
    <cellStyle name="好_5334_2006年迪庆县级财政报表附表 2_2016年决算报告附表7.21 2" xfId="1127"/>
    <cellStyle name="差_05玉溪 2" xfId="1128"/>
    <cellStyle name="t_报预算处2014年政府性基金决算报表(政府性基金)_2015年广西壮族自治区本级政府性基金预算收支决算表" xfId="1129"/>
    <cellStyle name="好_30云南_1_财力性转移支付2010年预算参考数 2" xfId="1130"/>
    <cellStyle name="差_不用软件计算9.1不考虑经费管理评价xl 2_2016年决算报告附表7.21" xfId="1131"/>
    <cellStyle name="t_报预算处2014年政府性基金决算报表(政府性基金)_2015年广西壮族自治区本级政府性基金预算收支决算表0608" xfId="1132"/>
    <cellStyle name="t_新增公开表格-政府性基金预算收支决算表" xfId="1133"/>
    <cellStyle name="差_30云南_1_财力性转移支付2010年预算参考数 2" xfId="1134"/>
    <cellStyle name="Title" xfId="1135"/>
    <cellStyle name="Title 2" xfId="1136"/>
    <cellStyle name="常规 37" xfId="1137"/>
    <cellStyle name="常规 42" xfId="1138"/>
    <cellStyle name="好_奖励补助测算5.22测试 3_2016年决算报告附表7.21" xfId="1139"/>
    <cellStyle name="差_2009年一般性转移支付标准工资 2_2016年决算报告附表7.21" xfId="1140"/>
    <cellStyle name="Title 2 2" xfId="1141"/>
    <cellStyle name="Title 3" xfId="1142"/>
    <cellStyle name="常规 87" xfId="1143"/>
    <cellStyle name="常规 92" xfId="1144"/>
    <cellStyle name="差_2009年一般性转移支付标准工资 4" xfId="1145"/>
    <cellStyle name="Title 3 2" xfId="1146"/>
    <cellStyle name="Title 4" xfId="1147"/>
    <cellStyle name="Warning Text" xfId="1148"/>
    <cellStyle name="差_总人口_财力性转移支付2010年预算参考数" xfId="1149"/>
    <cellStyle name="差_农林水和城市维护标准支出20080505－县区合计_不含人员经费系数_财力性转移支付2010年预算参考数" xfId="1150"/>
    <cellStyle name="Warning Text 2" xfId="1151"/>
    <cellStyle name="Warning Text 3" xfId="1152"/>
    <cellStyle name="Warning Text 3 2" xfId="1153"/>
    <cellStyle name="Warning Text 4" xfId="1154"/>
    <cellStyle name="差_三季度－表二 3_2016年决算报告附表7.21 2" xfId="1155"/>
    <cellStyle name="百分比 2" xfId="1156"/>
    <cellStyle name="百分比 2 2" xfId="1157"/>
    <cellStyle name="好_M03 2_2016年决算报告附表8.25" xfId="1158"/>
    <cellStyle name="百分比 2 2 2" xfId="1159"/>
    <cellStyle name="好_M03 2_2016年决算报告附表8.25 2" xfId="1160"/>
    <cellStyle name="差_2006年22湖南_财力性转移支付2010年预算参考数" xfId="1161"/>
    <cellStyle name="差_奖励补助测算7.25 (version 1) (version 1) 2_2016年决算报告附表7.21" xfId="1162"/>
    <cellStyle name="百分比 2 3 2" xfId="1163"/>
    <cellStyle name="百分比 2 4" xfId="1164"/>
    <cellStyle name="百分比 3" xfId="1165"/>
    <cellStyle name="百分比 3 2" xfId="1166"/>
    <cellStyle name="好_Book1_财力性转移支付2010年预算参考数 2" xfId="1167"/>
    <cellStyle name="百分比 3 3" xfId="1168"/>
    <cellStyle name="好_2009年一般性转移支付标准工资_奖励补助测算7.25 (version 1) (version 1)" xfId="1169"/>
    <cellStyle name="百分比 3 3 2" xfId="1170"/>
    <cellStyle name="好_县区合并测算20080423(按照各省比重）_财力性转移支付2010年预算参考数" xfId="1171"/>
    <cellStyle name="百分比 3 4" xfId="1172"/>
    <cellStyle name="差_奖励补助测算5.23新 3_2016年决算报告附表7.21" xfId="1173"/>
    <cellStyle name="百分比 4" xfId="1174"/>
    <cellStyle name="差_奖励补助测算5.23新 3_2016年决算报告附表7.21 2" xfId="1175"/>
    <cellStyle name="百分比 4 2" xfId="1176"/>
    <cellStyle name="好_地方配套按人均增幅控制8.31（调整结案率后）xl 3" xfId="1177"/>
    <cellStyle name="差_Book1 3" xfId="1178"/>
    <cellStyle name="差_2009年一般性转移支付标准工资_~5676413 3_2016年决算报告附表7.21" xfId="1179"/>
    <cellStyle name="百分比 4 2 2" xfId="1180"/>
    <cellStyle name="百分比 4 3" xfId="1181"/>
    <cellStyle name="汇总 3" xfId="1182"/>
    <cellStyle name="百分比 4 3 2" xfId="1183"/>
    <cellStyle name="好_县区合并测算20080421_县市旗测算-新科目（含人口规模效应）" xfId="1184"/>
    <cellStyle name="差_Book2 3" xfId="1185"/>
    <cellStyle name="差_5334_2006年迪庆县级财政报表附表 3_2016年决算报告附表8.25" xfId="1186"/>
    <cellStyle name="百分比 4 4" xfId="1187"/>
    <cellStyle name="好_三季度－表二 2_2016年决算报告附表7.21 2" xfId="1188"/>
    <cellStyle name="捠壿_Region Orders (2)" xfId="1189"/>
    <cellStyle name="差_行政（人员） 2" xfId="1190"/>
    <cellStyle name="编号" xfId="1191"/>
    <cellStyle name="差_测算结果汇总_财力性转移支付2010年预算参考数 2" xfId="1192"/>
    <cellStyle name="标题 1 2" xfId="1193"/>
    <cellStyle name="好_县市旗测算-新科目（20080627）_县市旗测算-新科目（含人口规模效应）_财力性转移支付2010年预算参考数" xfId="1194"/>
    <cellStyle name="标题 1 3" xfId="1195"/>
    <cellStyle name="标题 1 4" xfId="1196"/>
    <cellStyle name="好_M01-2(州市补助收入) 2_2016年决算报告附表8.25" xfId="1197"/>
    <cellStyle name="差_农林水和城市维护标准支出20080505－县区合计_财力性转移支付2010年预算参考数 2" xfId="1198"/>
    <cellStyle name="标题 2 2" xfId="1199"/>
    <cellStyle name="好_2007年政法部门业务指标 2" xfId="1200"/>
    <cellStyle name="标题 2 3" xfId="1201"/>
    <cellStyle name="好_2007年政法部门业务指标 3" xfId="1202"/>
    <cellStyle name="差_00省级(定稿) 2" xfId="1203"/>
    <cellStyle name="标题 2 4" xfId="1204"/>
    <cellStyle name="差_农林水和城市维护标准支出20080505－县区合计_县市旗测算-新科目（含人口规模效应）" xfId="1205"/>
    <cellStyle name="标题 3 2" xfId="1206"/>
    <cellStyle name="好_奖励补助测算5.24冯铸 2" xfId="1207"/>
    <cellStyle name="标题 3 3" xfId="1208"/>
    <cellStyle name="标题 4 2" xfId="1209"/>
    <cellStyle name="差_地方配套按人均增幅控制8.30xl 2_2016年决算报告附表8.25" xfId="1210"/>
    <cellStyle name="标题 4 3" xfId="1211"/>
    <cellStyle name="好_教育厅提供义务教育及高中教师人数（2009年1月6日） 2_2016年决算报告附表8.25" xfId="1212"/>
    <cellStyle name="差_Book2 2_2016年决算报告附表7.21 2" xfId="1213"/>
    <cellStyle name="标题 4 4" xfId="1214"/>
    <cellStyle name="好_第一部分：综合全" xfId="1215"/>
    <cellStyle name="好_2009年一般性转移支付标准工资_~4190974 3_2016年决算报告附表8.25 2" xfId="1216"/>
    <cellStyle name="标题 5" xfId="1217"/>
    <cellStyle name="标题 5 2" xfId="1218"/>
    <cellStyle name="标题 5 2 2" xfId="1219"/>
    <cellStyle name="好_1 2" xfId="1220"/>
    <cellStyle name="标题 5 3" xfId="1221"/>
    <cellStyle name="差_~4190974 3_2016年决算报告附表8.25 2" xfId="1222"/>
    <cellStyle name="标题 5 4" xfId="1223"/>
    <cellStyle name="好_Book2 3_2016年决算报告附表7.21" xfId="1224"/>
    <cellStyle name="好_0605石屏县 2_2016年决算报告附表7.21 2" xfId="1225"/>
    <cellStyle name="标题 6" xfId="1226"/>
    <cellStyle name="好_行政(燃修费)_不含人员经费系数_财力性转移支付2010年预算参考数" xfId="1227"/>
    <cellStyle name="标题 7" xfId="1228"/>
    <cellStyle name="标题1" xfId="1229"/>
    <cellStyle name="好_汇总_财力性转移支付2010年预算参考数 2" xfId="1230"/>
    <cellStyle name="好_00省级(打印)" xfId="1231"/>
    <cellStyle name="差_奖励补助测算7.25 2 2" xfId="1232"/>
    <cellStyle name="差_14安徽_财力性转移支付2010年预算参考数" xfId="1233"/>
    <cellStyle name="差_市辖区测算20080510_不含人员经费系数 2" xfId="1234"/>
    <cellStyle name="表标题" xfId="1235"/>
    <cellStyle name="表标题 2" xfId="1236"/>
    <cellStyle name="差_教育厅提供义务教育及高中教师人数（2009年1月6日）" xfId="1237"/>
    <cellStyle name="好_地方配套按人均增幅控制8.30xl 3" xfId="1238"/>
    <cellStyle name="表标题 2 2" xfId="1239"/>
    <cellStyle name="好_农林水和城市维护标准支出20080505－县区合计_不含人员经费系数 2" xfId="1240"/>
    <cellStyle name="表标题 3" xfId="1241"/>
    <cellStyle name="差_奖励补助测算5.24冯铸 3_2016年决算报告附表7.21" xfId="1242"/>
    <cellStyle name="表标题 3 2" xfId="1243"/>
    <cellStyle name="差_530629_2006年县级财政报表附表 3_2016年决算报告附表7.21 2" xfId="1244"/>
    <cellStyle name="表标题 4" xfId="1245"/>
    <cellStyle name="部门" xfId="1246"/>
    <cellStyle name="差_同德" xfId="1247"/>
    <cellStyle name="差 2" xfId="1248"/>
    <cellStyle name="差_2006年基础数据 3_2016年决算报告附表7.21" xfId="1249"/>
    <cellStyle name="差 3" xfId="1250"/>
    <cellStyle name="差 4" xfId="1251"/>
    <cellStyle name="好_同德 2" xfId="1252"/>
    <cellStyle name="差_2009年一般性转移支付标准工资_奖励补助测算5.23新 2 2" xfId="1253"/>
    <cellStyle name="差_（4.19发国库处） 预算处-广西壮族自治区本级一般公共" xfId="1254"/>
    <cellStyle name="差_（4.19发国库处） 预算处-广西壮族自治区本级一般公共 2" xfId="1255"/>
    <cellStyle name="好_业务工作量指标 2 2" xfId="1256"/>
    <cellStyle name="好_奖励补助测算7.25 2_2016年决算报告附表8.25 2" xfId="1257"/>
    <cellStyle name="差_行政公检法测算_不含人员经费系数_财力性转移支付2010年预算参考数 2" xfId="1258"/>
    <cellStyle name="差_~4190974" xfId="1259"/>
    <cellStyle name="差_~4190974 2" xfId="1260"/>
    <cellStyle name="好_卫生(按照总人口测算）—20080416_县市旗测算-新科目（含人口规模效应）" xfId="1261"/>
    <cellStyle name="差_~4190974 2 2" xfId="1262"/>
    <cellStyle name="常规 46 2" xfId="1263"/>
    <cellStyle name="常规 51 2" xfId="1264"/>
    <cellStyle name="差_2007年收支情况及2008年收支预计表(汇总表)_财力性转移支付2010年预算参考数 2" xfId="1265"/>
    <cellStyle name="差_~4190974 2_2016年决算报告附表7.21" xfId="1266"/>
    <cellStyle name="差_~4190974 2_2016年决算报告附表7.21 2" xfId="1267"/>
    <cellStyle name="差_~4190974 2_2016年决算报告附表8.25" xfId="1268"/>
    <cellStyle name="好_530623_2006年县级财政报表附表 3_2016年决算报告附表8.25" xfId="1269"/>
    <cellStyle name="差_~4190974 2_2016年决算报告附表8.25 2" xfId="1270"/>
    <cellStyle name="差_~4190974 3" xfId="1271"/>
    <cellStyle name="差_~4190974 3_2016年决算报告附表7.21" xfId="1272"/>
    <cellStyle name="差_第五部分(才淼、饶永宏） 4" xfId="1273"/>
    <cellStyle name="差_~4190974 3_2016年决算报告附表7.21 2" xfId="1274"/>
    <cellStyle name="差_~4190974 3_2016年决算报告附表8.25" xfId="1275"/>
    <cellStyle name="差_~4190974 4" xfId="1276"/>
    <cellStyle name="好_M01-2(州市补助收入) 4" xfId="1277"/>
    <cellStyle name="差_00省级(打印) 2" xfId="1278"/>
    <cellStyle name="差_~5676413" xfId="1279"/>
    <cellStyle name="差_00省级(打印) 2 2" xfId="1280"/>
    <cellStyle name="差_~5676413 2" xfId="1281"/>
    <cellStyle name="差_县区合并测算20080421_民生政策最低支出需求_财力性转移支付2010年预算参考数" xfId="1282"/>
    <cellStyle name="差_农林水和城市维护标准支出20080505－县区合计_民生政策最低支出需求_财力性转移支付2010年预算参考数 2" xfId="1283"/>
    <cellStyle name="差_~5676413 2_2016年决算报告附表7.21 2" xfId="1284"/>
    <cellStyle name="好_~4190974 2_2016年决算报告附表7.21" xfId="1285"/>
    <cellStyle name="差_2006年在职人员情况 2" xfId="1286"/>
    <cellStyle name="差_~5676413 2_2016年决算报告附表8.25" xfId="1287"/>
    <cellStyle name="差_县区合并测算20080421_县市旗测算-新科目（含人口规模效应）_财力性转移支付2010年预算参考数" xfId="1288"/>
    <cellStyle name="差_汇总 3_2016年决算报告附表8.25 2" xfId="1289"/>
    <cellStyle name="差_~5676413 3" xfId="1290"/>
    <cellStyle name="差_县区合并测算20080421_县市旗测算-新科目（含人口规模效应）_财力性转移支付2010年预算参考数 2" xfId="1291"/>
    <cellStyle name="差_~5676413 3 2" xfId="1292"/>
    <cellStyle name="差_~5676413 3_2016年决算报告附表7.21" xfId="1293"/>
    <cellStyle name="差_~5676413 3_2016年决算报告附表7.21 2" xfId="1294"/>
    <cellStyle name="好_~4190974 3_2016年决算报告附表7.21" xfId="1295"/>
    <cellStyle name="差_~5676413 3_2016年决算报告附表8.25" xfId="1296"/>
    <cellStyle name="好_~4190974 3_2016年决算报告附表7.21 2" xfId="1297"/>
    <cellStyle name="常规 2 5 3" xfId="1298"/>
    <cellStyle name="差_~5676413 3_2016年决算报告附表8.25 2" xfId="1299"/>
    <cellStyle name="差_~5676413 4" xfId="1300"/>
    <cellStyle name="差_00省级(打印)" xfId="1301"/>
    <cellStyle name="差_00省级(打印) 2_2016年决算报告附表7.21 2" xfId="1302"/>
    <cellStyle name="差_00省级(打印) 2_2016年决算报告附表8.25" xfId="1303"/>
    <cellStyle name="差_00省级(打印) 2_2016年决算报告附表8.25 2" xfId="1304"/>
    <cellStyle name="好_2015年广西壮族自治区本级政府性基金预算收支决算表" xfId="1305"/>
    <cellStyle name="差_00省级(打印) 3" xfId="1306"/>
    <cellStyle name="好_云南省2008年转移支付测算——州市本级考核部分及政策性测算 2_2016年决算报告附表8.25 2" xfId="1307"/>
    <cellStyle name="差_0605石屏县 4" xfId="1308"/>
    <cellStyle name="差_00省级(打印) 3_2016年决算报告附表7.21" xfId="1309"/>
    <cellStyle name="差_00省级(打印) 3_2016年决算报告附表7.21 2" xfId="1310"/>
    <cellStyle name="差_00省级(打印) 3_2016年决算报告附表8.25" xfId="1311"/>
    <cellStyle name="差_00省级(定稿)" xfId="1312"/>
    <cellStyle name="好_2007年政法部门业务指标 3 2" xfId="1313"/>
    <cellStyle name="差_00省级(定稿) 2 2" xfId="1314"/>
    <cellStyle name="差_其他部门(按照总人口测算）—20080416_县市旗测算-新科目（含人口规模效应） 2" xfId="1315"/>
    <cellStyle name="好_2007年政法部门业务指标 3_2016年决算报告附表7.21" xfId="1316"/>
    <cellStyle name="差_00省级(定稿) 2_2016年决算报告附表7.21" xfId="1317"/>
    <cellStyle name="好_2007年政法部门业务指标 3_2016年决算报告附表7.21 2" xfId="1318"/>
    <cellStyle name="差_00省级(定稿) 2_2016年决算报告附表7.21 2" xfId="1319"/>
    <cellStyle name="好_2007年政法部门业务指标 3_2016年决算报告附表8.25" xfId="1320"/>
    <cellStyle name="差_00省级(定稿) 2_2016年决算报告附表8.25" xfId="1321"/>
    <cellStyle name="好_2007年政法部门业务指标 3_2016年决算报告附表8.25 2" xfId="1322"/>
    <cellStyle name="差_00省级(定稿) 2_2016年决算报告附表8.25 2" xfId="1323"/>
    <cellStyle name="好_2007年政法部门业务指标 4" xfId="1324"/>
    <cellStyle name="差_00省级(定稿) 3" xfId="1325"/>
    <cellStyle name="差_00省级(定稿) 3 2" xfId="1326"/>
    <cellStyle name="差_00省级(定稿) 3_2016年决算报告附表7.21" xfId="1327"/>
    <cellStyle name="差_2009年一般性转移支付标准工资_奖励补助测算7.25 2_2016年决算报告附表8.25" xfId="1328"/>
    <cellStyle name="好_不用软件计算9.1不考虑经费管理评价xl 3_2016年决算报告附表7.21" xfId="1329"/>
    <cellStyle name="差_00省级(定稿) 3_2016年决算报告附表7.21 2" xfId="1330"/>
    <cellStyle name="差_00省级(定稿) 3_2016年决算报告附表8.25" xfId="1331"/>
    <cellStyle name="差_1003牟定县 3_2016年决算报告附表8.25" xfId="1332"/>
    <cellStyle name="差_00省级(定稿) 3_2016年决算报告附表8.25 2" xfId="1333"/>
    <cellStyle name="差_总人口 2" xfId="1334"/>
    <cellStyle name="差_农林水和城市维护标准支出20080505－县区合计_不含人员经费系数 2" xfId="1335"/>
    <cellStyle name="差_00省级(定稿) 4" xfId="1336"/>
    <cellStyle name="差_03昭通" xfId="1337"/>
    <cellStyle name="好_2009年一般性转移支付标准工资_奖励补助测算5.23新 3_2016年决算报告附表8.25 2" xfId="1338"/>
    <cellStyle name="差_03昭通 2 2" xfId="1339"/>
    <cellStyle name="差_03昭通 2_2016年决算报告附表7.21" xfId="1340"/>
    <cellStyle name="差_03昭通 2_2016年决算报告附表7.21 2" xfId="1341"/>
    <cellStyle name="好_2007年收支情况及2008年收支预计表(汇总表) 2" xfId="1342"/>
    <cellStyle name="差_03昭通 2_2016年决算报告附表8.25" xfId="1343"/>
    <cellStyle name="差_03昭通 2_2016年决算报告附表8.25 2" xfId="1344"/>
    <cellStyle name="常规 2 2 4 2" xfId="1345"/>
    <cellStyle name="差_03昭通 3" xfId="1346"/>
    <cellStyle name="差_03昭通 3 2" xfId="1347"/>
    <cellStyle name="差_2009年一般性转移支付标准工资_不用软件计算9.1不考虑经费管理评价xl 2_2016年决算报告附表8.25" xfId="1348"/>
    <cellStyle name="差_03昭通 3_2016年决算报告附表7.21" xfId="1349"/>
    <cellStyle name="差_03昭通 3_2016年决算报告附表8.25" xfId="1350"/>
    <cellStyle name="差_03昭通 3_2016年决算报告附表8.25 2" xfId="1351"/>
    <cellStyle name="差_03昭通 4" xfId="1352"/>
    <cellStyle name="好_2、土地面积、人口、粮食产量基本情况 2 2" xfId="1353"/>
    <cellStyle name="差_04.收入和财力基础表" xfId="1354"/>
    <cellStyle name="差_04.收入和财力基础表 2" xfId="1355"/>
    <cellStyle name="差_0502通海县" xfId="1356"/>
    <cellStyle name="差_0502通海县 2" xfId="1357"/>
    <cellStyle name="好_00省级(打印) 2_2016年决算报告附表8.25" xfId="1358"/>
    <cellStyle name="差_0502通海县 2 2" xfId="1359"/>
    <cellStyle name="差_0502通海县 3" xfId="1360"/>
    <cellStyle name="好_2009年一般性转移支付标准工资_奖励补助测算5.24冯铸 3_2016年决算报告附表8.25" xfId="1361"/>
    <cellStyle name="差_0502通海县 3 2" xfId="1362"/>
    <cellStyle name="差_0502通海县 3_2016年决算报告附表7.21" xfId="1363"/>
    <cellStyle name="好_基础数据分析" xfId="1364"/>
    <cellStyle name="差_0502通海县 3_2016年决算报告附表7.21 2" xfId="1365"/>
    <cellStyle name="差_0502通海县 3_2016年决算报告附表8.25" xfId="1366"/>
    <cellStyle name="好_奖励补助测算5.24冯铸 2_2016年决算报告附表8.25 2" xfId="1367"/>
    <cellStyle name="差_0502通海县 3_2016年决算报告附表8.25 2" xfId="1368"/>
    <cellStyle name="好_民生政策最低支出需求_财力性转移支付2010年预算参考数 2" xfId="1369"/>
    <cellStyle name="差_0502通海县 4" xfId="1370"/>
    <cellStyle name="好_河南 缺口县区测算(地方填报白) 2" xfId="1371"/>
    <cellStyle name="差_05潍坊 2" xfId="1372"/>
    <cellStyle name="好_5334_2006年迪庆县级财政报表附表 2_2016年决算报告附表7.21" xfId="1373"/>
    <cellStyle name="差_05玉溪" xfId="1374"/>
    <cellStyle name="差_05玉溪 2_2016年决算报告附表7.21" xfId="1375"/>
    <cellStyle name="好_市辖区测算-新科目（20080626）_民生政策最低支出需求 2" xfId="1376"/>
    <cellStyle name="差_河南 缺口县区测算(地方填报白)_财力性转移支付2010年预算参考数 2" xfId="1377"/>
    <cellStyle name="差_05玉溪 2_2016年决算报告附表7.21 2" xfId="1378"/>
    <cellStyle name="差_卫生部门 2_2016年决算报告附表7.21" xfId="1379"/>
    <cellStyle name="好_奖励补助测算5.24冯铸 3_2016年决算报告附表7.21 2" xfId="1380"/>
    <cellStyle name="差_05玉溪 2_2016年决算报告附表8.25" xfId="1381"/>
    <cellStyle name="差_05玉溪 2_2016年决算报告附表8.25 2" xfId="1382"/>
    <cellStyle name="差_05玉溪 3" xfId="1383"/>
    <cellStyle name="差_不含人员经费系数" xfId="1384"/>
    <cellStyle name="差_05玉溪 3 2" xfId="1385"/>
    <cellStyle name="差_05玉溪 3_2016年决算报告附表7.21" xfId="1386"/>
    <cellStyle name="差_05玉溪 3_2016年决算报告附表7.21 2" xfId="1387"/>
    <cellStyle name="差_05玉溪 3_2016年决算报告附表8.25" xfId="1388"/>
    <cellStyle name="差_05玉溪 3_2016年决算报告附表8.25 2" xfId="1389"/>
    <cellStyle name="差_05玉溪 4" xfId="1390"/>
    <cellStyle name="常规 76" xfId="1391"/>
    <cellStyle name="常规 81" xfId="1392"/>
    <cellStyle name="差_0605石屏县" xfId="1393"/>
    <cellStyle name="常规 76 2" xfId="1394"/>
    <cellStyle name="常规 81 2" xfId="1395"/>
    <cellStyle name="差_奖励补助测算7.25 2_2016年决算报告附表7.21" xfId="1396"/>
    <cellStyle name="差_0605石屏县 2" xfId="1397"/>
    <cellStyle name="差_奖励补助测算7.25 2_2016年决算报告附表7.21 2" xfId="1398"/>
    <cellStyle name="差_0605石屏县 2 2" xfId="1399"/>
    <cellStyle name="差_0605石屏县 2_2016年决算报告附表7.21" xfId="1400"/>
    <cellStyle name="好_行政公检法测算_不含人员经费系数 2" xfId="1401"/>
    <cellStyle name="好_地方配套按人均增幅控制8.30一般预算平均增幅、人均可用财力平均增幅两次控制、社会治安系数调整、案件数调整xl 2_2016年决算报告附表8.25 2" xfId="1402"/>
    <cellStyle name="差_0605石屏县 2_2016年决算报告附表7.21 2" xfId="1403"/>
    <cellStyle name="差_0605石屏县 2_2016年决算报告附表8.25" xfId="1404"/>
    <cellStyle name="好_~4190974 3" xfId="1405"/>
    <cellStyle name="差_0605石屏县 2_2016年决算报告附表8.25 2" xfId="1406"/>
    <cellStyle name="好_00省级(定稿) 2_2016年决算报告附表8.25 2" xfId="1407"/>
    <cellStyle name="差_云南省2008年转移支付测算——州市本级考核部分及政策性测算" xfId="1408"/>
    <cellStyle name="差_奖励补助测算5.22测试 2_2016年决算报告附表7.21 2" xfId="1409"/>
    <cellStyle name="差_0605石屏县 3" xfId="1410"/>
    <cellStyle name="差_云南省2008年转移支付测算——州市本级考核部分及政策性测算 2" xfId="1411"/>
    <cellStyle name="差_0605石屏县 3 2" xfId="1412"/>
    <cellStyle name="好_卫生(按照总人口测算）—20080416_县市旗测算-新科目（含人口规模效应）_财力性转移支付2010年预算参考数" xfId="1413"/>
    <cellStyle name="差_0605石屏县 3_2016年决算报告附表7.21" xfId="1414"/>
    <cellStyle name="常规 2 5" xfId="1415"/>
    <cellStyle name="好_卫生(按照总人口测算）—20080416_县市旗测算-新科目（含人口规模效应）_财力性转移支付2010年预算参考数 2" xfId="1416"/>
    <cellStyle name="差_0605石屏县 3_2016年决算报告附表7.21 2" xfId="1417"/>
    <cellStyle name="好_2007一般预算支出口径剔除表 2" xfId="1418"/>
    <cellStyle name="差_卫生(按照总人口测算）—20080416_县市旗测算-新科目（含人口规模效应）" xfId="1419"/>
    <cellStyle name="差_0605石屏县 3_2016年决算报告附表8.25" xfId="1420"/>
    <cellStyle name="差_卫生(按照总人口测算）—20080416_县市旗测算-新科目（含人口规模效应） 2" xfId="1421"/>
    <cellStyle name="差_0605石屏县 3_2016年决算报告附表8.25 2" xfId="1422"/>
    <cellStyle name="差_0605石屏县_财力性转移支付2010年预算参考数" xfId="1423"/>
    <cellStyle name="差_0605石屏县_财力性转移支付2010年预算参考数 2" xfId="1424"/>
    <cellStyle name="好_行政(燃修费)_县市旗测算-新科目（含人口规模效应） 2" xfId="1425"/>
    <cellStyle name="差_09黑龙江" xfId="1426"/>
    <cellStyle name="差_09黑龙江 2" xfId="1427"/>
    <cellStyle name="差_09黑龙江_财力性转移支付2010年预算参考数" xfId="1428"/>
    <cellStyle name="差_09黑龙江_财力性转移支付2010年预算参考数 2" xfId="1429"/>
    <cellStyle name="差_1" xfId="1430"/>
    <cellStyle name="差_1 2" xfId="1431"/>
    <cellStyle name="差_1_财力性转移支付2010年预算参考数" xfId="1432"/>
    <cellStyle name="差_1_财力性转移支付2010年预算参考数 2" xfId="1433"/>
    <cellStyle name="好_2006年在职人员情况 3_2016年决算报告附表8.25" xfId="1434"/>
    <cellStyle name="差_1003牟定县 2 2" xfId="1435"/>
    <cellStyle name="差_1003牟定县 2_2016年决算报告附表7.21" xfId="1436"/>
    <cellStyle name="好_汇总表4 2" xfId="1437"/>
    <cellStyle name="差_1003牟定县 2_2016年决算报告附表7.21 2" xfId="1438"/>
    <cellStyle name="差_1003牟定县 2_2016年决算报告附表8.25" xfId="1439"/>
    <cellStyle name="好_00省级(打印) 3_2016年决算报告附表7.21" xfId="1440"/>
    <cellStyle name="常规 68 2" xfId="1441"/>
    <cellStyle name="常规 73 2" xfId="1442"/>
    <cellStyle name="差_1003牟定县 3" xfId="1443"/>
    <cellStyle name="好_00省级(打印) 3_2016年决算报告附表7.21 2" xfId="1444"/>
    <cellStyle name="差_1003牟定县 3 2" xfId="1445"/>
    <cellStyle name="好_市辖区测算-新科目（20080626）_财力性转移支付2010年预算参考数" xfId="1446"/>
    <cellStyle name="差_1003牟定县 3_2016年决算报告附表7.21" xfId="1447"/>
    <cellStyle name="好_市辖区测算-新科目（20080626）_财力性转移支付2010年预算参考数 2" xfId="1448"/>
    <cellStyle name="差_1003牟定县 3_2016年决算报告附表7.21 2" xfId="1449"/>
    <cellStyle name="差_1003牟定县 3_2016年决算报告附表8.25 2" xfId="1450"/>
    <cellStyle name="差_1003牟定县 4" xfId="1451"/>
    <cellStyle name="差_10月月报大表" xfId="1452"/>
    <cellStyle name="差_1110洱源县" xfId="1453"/>
    <cellStyle name="好_汇总 2_2016年决算报告附表8.25" xfId="1454"/>
    <cellStyle name="差_1110洱源县 2" xfId="1455"/>
    <cellStyle name="好_奖励补助测算7.25 (version 1) (version 1) 3_2016年决算报告附表8.25" xfId="1456"/>
    <cellStyle name="好_汇总 2_2016年决算报告附表8.25 2" xfId="1457"/>
    <cellStyle name="差_1110洱源县 2 2" xfId="1458"/>
    <cellStyle name="好_2006年水利统计指标统计表 2_2016年决算报告附表8.25" xfId="1459"/>
    <cellStyle name="差_1110洱源县 2_2016年决算报告附表7.21" xfId="1460"/>
    <cellStyle name="好_行政公检法测算_县市旗测算-新科目（含人口规模效应）" xfId="1461"/>
    <cellStyle name="好_2006年水利统计指标统计表 2_2016年决算报告附表8.25 2" xfId="1462"/>
    <cellStyle name="差_1110洱源县 2_2016年决算报告附表7.21 2" xfId="1463"/>
    <cellStyle name="差_1110洱源县 2_2016年决算报告附表8.25" xfId="1464"/>
    <cellStyle name="差_1110洱源县 2_2016年决算报告附表8.25 2" xfId="1465"/>
    <cellStyle name="差_1110洱源县 3" xfId="1466"/>
    <cellStyle name="好_Book2_财力性转移支付2010年预算参考数" xfId="1467"/>
    <cellStyle name="差_1110洱源县 3 2" xfId="1468"/>
    <cellStyle name="好_市辖区测算-新科目（20080626）_民生政策最低支出需求_财力性转移支付2010年预算参考数 2" xfId="1469"/>
    <cellStyle name="好_2006年水利统计指标统计表 3_2016年决算报告附表8.25" xfId="1470"/>
    <cellStyle name="差_1110洱源县 3_2016年决算报告附表7.21" xfId="1471"/>
    <cellStyle name="好_2006年水利统计指标统计表 3_2016年决算报告附表8.25 2" xfId="1472"/>
    <cellStyle name="差_1110洱源县 3_2016年决算报告附表7.21 2" xfId="1473"/>
    <cellStyle name="好_2009年一般性转移支付标准工资_奖励补助测算5.22测试 3_2016年决算报告附表7.21 2" xfId="1474"/>
    <cellStyle name="差_1110洱源县 3_2016年决算报告附表8.25" xfId="1475"/>
    <cellStyle name="差_1110洱源县 3_2016年决算报告附表8.25 2" xfId="1476"/>
    <cellStyle name="差_2006年水利统计指标统计表 3" xfId="1477"/>
    <cellStyle name="差_1110洱源县 4" xfId="1478"/>
    <cellStyle name="差_2009年一般性转移支付标准工资_地方配套按人均增幅控制8.30xl 2_2016年决算报告附表8.25 2" xfId="1479"/>
    <cellStyle name="差_11大理" xfId="1480"/>
    <cellStyle name="差_县市旗测算20080508" xfId="1481"/>
    <cellStyle name="差_11大理 2" xfId="1482"/>
    <cellStyle name="差_县市旗测算20080508 2" xfId="1483"/>
    <cellStyle name="差_11大理 2 2" xfId="1484"/>
    <cellStyle name="好_财政供养人员_财力性转移支付2010年预算参考数 2" xfId="1485"/>
    <cellStyle name="差_2009年一般性转移支付标准工资_奖励补助测算7.23" xfId="1486"/>
    <cellStyle name="差_奖励补助测算7.23 3 2" xfId="1487"/>
    <cellStyle name="差_11大理 2_2016年决算报告附表7.21" xfId="1488"/>
    <cellStyle name="差_2009年一般性转移支付标准工资_奖励补助测算7.23 2" xfId="1489"/>
    <cellStyle name="差_11大理 2_2016年决算报告附表7.21 2" xfId="1490"/>
    <cellStyle name="差_青海 缺口县区测算(地方填报)_财力性转移支付2010年预算参考数" xfId="1491"/>
    <cellStyle name="差_2007年一般预算支出剔除 2" xfId="1492"/>
    <cellStyle name="差_11大理 2_2016年决算报告附表8.25" xfId="1493"/>
    <cellStyle name="好_奖励补助测算5.24冯铸 2_2016年决算报告附表7.21" xfId="1494"/>
    <cellStyle name="差_青海 缺口县区测算(地方填报)_财力性转移支付2010年预算参考数 2" xfId="1495"/>
    <cellStyle name="差_11大理 2_2016年决算报告附表8.25 2" xfId="1496"/>
    <cellStyle name="差_11大理 3" xfId="1497"/>
    <cellStyle name="差_奖励补助测算7.25 3_2016年决算报告附表8.25" xfId="1498"/>
    <cellStyle name="差_11大理 3 2" xfId="1499"/>
    <cellStyle name="差_11大理 3_2016年决算报告附表7.21" xfId="1500"/>
    <cellStyle name="常规 7_2014年广西壮族自治区本级决算录入表0701" xfId="1501"/>
    <cellStyle name="差_11大理 3_2016年决算报告附表7.21 2" xfId="1502"/>
    <cellStyle name="差_11大理 4" xfId="1503"/>
    <cellStyle name="好_2009年一般性转移支付标准工资_奖励补助测算5.22测试 2_2016年决算报告附表7.21 2" xfId="1504"/>
    <cellStyle name="差_11大理_财力性转移支付2010年预算参考数" xfId="1505"/>
    <cellStyle name="差_11大理_财力性转移支付2010年预算参考数 2" xfId="1506"/>
    <cellStyle name="差_12滨州" xfId="1507"/>
    <cellStyle name="好_县市旗测算20080508_县市旗测算-新科目（含人口规模效应） 2" xfId="1508"/>
    <cellStyle name="差_12滨州_财力性转移支付2010年预算参考数" xfId="1509"/>
    <cellStyle name="差_12滨州_财力性转移支付2010年预算参考数 2" xfId="1510"/>
    <cellStyle name="好_第五部分(才淼、饶永宏） 2_2016年决算报告附表8.25 2" xfId="1511"/>
    <cellStyle name="差_14安徽" xfId="1512"/>
    <cellStyle name="好_00省级(打印) 2" xfId="1513"/>
    <cellStyle name="差_14安徽_财力性转移支付2010年预算参考数 2" xfId="1514"/>
    <cellStyle name="差_2" xfId="1515"/>
    <cellStyle name="差_2 2" xfId="1516"/>
    <cellStyle name="差_一般预算支出口径剔除表_财力性转移支付2010年预算参考数 2" xfId="1517"/>
    <cellStyle name="差_危改资金测算" xfId="1518"/>
    <cellStyle name="差_2、土地面积、人口、粮食产量基本情况" xfId="1519"/>
    <cellStyle name="好_指标四 3" xfId="1520"/>
    <cellStyle name="差_危改资金测算 2" xfId="1521"/>
    <cellStyle name="差_2、土地面积、人口、粮食产量基本情况 2" xfId="1522"/>
    <cellStyle name="好_指标四 3 2" xfId="1523"/>
    <cellStyle name="差_2、土地面积、人口、粮食产量基本情况 2 2" xfId="1524"/>
    <cellStyle name="好_指标四 3_2016年决算报告附表7.21" xfId="1525"/>
    <cellStyle name="差_2、土地面积、人口、粮食产量基本情况 2_2016年决算报告附表7.21" xfId="1526"/>
    <cellStyle name="好_指标四 3_2016年决算报告附表7.21 2" xfId="1527"/>
    <cellStyle name="差_2、土地面积、人口、粮食产量基本情况 2_2016年决算报告附表7.21 2" xfId="1528"/>
    <cellStyle name="好_指标四 3_2016年决算报告附表8.25 2" xfId="1529"/>
    <cellStyle name="差_2、土地面积、人口、粮食产量基本情况 2_2016年决算报告附表8.25 2" xfId="1530"/>
    <cellStyle name="好_指标四 4" xfId="1531"/>
    <cellStyle name="好_财政供养人员 3_2016年决算报告附表7.21" xfId="1532"/>
    <cellStyle name="钎霖_4岿角利" xfId="1533"/>
    <cellStyle name="差_2、土地面积、人口、粮食产量基本情况 3" xfId="1534"/>
    <cellStyle name="好_财政供养人员 3_2016年决算报告附表7.21 2" xfId="1535"/>
    <cellStyle name="差_2、土地面积、人口、粮食产量基本情况 3 2" xfId="1536"/>
    <cellStyle name="差_2、土地面积、人口、粮食产量基本情况 3_2016年决算报告附表7.21" xfId="1537"/>
    <cellStyle name="差_2、土地面积、人口、粮食产量基本情况 3_2016年决算报告附表7.21 2" xfId="1538"/>
    <cellStyle name="差_2、土地面积、人口、粮食产量基本情况 3_2016年决算报告附表8.25 2" xfId="1539"/>
    <cellStyle name="好_江西超收收入安排（1-10月份） 2" xfId="1540"/>
    <cellStyle name="差_2、土地面积、人口、粮食产量基本情况 4" xfId="1541"/>
    <cellStyle name="好_Book2" xfId="1542"/>
    <cellStyle name="好_2009年一般性转移支付标准工资_奖励补助测算7.25 (version 1) (version 1) 2_2016年决算报告附表7.21 2" xfId="1543"/>
    <cellStyle name="差_2_财力性转移支付2010年预算参考数 2" xfId="1544"/>
    <cellStyle name="差_2006年22湖南" xfId="1545"/>
    <cellStyle name="差_2006年22湖南 2" xfId="1546"/>
    <cellStyle name="差_2006年22湖南_财力性转移支付2010年预算参考数 2" xfId="1547"/>
    <cellStyle name="差_2006年27重庆" xfId="1548"/>
    <cellStyle name="差_2006年27重庆 2" xfId="1549"/>
    <cellStyle name="差_2006年27重庆_财力性转移支付2010年预算参考数" xfId="1550"/>
    <cellStyle name="输入 3" xfId="1551"/>
    <cellStyle name="常规 2 9" xfId="1552"/>
    <cellStyle name="差_2006年27重庆_财力性转移支付2010年预算参考数 2" xfId="1553"/>
    <cellStyle name="常规 49 2" xfId="1554"/>
    <cellStyle name="常规 54 2" xfId="1555"/>
    <cellStyle name="差_2006年28四川" xfId="1556"/>
    <cellStyle name="差_2006年28四川 2" xfId="1557"/>
    <cellStyle name="差_2006年30云南" xfId="1558"/>
    <cellStyle name="差_2006年30云南 2" xfId="1559"/>
    <cellStyle name="差_2006年33甘肃" xfId="1560"/>
    <cellStyle name="好_缺口县区测算(财政部标准) 2" xfId="1561"/>
    <cellStyle name="差_2006年34青海" xfId="1562"/>
    <cellStyle name="好_测算结果汇总_财力性转移支付2010年预算参考数 2" xfId="1563"/>
    <cellStyle name="差_2006年34青海 2" xfId="1564"/>
    <cellStyle name="差_2006年34青海_财力性转移支付2010年预算参考数" xfId="1565"/>
    <cellStyle name="差_2006年分析表" xfId="1566"/>
    <cellStyle name="差_2009年一般性转移支付标准工资_~4190974 3 2" xfId="1567"/>
    <cellStyle name="好_行政公检法测算_民生政策最低支出需求" xfId="1568"/>
    <cellStyle name="差_2006年基础数据 2_2016年决算报告附表7.21" xfId="1569"/>
    <cellStyle name="好_县区合并测算20080421" xfId="1570"/>
    <cellStyle name="差_2006年基础数据 2_2016年决算报告附表7.21 2" xfId="1571"/>
    <cellStyle name="好_不用软件计算9.1不考虑经费管理评价xl" xfId="1572"/>
    <cellStyle name="差_2006年基础数据 2_2016年决算报告附表8.25" xfId="1573"/>
    <cellStyle name="好_Book1 3 2" xfId="1574"/>
    <cellStyle name="差_2006年基础数据 2_2016年决算报告附表8.25 2" xfId="1575"/>
    <cellStyle name="好_奖励补助测算5.23新 2_2016年决算报告附表8.25" xfId="1576"/>
    <cellStyle name="好_不用软件计算9.1不考虑经费管理评价xl 2" xfId="1577"/>
    <cellStyle name="差_2006年基础数据 3_2016年决算报告附表7.21 2" xfId="1578"/>
    <cellStyle name="差_2006年基础数据 3_2016年决算报告附表8.25 2" xfId="1579"/>
    <cellStyle name="差_5334_2006年迪庆县级财政报表附表 3_2016年决算报告附表8.25 2" xfId="1580"/>
    <cellStyle name="差_2006年全省财力计算表（中央、决算）" xfId="1581"/>
    <cellStyle name="差_云南省2008年转移支付测算——州市本级考核部分及政策性测算 2_2016年决算报告附表8.25" xfId="1582"/>
    <cellStyle name="差_2006年全省财力计算表（中央、决算） 2" xfId="1583"/>
    <cellStyle name="差_基础数据分析 2_2016年决算报告附表7.21" xfId="1584"/>
    <cellStyle name="差_云南省2008年转移支付测算——州市本级考核部分及政策性测算 2_2016年决算报告附表8.25 2" xfId="1585"/>
    <cellStyle name="差_行政（人员）_县市旗测算-新科目（含人口规模效应）_财力性转移支付2010年预算参考数" xfId="1586"/>
    <cellStyle name="差_云南农村义务教育统计表 3" xfId="1587"/>
    <cellStyle name="差_2006年全省财力计算表（中央、决算） 2 2" xfId="1588"/>
    <cellStyle name="差_2006年全省财力计算表（中央、决算） 2_2016年决算报告附表7.21" xfId="1589"/>
    <cellStyle name="差_2006年全省财力计算表（中央、决算） 3" xfId="1590"/>
    <cellStyle name="差_2006年全省财力计算表（中央、决算） 3 2" xfId="1591"/>
    <cellStyle name="差_2006年全省财力计算表（中央、决算） 3_2016年决算报告附表7.21" xfId="1592"/>
    <cellStyle name="差_2006年全省财力计算表（中央、决算） 3_2016年决算报告附表7.21 2" xfId="1593"/>
    <cellStyle name="差_平邑_财力性转移支付2010年预算参考数 2" xfId="1594"/>
    <cellStyle name="差_2006年全省财力计算表（中央、决算） 3_2016年决算报告附表8.25" xfId="1595"/>
    <cellStyle name="差_2006年全省财力计算表（中央、决算） 3_2016年决算报告附表8.25 2" xfId="1596"/>
    <cellStyle name="差_2006年全省财力计算表（中央、决算） 4" xfId="1597"/>
    <cellStyle name="差_2006年水利统计指标统计表" xfId="1598"/>
    <cellStyle name="差_市辖区测算-新科目（20080626）" xfId="1599"/>
    <cellStyle name="差_2006年水利统计指标统计表 2" xfId="1600"/>
    <cellStyle name="差_市辖区测算-新科目（20080626） 2" xfId="1601"/>
    <cellStyle name="差_2006年水利统计指标统计表 2 2" xfId="1602"/>
    <cellStyle name="差_2006年水利统计指标统计表 2_2016年决算报告附表7.21" xfId="1603"/>
    <cellStyle name="差_M03 3_2016年决算报告附表7.21 2" xfId="1604"/>
    <cellStyle name="差_教育(按照总人口测算）—20080416_县市旗测算-新科目（含人口规模效应）" xfId="1605"/>
    <cellStyle name="差_2006年水利统计指标统计表 2_2016年决算报告附表7.21 2" xfId="1606"/>
    <cellStyle name="差_教育(按照总人口测算）—20080416_县市旗测算-新科目（含人口规模效应） 2" xfId="1607"/>
    <cellStyle name="差_汇总-县级财政报表附表 3_2016年决算报告附表8.25" xfId="1608"/>
    <cellStyle name="差_2006年水利统计指标统计表 3 2" xfId="1609"/>
    <cellStyle name="差_2006年水利统计指标统计表 3_2016年决算报告附表7.21 2" xfId="1610"/>
    <cellStyle name="差_2006年水利统计指标统计表 3_2016年决算报告附表8.25" xfId="1611"/>
    <cellStyle name="差_2006年水利统计指标统计表 4" xfId="1612"/>
    <cellStyle name="差_2006年水利统计指标统计表_财力性转移支付2010年预算参考数 2" xfId="1613"/>
    <cellStyle name="差_2006年在职人员情况" xfId="1614"/>
    <cellStyle name="差_2006年在职人员情况 2_2016年决算报告附表7.21" xfId="1615"/>
    <cellStyle name="好_2008云南省分县市中小学教职工统计表（教育厅提供） 2_2016年决算报告附表8.25" xfId="1616"/>
    <cellStyle name="差_2006年在职人员情况 2_2016年决算报告附表7.21 2" xfId="1617"/>
    <cellStyle name="差_2006年在职人员情况 2_2016年决算报告附表8.25 2" xfId="1618"/>
    <cellStyle name="好_Book2 3_2016年决算报告附表8.25 2" xfId="1619"/>
    <cellStyle name="差_2006年在职人员情况 3" xfId="1620"/>
    <cellStyle name="好_34青海" xfId="1621"/>
    <cellStyle name="差_2006年在职人员情况 3 2" xfId="1622"/>
    <cellStyle name="好_34青海 2" xfId="1623"/>
    <cellStyle name="差_指标四 3_2016年决算报告附表8.25 2" xfId="1624"/>
    <cellStyle name="差_2006年在职人员情况 3_2016年决算报告附表7.21" xfId="1625"/>
    <cellStyle name="差_2006年在职人员情况 3_2016年决算报告附表7.21 2" xfId="1626"/>
    <cellStyle name="好_530623_2006年县级财政报表附表" xfId="1627"/>
    <cellStyle name="差_22湖南" xfId="1628"/>
    <cellStyle name="差_2006年在职人员情况 3_2016年决算报告附表8.25" xfId="1629"/>
    <cellStyle name="好_云南省2008年转移支付测算——州市本级考核部分及政策性测算 3_2016年决算报告附表8.25" xfId="1630"/>
    <cellStyle name="好_530623_2006年县级财政报表附表 2" xfId="1631"/>
    <cellStyle name="差_22湖南 2" xfId="1632"/>
    <cellStyle name="差_2006年在职人员情况 3_2016年决算报告附表8.25 2" xfId="1633"/>
    <cellStyle name="差_2006年在职人员情况 4" xfId="1634"/>
    <cellStyle name="常规 38 2" xfId="1635"/>
    <cellStyle name="常规 43 2" xfId="1636"/>
    <cellStyle name="差_2007年超收额预计（3000亿）" xfId="1637"/>
    <cellStyle name="差_2008年支出核定" xfId="1638"/>
    <cellStyle name="差_2007年超收额预计（3000亿） 2" xfId="1639"/>
    <cellStyle name="差_2008年支出核定 2" xfId="1640"/>
    <cellStyle name="差_2007年检察院案件数 2_2016年决算报告附表8.25" xfId="1641"/>
    <cellStyle name="差_2007年检察院案件数 2_2016年决算报告附表8.25 2" xfId="1642"/>
    <cellStyle name="好_云南省2008年转移支付测算——州市本级考核部分及政策性测算 4" xfId="1643"/>
    <cellStyle name="好_2007年检察院案件数 2_2016年决算报告附表7.21 2" xfId="1644"/>
    <cellStyle name="差_2007年检察院案件数 3_2016年决算报告附表7.21" xfId="1645"/>
    <cellStyle name="差_2007年检察院案件数 3_2016年决算报告附表7.21 2" xfId="1646"/>
    <cellStyle name="差_2007年检察院案件数 3_2016年决算报告附表8.25" xfId="1647"/>
    <cellStyle name="好_0605石屏县 2" xfId="1648"/>
    <cellStyle name="差_卫生(按照总人口测算）—20080416_民生政策最低支出需求 2" xfId="1649"/>
    <cellStyle name="差_2007年检察院案件数 3_2016年决算报告附表8.25 2" xfId="1650"/>
    <cellStyle name="好_0605石屏县 2 2" xfId="1651"/>
    <cellStyle name="差_2007年可用财力" xfId="1652"/>
    <cellStyle name="差_2007年人员分部门统计表" xfId="1653"/>
    <cellStyle name="差_2007年人员分部门统计表 2" xfId="1654"/>
    <cellStyle name="差_2007年人员分部门统计表 2 2" xfId="1655"/>
    <cellStyle name="差_2007年人员分部门统计表 2_2016年决算报告附表7.21" xfId="1656"/>
    <cellStyle name="差_2007年人员分部门统计表 2_2016年决算报告附表7.21 2" xfId="1657"/>
    <cellStyle name="差_2007年人员分部门统计表 2_2016年决算报告附表8.25" xfId="1658"/>
    <cellStyle name="好_其他部门(按照总人口测算）—20080416 2" xfId="1659"/>
    <cellStyle name="差_行政公检法测算_民生政策最低支出需求_财力性转移支付2010年预算参考数" xfId="1660"/>
    <cellStyle name="差_2007年人员分部门统计表 2_2016年决算报告附表8.25 2" xfId="1661"/>
    <cellStyle name="差_2007年人员分部门统计表 3" xfId="1662"/>
    <cellStyle name="差_核定人数对比_财力性转移支付2010年预算参考数" xfId="1663"/>
    <cellStyle name="差_2007年人员分部门统计表 3_2016年决算报告附表7.21" xfId="1664"/>
    <cellStyle name="差_核定人数对比_财力性转移支付2010年预算参考数 2" xfId="1665"/>
    <cellStyle name="差_2007年人员分部门统计表 3_2016年决算报告附表7.21 2" xfId="1666"/>
    <cellStyle name="差_2007年人员分部门统计表 3_2016年决算报告附表8.25" xfId="1667"/>
    <cellStyle name="差_2007年人员分部门统计表 3_2016年决算报告附表8.25 2" xfId="1668"/>
    <cellStyle name="好_2015年广西壮族自治区本级部门决算收支汇总表" xfId="1669"/>
    <cellStyle name="差_2007年人员分部门统计表 4" xfId="1670"/>
    <cellStyle name="差_2007年收支情况及2008年收支预计表(汇总表)" xfId="1671"/>
    <cellStyle name="好_2009年一般性转移支付标准工资_奖励补助测算7.25 3_2016年决算报告附表7.21 2" xfId="1672"/>
    <cellStyle name="常规 97" xfId="1673"/>
    <cellStyle name="差_2007年收支情况及2008年收支预计表(汇总表) 2" xfId="1674"/>
    <cellStyle name="常规 46" xfId="1675"/>
    <cellStyle name="常规 51" xfId="1676"/>
    <cellStyle name="差_2007年收支情况及2008年收支预计表(汇总表)_财力性转移支付2010年预算参考数" xfId="1677"/>
    <cellStyle name="差_2007年一般预算支出剔除" xfId="1678"/>
    <cellStyle name="差_2007年一般预算支出剔除_财力性转移支付2010年预算参考数" xfId="1679"/>
    <cellStyle name="好_1003牟定县" xfId="1680"/>
    <cellStyle name="差_2007年一般预算支出剔除_财力性转移支付2010年预算参考数 2" xfId="1681"/>
    <cellStyle name="好_教育(按照总人口测算）—20080416_不含人员经费系数_财力性转移支付2010年预算参考数" xfId="1682"/>
    <cellStyle name="差_教师绩效工资测算表（离退休按各地上报数测算）2009年1月1日" xfId="1683"/>
    <cellStyle name="差_奖励补助测算5.22测试 4" xfId="1684"/>
    <cellStyle name="差_2007年政法部门业务指标" xfId="1685"/>
    <cellStyle name="好_教育(按照总人口测算）—20080416_不含人员经费系数_财力性转移支付2010年预算参考数 2" xfId="1686"/>
    <cellStyle name="差_2007年政法部门业务指标 2" xfId="1687"/>
    <cellStyle name="差_2007年政法部门业务指标 2 2" xfId="1688"/>
    <cellStyle name="差_2007年政法部门业务指标 2_2016年决算报告附表8.25" xfId="1689"/>
    <cellStyle name="差_2007年政法部门业务指标 2_2016年决算报告附表7.21" xfId="1690"/>
    <cellStyle name="差_2007年政法部门业务指标 3_2016年决算报告附表8.25" xfId="1691"/>
    <cellStyle name="差_2007年政法部门业务指标 2_2016年决算报告附表7.21 2" xfId="1692"/>
    <cellStyle name="差_2007年政法部门业务指标 2_2016年决算报告附表8.25 2" xfId="1693"/>
    <cellStyle name="差_2007年政法部门业务指标 3" xfId="1694"/>
    <cellStyle name="差_2007年政法部门业务指标 3 2" xfId="1695"/>
    <cellStyle name="差_2008云南省分县市中小学教职工统计表（教育厅提供） 2_2016年决算报告附表8.25" xfId="1696"/>
    <cellStyle name="差_2007年政法部门业务指标 3_2016年决算报告附表7.21" xfId="1697"/>
    <cellStyle name="差_2008云南省分县市中小学教职工统计表（教育厅提供） 2_2016年决算报告附表8.25 2" xfId="1698"/>
    <cellStyle name="差_2007年政法部门业务指标 3_2016年决算报告附表7.21 2" xfId="1699"/>
    <cellStyle name="差_2007年政法部门业务指标 3_2016年决算报告附表8.25 2" xfId="1700"/>
    <cellStyle name="好_其他部门(按照总人口测算）—20080416_县市旗测算-新科目（含人口规模效应）_财力性转移支付2010年预算参考数 2" xfId="1701"/>
    <cellStyle name="差_2007一般预算支出口径剔除表" xfId="1702"/>
    <cellStyle name="差_2007一般预算支出口径剔除表_财力性转移支付2010年预算参考数" xfId="1703"/>
    <cellStyle name="差_2007一般预算支出口径剔除表_财力性转移支付2010年预算参考数 2" xfId="1704"/>
    <cellStyle name="好_云南省2008年转移支付测算——州市本级考核部分及政策性测算_财力性转移支付2010年预算参考数" xfId="1705"/>
    <cellStyle name="差_指标四 3 2" xfId="1706"/>
    <cellStyle name="差_2008年全省汇总收支计算表" xfId="1707"/>
    <cellStyle name="好_县市旗测算20080508_不含人员经费系数 2" xfId="1708"/>
    <cellStyle name="差_34青海 2" xfId="1709"/>
    <cellStyle name="差_2008年全省汇总收支计算表_财力性转移支付2010年预算参考数" xfId="1710"/>
    <cellStyle name="差_核定人数下发表_财力性转移支付2010年预算参考数" xfId="1711"/>
    <cellStyle name="差_2008年全省汇总收支计算表_财力性转移支付2010年预算参考数 2" xfId="1712"/>
    <cellStyle name="差_2008年预计支出与2007年对比" xfId="1713"/>
    <cellStyle name="差_2008年预计支出与2007年对比 2" xfId="1714"/>
    <cellStyle name="差_2008年支出调整" xfId="1715"/>
    <cellStyle name="差_2009年一般性转移支付标准工资_地方配套按人均增幅控制8.30xl 2_2016年决算报告附表7.21" xfId="1716"/>
    <cellStyle name="好_自行调整差异系数顺序_财力性转移支付2010年预算参考数" xfId="1717"/>
    <cellStyle name="差_2008年支出调整 2" xfId="1718"/>
    <cellStyle name="差_2008年支出调整_财力性转移支付2010年预算参考数" xfId="1719"/>
    <cellStyle name="差_2008年支出调整_财力性转移支付2010年预算参考数 2" xfId="1720"/>
    <cellStyle name="差_2008云南省分县市中小学教职工统计表（教育厅提供）" xfId="1721"/>
    <cellStyle name="差_2008云南省分县市中小学教职工统计表（教育厅提供） 2" xfId="1722"/>
    <cellStyle name="差_2008云南省分县市中小学教职工统计表（教育厅提供） 2 2" xfId="1723"/>
    <cellStyle name="差_地方配套按人均增幅控制8.31（调整结案率后）xl 2 2" xfId="1724"/>
    <cellStyle name="差_2008云南省分县市中小学教职工统计表（教育厅提供） 2_2016年决算报告附表7.21" xfId="1725"/>
    <cellStyle name="差_2008云南省分县市中小学教职工统计表（教育厅提供） 2_2016年决算报告附表7.21 2" xfId="1726"/>
    <cellStyle name="好_34青海_1_财力性转移支付2010年预算参考数 2" xfId="1727"/>
    <cellStyle name="差_2008云南省分县市中小学教职工统计表（教育厅提供） 3" xfId="1728"/>
    <cellStyle name="差_2008云南省分县市中小学教职工统计表（教育厅提供） 3 2" xfId="1729"/>
    <cellStyle name="差_2008云南省分县市中小学教职工统计表（教育厅提供） 3_2016年决算报告附表7.21" xfId="1730"/>
    <cellStyle name="差_2008云南省分县市中小学教职工统计表（教育厅提供） 3_2016年决算报告附表7.21 2" xfId="1731"/>
    <cellStyle name="差_2008云南省分县市中小学教职工统计表（教育厅提供） 3_2016年决算报告附表8.25" xfId="1732"/>
    <cellStyle name="差_2008云南省分县市中小学教职工统计表（教育厅提供） 3_2016年决算报告附表8.25 2" xfId="1733"/>
    <cellStyle name="差_2008云南省分县市中小学教职工统计表（教育厅提供） 4" xfId="1734"/>
    <cellStyle name="好_奖励补助测算5.22测试 3 2" xfId="1735"/>
    <cellStyle name="常规 85 2" xfId="1736"/>
    <cellStyle name="常规 90 2" xfId="1737"/>
    <cellStyle name="差_2009年一般性转移支付标准工资 2 2" xfId="1738"/>
    <cellStyle name="常规 37 2" xfId="1739"/>
    <cellStyle name="常规 42 2" xfId="1740"/>
    <cellStyle name="好_奖励补助测算5.22测试 3_2016年决算报告附表7.21 2" xfId="1741"/>
    <cellStyle name="差_2009年一般性转移支付标准工资 2_2016年决算报告附表7.21 2" xfId="1742"/>
    <cellStyle name="好_下半年禁吸戒毒经费1000万元 2" xfId="1743"/>
    <cellStyle name="样式 1 8" xfId="1744"/>
    <cellStyle name="好_奖励补助测算5.22测试 3_2016年决算报告附表8.25" xfId="1745"/>
    <cellStyle name="差_2009年一般性转移支付标准工资 2_2016年决算报告附表8.25" xfId="1746"/>
    <cellStyle name="好_下半年禁吸戒毒经费1000万元 2 2" xfId="1747"/>
    <cellStyle name="好_奖励补助测算5.22测试 3_2016年决算报告附表8.25 2" xfId="1748"/>
    <cellStyle name="差_2009年一般性转移支付标准工资 2_2016年决算报告附表8.25 2" xfId="1749"/>
    <cellStyle name="好_奖励补助测算5.22测试 4" xfId="1750"/>
    <cellStyle name="常规 86" xfId="1751"/>
    <cellStyle name="常规 91" xfId="1752"/>
    <cellStyle name="差_2009年一般性转移支付标准工资 3" xfId="1753"/>
    <cellStyle name="常规 86 2" xfId="1754"/>
    <cellStyle name="常规 91 2" xfId="1755"/>
    <cellStyle name="差_2009年一般性转移支付标准工资 3 2" xfId="1756"/>
    <cellStyle name="差_县市旗测算-新科目（20080627）_县市旗测算-新科目（含人口规模效应）" xfId="1757"/>
    <cellStyle name="差_教育厅提供义务教育及高中教师人数（2009年1月6日） 3 2" xfId="1758"/>
    <cellStyle name="差_2009年一般性转移支付标准工资 3_2016年决算报告附表8.25" xfId="1759"/>
    <cellStyle name="差_县市旗测算-新科目（20080627）_县市旗测算-新科目（含人口规模效应） 2" xfId="1760"/>
    <cellStyle name="差_2009年一般性转移支付标准工资 3_2016年决算报告附表8.25 2" xfId="1761"/>
    <cellStyle name="差_财政供养人员 4" xfId="1762"/>
    <cellStyle name="差_2009年一般性转移支付标准工资_~4190974" xfId="1763"/>
    <cellStyle name="好_附表" xfId="1764"/>
    <cellStyle name="差_2009年一般性转移支付标准工资_~4190974 2" xfId="1765"/>
    <cellStyle name="好_附表 2" xfId="1766"/>
    <cellStyle name="差_2009年一般性转移支付标准工资_~4190974 2 2" xfId="1767"/>
    <cellStyle name="差_2009年一般性转移支付标准工资_~4190974 2_2016年决算报告附表7.21" xfId="1768"/>
    <cellStyle name="差_2009年一般性转移支付标准工资_~4190974 2_2016年决算报告附表7.21 2" xfId="1769"/>
    <cellStyle name="好_汇总-县级财政报表附表 2_2016年决算报告附表7.21" xfId="1770"/>
    <cellStyle name="好_Book1_20170804175743_643 (1)" xfId="1771"/>
    <cellStyle name="差_2009年一般性转移支付标准工资_~4190974 2_2016年决算报告附表8.25" xfId="1772"/>
    <cellStyle name="好_汇总-县级财政报表附表 2_2016年决算报告附表7.21 2" xfId="1773"/>
    <cellStyle name="好_Book1_20170804175743_643 (1) 2" xfId="1774"/>
    <cellStyle name="差_2009年一般性转移支付标准工资_~4190974 2_2016年决算报告附表8.25 2" xfId="1775"/>
    <cellStyle name="差_2009年一般性转移支付标准工资_~4190974 3" xfId="1776"/>
    <cellStyle name="差_市辖区测算-新科目（20080626）_财力性转移支付2010年预算参考数" xfId="1777"/>
    <cellStyle name="差_2009年一般性转移支付标准工资_~4190974 3_2016年决算报告附表7.21" xfId="1778"/>
    <cellStyle name="差_市辖区测算-新科目（20080626）_财力性转移支付2010年预算参考数 2" xfId="1779"/>
    <cellStyle name="差_2009年一般性转移支付标准工资_~4190974 3_2016年决算报告附表7.21 2" xfId="1780"/>
    <cellStyle name="好_汇总-县级财政报表附表 3_2016年决算报告附表7.21" xfId="1781"/>
    <cellStyle name="差_2009年一般性转移支付标准工资_~4190974 3_2016年决算报告附表8.25" xfId="1782"/>
    <cellStyle name="差_行政（人员）_不含人员经费系数" xfId="1783"/>
    <cellStyle name="好_汇总-县级财政报表附表 3_2016年决算报告附表7.21 2" xfId="1784"/>
    <cellStyle name="差_2009年一般性转移支付标准工资_~4190974 3_2016年决算报告附表8.25 2" xfId="1785"/>
    <cellStyle name="差_行政（人员）_不含人员经费系数 2" xfId="1786"/>
    <cellStyle name="差_县市旗测算-新科目（20080627）_县市旗测算-新科目（含人口规模效应）_财力性转移支付2010年预算参考数 2" xfId="1787"/>
    <cellStyle name="差_2009年一般性转移支付标准工资_~4190974 4" xfId="1788"/>
    <cellStyle name="好_云南省2008年中小学教职工情况（教育厅提供20090101加工整理） 3_2016年决算报告附表8.25 2" xfId="1789"/>
    <cellStyle name="差_2009年一般性转移支付标准工资_~5676413" xfId="1790"/>
    <cellStyle name="差_2009年一般性转移支付标准工资_~5676413 2" xfId="1791"/>
    <cellStyle name="差_上月各市收入" xfId="1792"/>
    <cellStyle name="差_2009年一般性转移支付标准工资_~5676413 2 2" xfId="1793"/>
    <cellStyle name="差_2009年一般性转移支付标准工资_~5676413 2_2016年决算报告附表7.21" xfId="1794"/>
    <cellStyle name="差_县级公安机关公用经费标准奖励测算方案（定稿） 2_2016年决算报告附表7.21 2" xfId="1795"/>
    <cellStyle name="差_2009年一般性转移支付标准工资_~5676413 2_2016年决算报告附表7.21 2" xfId="1796"/>
    <cellStyle name="差_不含人员经费系数 2" xfId="1797"/>
    <cellStyle name="差_2009年一般性转移支付标准工资_~5676413 2_2016年决算报告附表8.25" xfId="1798"/>
    <cellStyle name="差_2009年一般性转移支付标准工资_~5676413 2_2016年决算报告附表8.25 2" xfId="1799"/>
    <cellStyle name="差_2009年一般性转移支付标准工资_~5676413 3 2" xfId="1800"/>
    <cellStyle name="好_地方配套按人均增幅控制8.31（调整结案率后）xl 3 2" xfId="1801"/>
    <cellStyle name="差_Book1 3 2" xfId="1802"/>
    <cellStyle name="差_2009年一般性转移支付标准工资_~5676413 3_2016年决算报告附表7.21 2" xfId="1803"/>
    <cellStyle name="差_2009年一般性转移支付标准工资_~5676413 3_2016年决算报告附表8.25" xfId="1804"/>
    <cellStyle name="差_2009年一般性转移支付标准工资_~5676413 3_2016年决算报告附表8.25 2" xfId="1805"/>
    <cellStyle name="好_云南农村义务教育统计表 3_2016年决算报告附表7.21 2" xfId="1806"/>
    <cellStyle name="差_2009年一般性转移支付标准工资_~5676413 4" xfId="1807"/>
    <cellStyle name="差_2009年一般性转移支付标准工资_不用软件计算9.1不考虑经费管理评价xl" xfId="1808"/>
    <cellStyle name="差_2009年一般性转移支付标准工资_不用软件计算9.1不考虑经费管理评价xl 2" xfId="1809"/>
    <cellStyle name="差_2009年一般性转移支付标准工资_不用软件计算9.1不考虑经费管理评价xl 2 2" xfId="1810"/>
    <cellStyle name="差_2009年一般性转移支付标准工资_不用软件计算9.1不考虑经费管理评价xl 2_2016年决算报告附表7.21" xfId="1811"/>
    <cellStyle name="好_义务教育阶段教职工人数（教育厅提供最终） 2_2016年决算报告附表8.25" xfId="1812"/>
    <cellStyle name="差_2009年一般性转移支付标准工资_不用软件计算9.1不考虑经费管理评价xl 2_2016年决算报告附表7.21 2" xfId="1813"/>
    <cellStyle name="差_2009年一般性转移支付标准工资_不用软件计算9.1不考虑经费管理评价xl 3" xfId="1814"/>
    <cellStyle name="好_文体广播事业(按照总人口测算）—20080416_民生政策最低支出需求_财力性转移支付2010年预算参考数" xfId="1815"/>
    <cellStyle name="差_2009年一般性转移支付标准工资_不用软件计算9.1不考虑经费管理评价xl 3 2" xfId="1816"/>
    <cellStyle name="差_2009年一般性转移支付标准工资_不用软件计算9.1不考虑经费管理评价xl 3_2016年决算报告附表7.21" xfId="1817"/>
    <cellStyle name="差_2009年一般性转移支付标准工资_不用软件计算9.1不考虑经费管理评价xl 3_2016年决算报告附表7.21 2" xfId="1818"/>
    <cellStyle name="差_2009年一般性转移支付标准工资_不用软件计算9.1不考虑经费管理评价xl 3_2016年决算报告附表8.25" xfId="1819"/>
    <cellStyle name="差_Book1_新增公开表格-政府性基金预算收支决算表" xfId="1820"/>
    <cellStyle name="差_2009年一般性转移支付标准工资_不用软件计算9.1不考虑经费管理评价xl 3_2016年决算报告附表8.25 2" xfId="1821"/>
    <cellStyle name="好_行政公检法测算_县市旗测算-新科目（含人口规模效应）_财力性转移支付2010年预算参考数 2" xfId="1822"/>
    <cellStyle name="差_2009年一般性转移支付标准工资_不用软件计算9.1不考虑经费管理评价xl 4" xfId="1823"/>
    <cellStyle name="好_2015年广西壮族自治区本级部门决算收支汇总表(0622莫先孔提供)" xfId="1824"/>
    <cellStyle name="常规 2 6 2" xfId="1825"/>
    <cellStyle name="差_2009年一般性转移支付标准工资_地方配套按人均增幅控制8.30xl" xfId="1826"/>
    <cellStyle name="常规 2 6 2 2" xfId="1827"/>
    <cellStyle name="差_2009年一般性转移支付标准工资_地方配套按人均增幅控制8.30xl 2" xfId="1828"/>
    <cellStyle name="好_03昭通 4" xfId="1829"/>
    <cellStyle name="差_财政供养人员_财力性转移支付2010年预算参考数" xfId="1830"/>
    <cellStyle name="差_2009年一般性转移支付标准工资_地方配套按人均增幅控制8.30xl 2 2" xfId="1831"/>
    <cellStyle name="差_2009年一般性转移支付标准工资_地方配套按人均增幅控制8.30xl 2_2016年决算报告附表7.21 2" xfId="1832"/>
    <cellStyle name="好_自行调整差异系数顺序_财力性转移支付2010年预算参考数 2" xfId="1833"/>
    <cellStyle name="差_汇总" xfId="1834"/>
    <cellStyle name="差_2009年一般性转移支付标准工资_地方配套按人均增幅控制8.30xl 2_2016年决算报告附表8.25" xfId="1835"/>
    <cellStyle name="常规 3 2" xfId="1836"/>
    <cellStyle name="差_2009年一般性转移支付标准工资_地方配套按人均增幅控制8.30xl 3" xfId="1837"/>
    <cellStyle name="常规 3 2 2" xfId="1838"/>
    <cellStyle name="差_2009年一般性转移支付标准工资_地方配套按人均增幅控制8.30xl 3 2" xfId="1839"/>
    <cellStyle name="差_2009年一般性转移支付标准工资_地方配套按人均增幅控制8.30xl 3_2016年决算报告附表7.21" xfId="1840"/>
    <cellStyle name="差_2009年一般性转移支付标准工资_地方配套按人均增幅控制8.30xl 3_2016年决算报告附表7.21 2" xfId="1841"/>
    <cellStyle name="差_2009年一般性转移支付标准工资_地方配套按人均增幅控制8.30xl 3_2016年决算报告附表8.25" xfId="1842"/>
    <cellStyle name="差_2009年一般性转移支付标准工资_地方配套按人均增幅控制8.30xl 3_2016年决算报告附表8.25 2" xfId="1843"/>
    <cellStyle name="常规 3 3" xfId="1844"/>
    <cellStyle name="好_县区合并测算20080421_不含人员经费系数" xfId="1845"/>
    <cellStyle name="差_2009年一般性转移支付标准工资_地方配套按人均增幅控制8.30xl 4" xfId="1846"/>
    <cellStyle name="差_2009年一般性转移支付标准工资_地方配套按人均增幅控制8.30一般预算平均增幅、人均可用财力平均增幅两次控制、社会治安系数调整、案件数调整xl" xfId="1847"/>
    <cellStyle name="差_2009年一般性转移支付标准工资_地方配套按人均增幅控制8.30一般预算平均增幅、人均可用财力平均增幅两次控制、社会治安系数调整、案件数调整xl 2" xfId="1848"/>
    <cellStyle name="好_行政公检法测算_民生政策最低支出需求_财力性转移支付2010年预算参考数 2" xfId="1849"/>
    <cellStyle name="差_2009年一般性转移支付标准工资_地方配套按人均增幅控制8.30一般预算平均增幅、人均可用财力平均增幅两次控制、社会治安系数调整、案件数调整xl 2_2016年决算报告附表7.21 2" xfId="1850"/>
    <cellStyle name="差_2009年一般性转移支付标准工资_地方配套按人均增幅控制8.30一般预算平均增幅、人均可用财力平均增幅两次控制、社会治安系数调整、案件数调整xl 3" xfId="1851"/>
    <cellStyle name="差_2009年一般性转移支付标准工资_地方配套按人均增幅控制8.30一般预算平均增幅、人均可用财力平均增幅两次控制、社会治安系数调整、案件数调整xl 3 2" xfId="1852"/>
    <cellStyle name="差_2009年一般性转移支付标准工资_地方配套按人均增幅控制8.30一般预算平均增幅、人均可用财力平均增幅两次控制、社会治安系数调整、案件数调整xl 3_2016年决算报告附表7.21" xfId="1853"/>
    <cellStyle name="差_2009年一般性转移支付标准工资_地方配套按人均增幅控制8.30一般预算平均增幅、人均可用财力平均增幅两次控制、社会治安系数调整、案件数调整xl 3_2016年决算报告附表7.21 2" xfId="1854"/>
    <cellStyle name="好_行政(燃修费)_县市旗测算-新科目（含人口规模效应）_财力性转移支付2010年预算参考数" xfId="1855"/>
    <cellStyle name="差_2009年一般性转移支付标准工资_地方配套按人均增幅控制8.30一般预算平均增幅、人均可用财力平均增幅两次控制、社会治安系数调整、案件数调整xl 3_2016年决算报告附表8.25" xfId="1856"/>
    <cellStyle name="样式 1" xfId="1857"/>
    <cellStyle name="好_行政(燃修费)_县市旗测算-新科目（含人口规模效应）_财力性转移支付2010年预算参考数 2" xfId="1858"/>
    <cellStyle name="差_2009年一般性转移支付标准工资_地方配套按人均增幅控制8.30一般预算平均增幅、人均可用财力平均增幅两次控制、社会治安系数调整、案件数调整xl 3_2016年决算报告附表8.25 2" xfId="1859"/>
    <cellStyle name="差_2009年一般性转移支付标准工资_地方配套按人均增幅控制8.30一般预算平均增幅、人均可用财力平均增幅两次控制、社会治安系数调整、案件数调整xl 4" xfId="1860"/>
    <cellStyle name="好_分析缺口率_财力性转移支付2010年预算参考数 2" xfId="1861"/>
    <cellStyle name="差_M01-2(州市补助收入) 3_2016年决算报告附表7.21" xfId="1862"/>
    <cellStyle name="差_2009年一般性转移支付标准工资_地方配套按人均增幅控制8.31（调整结案率后）xl" xfId="1863"/>
    <cellStyle name="差_2009年一般性转移支付标准工资_地方配套按人均增幅控制8.31（调整结案率后）xl 2" xfId="1864"/>
    <cellStyle name="好_卫生部门 3" xfId="1865"/>
    <cellStyle name="差_2009年一般性转移支付标准工资_地方配套按人均增幅控制8.31（调整结案率后）xl 2 2" xfId="1866"/>
    <cellStyle name="好_卫生部门 3 2" xfId="1867"/>
    <cellStyle name="好_00省级(打印) 2_2016年决算报告附表7.21" xfId="1868"/>
    <cellStyle name="差_2009年一般性转移支付标准工资_地方配套按人均增幅控制8.31（调整结案率后）xl 2_2016年决算报告附表7.21" xfId="1869"/>
    <cellStyle name="好_卫生部门 3_2016年决算报告附表7.21" xfId="1870"/>
    <cellStyle name="好_第五部分(才淼、饶永宏）" xfId="1871"/>
    <cellStyle name="差_2009年一般性转移支付标准工资_地方配套按人均增幅控制8.31（调整结案率后）xl 2_2016年决算报告附表7.21 2" xfId="1872"/>
    <cellStyle name="好_卫生部门 3_2016年决算报告附表7.21 2" xfId="1873"/>
    <cellStyle name="好_第五部分(才淼、饶永宏） 2" xfId="1874"/>
    <cellStyle name="差_2009年一般性转移支付标准工资_地方配套按人均增幅控制8.31（调整结案率后）xl 2_2016年决算报告附表8.25" xfId="1875"/>
    <cellStyle name="好_卫生部门 3_2016年决算报告附表8.25" xfId="1876"/>
    <cellStyle name="差_2009年一般性转移支付标准工资_地方配套按人均增幅控制8.31（调整结案率后）xl 2_2016年决算报告附表8.25 2" xfId="1877"/>
    <cellStyle name="好_卫生部门 3_2016年决算报告附表8.25 2" xfId="1878"/>
    <cellStyle name="好_县市旗测算-新科目（20080627）_不含人员经费系数_财力性转移支付2010年预算参考数 2" xfId="1879"/>
    <cellStyle name="差_2009年一般性转移支付标准工资_地方配套按人均增幅控制8.31（调整结案率后）xl 3" xfId="1880"/>
    <cellStyle name="好_卫生部门 4" xfId="1881"/>
    <cellStyle name="好_2009年一般性转移支付标准工资_奖励补助测算5.24冯铸 3_2016年决算报告附表7.21" xfId="1882"/>
    <cellStyle name="差_2009年一般性转移支付标准工资_地方配套按人均增幅控制8.31（调整结案率后）xl 3 2" xfId="1883"/>
    <cellStyle name="差_2009年一般性转移支付标准工资_地方配套按人均增幅控制8.31（调整结案率后）xl 3_2016年决算报告附表7.21" xfId="1884"/>
    <cellStyle name="差_2009年一般性转移支付标准工资_地方配套按人均增幅控制8.31（调整结案率后）xl 3_2016年决算报告附表7.21 2" xfId="1885"/>
    <cellStyle name="差_2009年一般性转移支付标准工资_地方配套按人均增幅控制8.31（调整结案率后）xl 3_2016年决算报告附表8.25" xfId="1886"/>
    <cellStyle name="差_2009年一般性转移支付标准工资_地方配套按人均增幅控制8.31（调整结案率后）xl 3_2016年决算报告附表8.25 2" xfId="1887"/>
    <cellStyle name="差_2009年一般性转移支付标准工资_地方配套按人均增幅控制8.31（调整结案率后）xl 4" xfId="1888"/>
    <cellStyle name="差_2009年一般性转移支付标准工资_奖励补助测算5.22测试" xfId="1889"/>
    <cellStyle name="差_2009年一般性转移支付标准工资_奖励补助测算5.22测试 2" xfId="1890"/>
    <cellStyle name="好_新增公开表格-政府性基金预算收支决算表" xfId="1891"/>
    <cellStyle name="差_2009年一般性转移支付标准工资_奖励补助测算5.22测试 2 2" xfId="1892"/>
    <cellStyle name="好_新增公开表格-政府性基金预算收支决算表 2" xfId="1893"/>
    <cellStyle name="差_2009年一般性转移支付标准工资_奖励补助测算5.22测试 2_2016年决算报告附表7.21" xfId="1894"/>
    <cellStyle name="差_2009年一般性转移支付标准工资_奖励补助测算5.22测试 2_2016年决算报告附表7.21 2" xfId="1895"/>
    <cellStyle name="好_县区合并测算20080423(按照各省比重）_县市旗测算-新科目（含人口规模效应） 2" xfId="1896"/>
    <cellStyle name="差_县区合并测算20080423(按照各省比重）_不含人员经费系数" xfId="1897"/>
    <cellStyle name="差_2009年一般性转移支付标准工资_奖励补助测算5.22测试 2_2016年决算报告附表8.25" xfId="1898"/>
    <cellStyle name="好_Book1_2014年广西壮族自治区本级决算录入表0701" xfId="1899"/>
    <cellStyle name="差_2009年一般性转移支付标准工资_奖励补助测算5.22测试 3" xfId="1900"/>
    <cellStyle name="好_Book1_2014年广西壮族自治区本级决算录入表0701 2" xfId="1901"/>
    <cellStyle name="差_2009年一般性转移支付标准工资_奖励补助测算5.22测试 3 2" xfId="1902"/>
    <cellStyle name="差_2009年一般性转移支付标准工资_奖励补助测算5.22测试 3_2016年决算报告附表7.21" xfId="1903"/>
    <cellStyle name="差_2009年一般性转移支付标准工资_奖励补助测算5.22测试 3_2016年决算报告附表7.21 2" xfId="1904"/>
    <cellStyle name="差_2009年一般性转移支付标准工资_奖励补助测算5.22测试 3_2016年决算报告附表8.25" xfId="1905"/>
    <cellStyle name="差_2009年一般性转移支付标准工资_奖励补助测算5.22测试 3_2016年决算报告附表8.25 2" xfId="1906"/>
    <cellStyle name="好_0502通海县 2_2016年决算报告附表7.21 2" xfId="1907"/>
    <cellStyle name="差_2009年一般性转移支付标准工资_奖励补助测算5.22测试 4" xfId="1908"/>
    <cellStyle name="差_2009年一般性转移支付标准工资_奖励补助测算5.23新" xfId="1909"/>
    <cellStyle name="好_云南省2008年中小学教职工情况（教育厅提供20090101加工整理） 2 2" xfId="1910"/>
    <cellStyle name="好_03昭通 3" xfId="1911"/>
    <cellStyle name="好_同德" xfId="1912"/>
    <cellStyle name="好_03昭通 3 2" xfId="1913"/>
    <cellStyle name="差_2009年一般性转移支付标准工资_奖励补助测算5.23新 2" xfId="1914"/>
    <cellStyle name="差_2009年一般性转移支付标准工资_奖励补助测算5.23新 2_2016年决算报告附表7.21" xfId="1915"/>
    <cellStyle name="差_2009年一般性转移支付标准工资_奖励补助测算5.23新 2_2016年决算报告附表7.21 2" xfId="1916"/>
    <cellStyle name="差_2009年一般性转移支付标准工资_奖励补助测算5.23新 2_2016年决算报告附表8.25" xfId="1917"/>
    <cellStyle name="输入 2" xfId="1918"/>
    <cellStyle name="常规 2 8" xfId="1919"/>
    <cellStyle name="差_2009年一般性转移支付标准工资_奖励补助测算5.23新 3 2" xfId="1920"/>
    <cellStyle name="差_2009年一般性转移支付标准工资_奖励补助测算5.23新 3_2016年决算报告附表7.21" xfId="1921"/>
    <cellStyle name="差_2009年一般性转移支付标准工资_奖励补助测算5.23新 3_2016年决算报告附表7.21 2" xfId="1922"/>
    <cellStyle name="差_2009年一般性转移支付标准工资_奖励补助测算5.23新 3_2016年决算报告附表8.25" xfId="1923"/>
    <cellStyle name="差_2009年一般性转移支付标准工资_奖励补助测算5.23新 4" xfId="1924"/>
    <cellStyle name="差_2009年一般性转移支付标准工资_奖励补助测算5.24冯铸 2" xfId="1925"/>
    <cellStyle name="差_2009年一般性转移支付标准工资_奖励补助测算5.24冯铸 2 2" xfId="1926"/>
    <cellStyle name="好_2、土地面积、人口、粮食产量基本情况 3_2016年决算报告附表7.21" xfId="1927"/>
    <cellStyle name="差_分县成本差异系数_民生政策最低支出需求_财力性转移支付2010年预算参考数 2" xfId="1928"/>
    <cellStyle name="差_2009年一般性转移支付标准工资_奖励补助测算5.24冯铸 2_2016年决算报告附表7.21" xfId="1929"/>
    <cellStyle name="差_2009年一般性转移支付标准工资_奖励补助测算5.24冯铸 2_2016年决算报告附表7.21 2" xfId="1930"/>
    <cellStyle name="好_Book1_Book1 2" xfId="1931"/>
    <cellStyle name="差_2009年一般性转移支付标准工资_奖励补助测算5.24冯铸 2_2016年决算报告附表8.25" xfId="1932"/>
    <cellStyle name="好_2009年一般性转移支付标准工资_奖励补助测算5.22测试" xfId="1933"/>
    <cellStyle name="差_2009年一般性转移支付标准工资_奖励补助测算5.24冯铸 2_2016年决算报告附表8.25 2" xfId="1934"/>
    <cellStyle name="差_2009年一般性转移支付标准工资_奖励补助测算5.24冯铸 3" xfId="1935"/>
    <cellStyle name="差_2009年一般性转移支付标准工资_奖励补助测算5.24冯铸 3 2" xfId="1936"/>
    <cellStyle name="差_市辖区测算-新科目（20080626）_县市旗测算-新科目（含人口规模效应）" xfId="1937"/>
    <cellStyle name="差_2009年一般性转移支付标准工资_奖励补助测算5.24冯铸 3_2016年决算报告附表7.21" xfId="1938"/>
    <cellStyle name="差_市辖区测算-新科目（20080626）_县市旗测算-新科目（含人口规模效应） 2" xfId="1939"/>
    <cellStyle name="差_2009年一般性转移支付标准工资_奖励补助测算5.24冯铸 3_2016年决算报告附表7.21 2" xfId="1940"/>
    <cellStyle name="差_2009年一般性转移支付标准工资_奖励补助测算5.24冯铸 3_2016年决算报告附表8.25" xfId="1941"/>
    <cellStyle name="差_2009年一般性转移支付标准工资_奖励补助测算5.24冯铸 3_2016年决算报告附表8.25 2" xfId="1942"/>
    <cellStyle name="差_2009年一般性转移支付标准工资_奖励补助测算5.24冯铸 4" xfId="1943"/>
    <cellStyle name="差_2009年一般性转移支付标准工资_奖励补助测算7.23 2 2" xfId="1944"/>
    <cellStyle name="好_05玉溪 3_2016年决算报告附表7.21 2" xfId="1945"/>
    <cellStyle name="差_2009年一般性转移支付标准工资_奖励补助测算7.23 2_2016年决算报告附表7.21" xfId="1946"/>
    <cellStyle name="差_2009年一般性转移支付标准工资_奖励补助测算7.23 2_2016年决算报告附表7.21 2" xfId="1947"/>
    <cellStyle name="好_2007年政法部门业务指标 2_2016年决算报告附表7.21 2" xfId="1948"/>
    <cellStyle name="差_2009年一般性转移支付标准工资_奖励补助测算7.23 2_2016年决算报告附表8.25" xfId="1949"/>
    <cellStyle name="差_2009年一般性转移支付标准工资_奖励补助测算7.23 2_2016年决算报告附表8.25 2" xfId="1950"/>
    <cellStyle name="好_05潍坊 2" xfId="1951"/>
    <cellStyle name="差_2009年一般性转移支付标准工资_奖励补助测算7.23 3" xfId="1952"/>
    <cellStyle name="差_2009年一般性转移支付标准工资_奖励补助测算7.23 3 2" xfId="1953"/>
    <cellStyle name="好_缺口县区测算(按2007支出增长25%测算)_财力性转移支付2010年预算参考数 2" xfId="1954"/>
    <cellStyle name="差_2009年一般性转移支付标准工资_奖励补助测算7.23 3_2016年决算报告附表7.21 2" xfId="1955"/>
    <cellStyle name="差_2009年一般性转移支付标准工资_奖励补助测算7.23 3_2016年决算报告附表8.25" xfId="1956"/>
    <cellStyle name="好_云南 缺口县区测算(地方填报)_财力性转移支付2010年预算参考数" xfId="1957"/>
    <cellStyle name="差_2009年一般性转移支付标准工资_奖励补助测算7.25 3_2016年决算报告附表8.25" xfId="1958"/>
    <cellStyle name="差_2009年一般性转移支付标准工资_奖励补助测算7.23 3_2016年决算报告附表8.25 2" xfId="1959"/>
    <cellStyle name="差_基础数据分析" xfId="1960"/>
    <cellStyle name="差_2009年一般性转移支付标准工资_奖励补助测算7.23 4" xfId="1961"/>
    <cellStyle name="差_2009年一般性转移支付标准工资_奖励补助测算7.25" xfId="1962"/>
    <cellStyle name="好_10月月报大表" xfId="1963"/>
    <cellStyle name="差_2009年一般性转移支付标准工资_奖励补助测算7.25 (version 1) (version 1)" xfId="1964"/>
    <cellStyle name="差_奖励补助测算7.25" xfId="1965"/>
    <cellStyle name="差_2009年一般性转移支付标准工资_奖励补助测算7.25 (version 1) (version 1) 2_2016年决算报告附表7.21" xfId="1966"/>
    <cellStyle name="差_2009年一般性转移支付标准工资_奖励补助测算7.25 (version 1) (version 1) 2_2016年决算报告附表8.25" xfId="1967"/>
    <cellStyle name="差_2009年一般性转移支付标准工资_奖励补助测算7.25 (version 1) (version 1) 2_2016年决算报告附表8.25 2" xfId="1968"/>
    <cellStyle name="差_2009年一般性转移支付标准工资_奖励补助测算7.25 (version 1) (version 1) 3" xfId="1969"/>
    <cellStyle name="差_2009年一般性转移支付标准工资_奖励补助测算7.25 (version 1) (version 1) 3 2" xfId="1970"/>
    <cellStyle name="差_2009年一般性转移支付标准工资_奖励补助测算7.25 (version 1) (version 1) 3_2016年决算报告附表7.21" xfId="1971"/>
    <cellStyle name="好_2009年一般性转移支付标准工资_不用软件计算9.1不考虑经费管理评价xl 3_2016年决算报告附表8.25" xfId="1972"/>
    <cellStyle name="差_2009年一般性转移支付标准工资_奖励补助测算7.25 (version 1) (version 1) 3_2016年决算报告附表7.21 2" xfId="1973"/>
    <cellStyle name="差_2009年一般性转移支付标准工资_奖励补助测算7.25 (version 1) (version 1) 3_2016年决算报告附表8.25" xfId="1974"/>
    <cellStyle name="差_2009年一般性转移支付标准工资_奖励补助测算7.25 (version 1) (version 1) 3_2016年决算报告附表8.25 2" xfId="1975"/>
    <cellStyle name="好_行政(燃修费)_民生政策最低支出需求 2" xfId="1976"/>
    <cellStyle name="差_2009年一般性转移支付标准工资_奖励补助测算7.25 (version 1) (version 1) 4" xfId="1977"/>
    <cellStyle name="好_奖励补助测算5.23新 3_2016年决算报告附表7.21" xfId="1978"/>
    <cellStyle name="差_2009年一般性转移支付标准工资_奖励补助测算7.25 2" xfId="1979"/>
    <cellStyle name="好_奖励补助测算5.23新 3_2016年决算报告附表7.21 2" xfId="1980"/>
    <cellStyle name="差_2009年一般性转移支付标准工资_奖励补助测算7.25 2 2" xfId="1981"/>
    <cellStyle name="差_2009年一般性转移支付标准工资_奖励补助测算7.25 2_2016年决算报告附表7.21" xfId="1982"/>
    <cellStyle name="差_2009年一般性转移支付标准工资_奖励补助测算7.25 2_2016年决算报告附表7.21 2" xfId="1983"/>
    <cellStyle name="差_2009年一般性转移支付标准工资_奖励补助测算7.25 2_2016年决算报告附表8.25 2" xfId="1984"/>
    <cellStyle name="好_不用软件计算9.1不考虑经费管理评价xl 3_2016年决算报告附表7.21 2" xfId="1985"/>
    <cellStyle name="好_县市旗测算20080508_民生政策最低支出需求 2" xfId="1986"/>
    <cellStyle name="差_2009年一般性转移支付标准工资_奖励补助测算7.25 3" xfId="1987"/>
    <cellStyle name="差_2009年一般性转移支付标准工资_奖励补助测算7.25 3_2016年决算报告附表7.21" xfId="1988"/>
    <cellStyle name="差_2009年一般性转移支付标准工资_奖励补助测算7.25 3_2016年决算报告附表7.21 2" xfId="1989"/>
    <cellStyle name="好_云南 缺口县区测算(地方填报)_财力性转移支付2010年预算参考数 2" xfId="1990"/>
    <cellStyle name="差_2009年一般性转移支付标准工资_奖励补助测算7.25 3_2016年决算报告附表8.25 2" xfId="1991"/>
    <cellStyle name="差_2009年一般性转移支付标准工资_奖励补助测算7.25 5" xfId="1992"/>
    <cellStyle name="好_2009年一般性转移支付标准工资_地方配套按人均增幅控制8.31（调整结案率后）xl 2 2" xfId="1993"/>
    <cellStyle name="常规 77" xfId="1994"/>
    <cellStyle name="常规 82" xfId="1995"/>
    <cellStyle name="差_2010年自治区财政与市、试点县财政年终决算结算单0211 2" xfId="1996"/>
    <cellStyle name="差_2010年自治区财政与市、试点县财政年终决算结算单20101202" xfId="1997"/>
    <cellStyle name="差_2010年自治区财政与市、试点县财政年终决算结算单20101202 2" xfId="1998"/>
    <cellStyle name="好_1110洱源县 3_2016年决算报告附表8.25 2" xfId="1999"/>
    <cellStyle name="差_奖励补助测算7.23 2_2016年决算报告附表8.25" xfId="2000"/>
    <cellStyle name="差_2011年09月月报大表" xfId="2001"/>
    <cellStyle name="好_2009年一般性转移支付标准工资 2" xfId="2002"/>
    <cellStyle name="好_2007年人员分部门统计表 3_2016年决算报告附表8.25 2" xfId="2003"/>
    <cellStyle name="差_2014年度广西壮族自治区本级部门决算收支汇总表" xfId="2004"/>
    <cellStyle name="好_2009年一般性转移支付标准工资 2 2" xfId="2005"/>
    <cellStyle name="差_2014年度广西壮族自治区本级部门决算收支汇总表 2" xfId="2006"/>
    <cellStyle name="差_5334_2006年迪庆县级财政报表附表 2" xfId="2007"/>
    <cellStyle name="差_2014年广西壮族自治区本级决算录入表0701" xfId="2008"/>
    <cellStyle name="好_2008年一般预算支出预计" xfId="2009"/>
    <cellStyle name="常规 2 6 3" xfId="2010"/>
    <cellStyle name="差_5334_2006年迪庆县级财政报表附表 2 2" xfId="2011"/>
    <cellStyle name="差_2014年广西壮族自治区本级决算录入表0701 2" xfId="2012"/>
    <cellStyle name="差_2015年广西壮族自治区本级部门决算收支汇总表" xfId="2013"/>
    <cellStyle name="常规 89" xfId="2014"/>
    <cellStyle name="常规 94" xfId="2015"/>
    <cellStyle name="差_2015年广西壮族自治区本级部门决算收支汇总表 2" xfId="2016"/>
    <cellStyle name="差_2015年广西壮族自治区本级部门决算收支汇总表(0622莫先孔提供)" xfId="2017"/>
    <cellStyle name="差_2015年广西壮族自治区本级部门决算收支汇总表(0622莫先孔提供) 2" xfId="2018"/>
    <cellStyle name="好_业务工作量指标 3_2016年决算报告附表7.21" xfId="2019"/>
    <cellStyle name="好_缺口县区测算（11.13）_财力性转移支付2010年预算参考数" xfId="2020"/>
    <cellStyle name="常规 2 2 2 3" xfId="2021"/>
    <cellStyle name="差_2015年广西壮族自治区本级政府性基金预算收支决算表" xfId="2022"/>
    <cellStyle name="好_业务工作量指标 3_2016年决算报告附表7.21 2" xfId="2023"/>
    <cellStyle name="好_缺口县区测算（11.13）_财力性转移支付2010年预算参考数 2" xfId="2024"/>
    <cellStyle name="常规 2 2 2 3 2" xfId="2025"/>
    <cellStyle name="差_2015年广西壮族自治区本级政府性基金预算收支决算表 2" xfId="2026"/>
    <cellStyle name="好_奖励补助测算7.25 (version 1) (version 1) 4" xfId="2027"/>
    <cellStyle name="差_2015年广西壮族自治区本级政府性基金预算收支决算表0608" xfId="2028"/>
    <cellStyle name="好_县市旗测算-新科目（20080627）_财力性转移支付2010年预算参考数" xfId="2029"/>
    <cellStyle name="差_20170804175743_643 (1)" xfId="2030"/>
    <cellStyle name="好_县市旗测算-新科目（20080627）_财力性转移支付2010年预算参考数 2" xfId="2031"/>
    <cellStyle name="差_20170804175743_643 (1) 2" xfId="2032"/>
    <cellStyle name="好_不用软件计算9.1不考虑经费管理评价xl 2_2016年决算报告附表8.25" xfId="2033"/>
    <cellStyle name="差_20河南" xfId="2034"/>
    <cellStyle name="好_不用软件计算9.1不考虑经费管理评价xl 2_2016年决算报告附表8.25 2" xfId="2035"/>
    <cellStyle name="差_20河南 2" xfId="2036"/>
    <cellStyle name="好_530629_2006年县级财政报表附表 3" xfId="2037"/>
    <cellStyle name="差_20河南_财力性转移支付2010年预算参考数" xfId="2038"/>
    <cellStyle name="好_0605石屏县 2_2016年决算报告附表7.21" xfId="2039"/>
    <cellStyle name="差_20河南_财力性转移支付2010年预算参考数 2" xfId="2040"/>
    <cellStyle name="好_核定人数下发表_财力性转移支付2010年预算参考数 2" xfId="2041"/>
    <cellStyle name="差_22湖南_财力性转移支付2010年预算参考数" xfId="2042"/>
    <cellStyle name="差_22湖南_财力性转移支付2010年预算参考数 2" xfId="2043"/>
    <cellStyle name="好_2008云南省分县市中小学教职工统计表（教育厅提供） 2_2016年决算报告附表7.21" xfId="2044"/>
    <cellStyle name="常规_2016年玉林市社会保险基金决算" xfId="2045"/>
    <cellStyle name="差_27重庆_财力性转移支付2010年预算参考数" xfId="2046"/>
    <cellStyle name="好_2008云南省分县市中小学教职工统计表（教育厅提供） 2_2016年决算报告附表7.21 2" xfId="2047"/>
    <cellStyle name="差_27重庆_财力性转移支付2010年预算参考数 2" xfId="2048"/>
    <cellStyle name="差_28四川_财力性转移支付2010年预算参考数" xfId="2049"/>
    <cellStyle name="好_2007年收支情况及2008年收支预计表(汇总表)" xfId="2050"/>
    <cellStyle name="差_28四川_财力性转移支付2010年预算参考数 2" xfId="2051"/>
    <cellStyle name="差_2支出" xfId="2052"/>
    <cellStyle name="差_30云南" xfId="2053"/>
    <cellStyle name="好_2008云南省分县市中小学教职工统计表（教育厅提供）" xfId="2054"/>
    <cellStyle name="差_30云南 2" xfId="2055"/>
    <cellStyle name="差_30云南_1" xfId="2056"/>
    <cellStyle name="差_30云南_1 2" xfId="2057"/>
    <cellStyle name="差_33甘肃" xfId="2058"/>
    <cellStyle name="差_33甘肃 2" xfId="2059"/>
    <cellStyle name="好_县市旗测算20080508_不含人员经费系数" xfId="2060"/>
    <cellStyle name="差_34青海" xfId="2061"/>
    <cellStyle name="差_34青海_1" xfId="2062"/>
    <cellStyle name="差_34青海_1 2" xfId="2063"/>
    <cellStyle name="好_奖励补助测算7.25 (version 1) (version 1) 3_2016年决算报告附表7.21 2" xfId="2064"/>
    <cellStyle name="差_34青海_1_财力性转移支付2010年预算参考数" xfId="2065"/>
    <cellStyle name="差_34青海_1_财力性转移支付2010年预算参考数 2" xfId="2066"/>
    <cellStyle name="好_县市旗测算20080508_不含人员经费系数_财力性转移支付2010年预算参考数 2" xfId="2067"/>
    <cellStyle name="差_34青海_财力性转移支付2010年预算参考数 2" xfId="2068"/>
    <cellStyle name="常规 5 2" xfId="2069"/>
    <cellStyle name="差_4各市支出" xfId="2070"/>
    <cellStyle name="差_530623_2006年县级财政报表附表" xfId="2071"/>
    <cellStyle name="常规 177" xfId="2072"/>
    <cellStyle name="差_业务工作量指标 3 2" xfId="2073"/>
    <cellStyle name="差_530623_2006年县级财政报表附表 2 2" xfId="2074"/>
    <cellStyle name="好_2008年全省汇总收支计算表" xfId="2075"/>
    <cellStyle name="差_业务工作量指标 3_2016年决算报告附表7.21" xfId="2076"/>
    <cellStyle name="差_530623_2006年县级财政报表附表 2_2016年决算报告附表7.21" xfId="2077"/>
    <cellStyle name="好_2008年全省汇总收支计算表 2" xfId="2078"/>
    <cellStyle name="好_2006年34青海" xfId="2079"/>
    <cellStyle name="差_业务工作量指标 3_2016年决算报告附表7.21 2" xfId="2080"/>
    <cellStyle name="差_530623_2006年县级财政报表附表 2_2016年决算报告附表7.21 2" xfId="2081"/>
    <cellStyle name="常规 100 2" xfId="2082"/>
    <cellStyle name="差_业务工作量指标 3_2016年决算报告附表8.25" xfId="2083"/>
    <cellStyle name="差_530623_2006年县级财政报表附表 2_2016年决算报告附表8.25" xfId="2084"/>
    <cellStyle name="差_业务工作量指标 3_2016年决算报告附表8.25 2" xfId="2085"/>
    <cellStyle name="差_530623_2006年县级财政报表附表 2_2016年决算报告附表8.25 2" xfId="2086"/>
    <cellStyle name="差_业务工作量指标 4" xfId="2087"/>
    <cellStyle name="差_530623_2006年县级财政报表附表 3" xfId="2088"/>
    <cellStyle name="差_市辖区测算-新科目（20080626）_不含人员经费系数" xfId="2089"/>
    <cellStyle name="差_5334_2006年迪庆县级财政报表附表 2_2016年决算报告附表7.21" xfId="2090"/>
    <cellStyle name="差_530623_2006年县级财政报表附表 3 2" xfId="2091"/>
    <cellStyle name="差_市辖区测算-新科目（20080626）_不含人员经费系数 2" xfId="2092"/>
    <cellStyle name="差_5334_2006年迪庆县级财政报表附表 2_2016年决算报告附表7.21 2" xfId="2093"/>
    <cellStyle name="差_530623_2006年县级财政报表附表 3_2016年决算报告附表8.25" xfId="2094"/>
    <cellStyle name="差_530623_2006年县级财政报表附表 3_2016年决算报告附表8.25 2" xfId="2095"/>
    <cellStyle name="差_530629_2006年县级财政报表附表" xfId="2096"/>
    <cellStyle name="差_530629_2006年县级财政报表附表 2" xfId="2097"/>
    <cellStyle name="差_缺口县区测算(按核定人数)" xfId="2098"/>
    <cellStyle name="差_530629_2006年县级财政报表附表 2 2" xfId="2099"/>
    <cellStyle name="差_缺口县区测算(按核定人数) 2" xfId="2100"/>
    <cellStyle name="好_2006年基础数据" xfId="2101"/>
    <cellStyle name="差_530629_2006年县级财政报表附表 2_2016年决算报告附表7.21" xfId="2102"/>
    <cellStyle name="差_530629_2006年县级财政报表附表 2_2016年决算报告附表7.21 2" xfId="2103"/>
    <cellStyle name="好_教师绩效工资测算表（离退休按各地上报数测算）2009年1月1日" xfId="2104"/>
    <cellStyle name="好_2006年基础数据 2" xfId="2105"/>
    <cellStyle name="好_20170804175743_643 (1) 2" xfId="2106"/>
    <cellStyle name="差_县市旗测算20080508_县市旗测算-新科目（含人口规模效应）" xfId="2107"/>
    <cellStyle name="差_530629_2006年县级财政报表附表 2_2016年决算报告附表8.25" xfId="2108"/>
    <cellStyle name="好_00省级(定稿) 3_2016年决算报告附表8.25" xfId="2109"/>
    <cellStyle name="差_县市旗测算20080508_县市旗测算-新科目（含人口规模效应） 2" xfId="2110"/>
    <cellStyle name="差_奖励补助测算5.22测试 3_2016年决算报告附表7.21" xfId="2111"/>
    <cellStyle name="差_530629_2006年县级财政报表附表 2_2016年决算报告附表8.25 2" xfId="2112"/>
    <cellStyle name="差_530629_2006年县级财政报表附表 3" xfId="2113"/>
    <cellStyle name="差_530629_2006年县级财政报表附表 3 2" xfId="2114"/>
    <cellStyle name="差_530629_2006年县级财政报表附表 3_2016年决算报告附表7.21" xfId="2115"/>
    <cellStyle name="差_530629_2006年县级财政报表附表 3_2016年决算报告附表8.25" xfId="2116"/>
    <cellStyle name="差_530629_2006年县级财政报表附表 3_2016年决算报告附表8.25 2" xfId="2117"/>
    <cellStyle name="差_云南省2008年转移支付测算——州市本级考核部分及政策性测算 3 2" xfId="2118"/>
    <cellStyle name="差_530629_2006年县级财政报表附表 4" xfId="2119"/>
    <cellStyle name="差_5334_2006年迪庆县级财政报表附表" xfId="2120"/>
    <cellStyle name="差_5334_2006年迪庆县级财政报表附表 2_2016年决算报告附表8.25" xfId="2121"/>
    <cellStyle name="差_5334_2006年迪庆县级财政报表附表 2_2016年决算报告附表8.25 2" xfId="2122"/>
    <cellStyle name="差_5334_2006年迪庆县级财政报表附表 3" xfId="2123"/>
    <cellStyle name="常规 2 7 3" xfId="2124"/>
    <cellStyle name="差_5334_2006年迪庆县级财政报表附表 3 2" xfId="2125"/>
    <cellStyle name="好_县市旗测算20080508_财力性转移支付2010年预算参考数 2" xfId="2126"/>
    <cellStyle name="差_5334_2006年迪庆县级财政报表附表 3_2016年决算报告附表7.21" xfId="2127"/>
    <cellStyle name="差_三季度－表二 3_2016年决算报告附表8.25" xfId="2128"/>
    <cellStyle name="差_5334_2006年迪庆县级财政报表附表 3_2016年决算报告附表7.21 2" xfId="2129"/>
    <cellStyle name="差_河南 缺口县区测算(地方填报)" xfId="2130"/>
    <cellStyle name="差_财政供养人员 3_2016年决算报告附表8.25" xfId="2131"/>
    <cellStyle name="差_5334_2006年迪庆县级财政报表附表 4" xfId="2132"/>
    <cellStyle name="好_地方配套按人均增幅控制8.31（调整结案率后）xl" xfId="2133"/>
    <cellStyle name="差_Book1" xfId="2134"/>
    <cellStyle name="好_地方配套按人均增幅控制8.31（调整结案率后）xl 2 2" xfId="2135"/>
    <cellStyle name="好_0605石屏县 3_2016年决算报告附表8.25" xfId="2136"/>
    <cellStyle name="差_Book1 2 2" xfId="2137"/>
    <cellStyle name="好_地方配套按人均增幅控制8.31（调整结案率后）xl 2_2016年决算报告附表7.21" xfId="2138"/>
    <cellStyle name="好_530629_2006年县级财政报表附表 2 2" xfId="2139"/>
    <cellStyle name="差_Book1 2_2016年决算报告附表7.21" xfId="2140"/>
    <cellStyle name="好_地方配套按人均增幅控制8.31（调整结案率后）xl 2_2016年决算报告附表7.21 2" xfId="2141"/>
    <cellStyle name="差_Book1 2_2016年决算报告附表7.21 2" xfId="2142"/>
    <cellStyle name="好_地方配套按人均增幅控制8.31（调整结案率后）xl 2_2016年决算报告附表8.25" xfId="2143"/>
    <cellStyle name="差_Book1 2_2016年决算报告附表8.25" xfId="2144"/>
    <cellStyle name="好_奖励补助测算7.25 (version 1) (version 1) 3_2016年决算报告附表7.21" xfId="2145"/>
    <cellStyle name="好_地方配套按人均增幅控制8.31（调整结案率后）xl 2_2016年决算报告附表8.25 2" xfId="2146"/>
    <cellStyle name="差_Book1 2_2016年决算报告附表8.25 2" xfId="2147"/>
    <cellStyle name="好_县区合并测算20080421_县市旗测算-新科目（含人口规模效应）_财力性转移支付2010年预算参考数" xfId="2148"/>
    <cellStyle name="好_地方配套按人均增幅控制8.31（调整结案率后）xl 3_2016年决算报告附表7.21" xfId="2149"/>
    <cellStyle name="差_Book1 3_2016年决算报告附表7.21" xfId="2150"/>
    <cellStyle name="好_县区合并测算20080421_县市旗测算-新科目（含人口规模效应）_财力性转移支付2010年预算参考数 2" xfId="2151"/>
    <cellStyle name="好_地方配套按人均增幅控制8.31（调整结案率后）xl 3_2016年决算报告附表7.21 2" xfId="2152"/>
    <cellStyle name="差_Book1 3_2016年决算报告附表7.21 2" xfId="2153"/>
    <cellStyle name="好_地方配套按人均增幅控制8.31（调整结案率后）xl 3_2016年决算报告附表8.25" xfId="2154"/>
    <cellStyle name="好_5334_2006年迪庆县级财政报表附表 2 2" xfId="2155"/>
    <cellStyle name="差_三季度－表二 2_2016年决算报告附表8.25 2" xfId="2156"/>
    <cellStyle name="差_Book1 3_2016年决算报告附表8.25" xfId="2157"/>
    <cellStyle name="好_地方配套按人均增幅控制8.31（调整结案率后）xl 3_2016年决算报告附表8.25 2" xfId="2158"/>
    <cellStyle name="差_Book1 3_2016年决算报告附表8.25 2" xfId="2159"/>
    <cellStyle name="好_地方配套按人均增幅控制8.31（调整结案率后）xl 4" xfId="2160"/>
    <cellStyle name="差_Book1 4" xfId="2161"/>
    <cellStyle name="好_县级公安机关公用经费标准奖励测算方案（定稿） 4" xfId="2162"/>
    <cellStyle name="差_Book1_1" xfId="2163"/>
    <cellStyle name="差_地方配套按人均增幅控制8.30一般预算平均增幅、人均可用财力平均增幅两次控制、社会治安系数调整、案件数调整xl" xfId="2164"/>
    <cellStyle name="差_Book1_1 2" xfId="2165"/>
    <cellStyle name="差_Book1_1_Book1" xfId="2166"/>
    <cellStyle name="差_Book1_1_Book1 2" xfId="2167"/>
    <cellStyle name="好_2009年一般性转移支付标准工资_不用软件计算9.1不考虑经费管理评价xl" xfId="2168"/>
    <cellStyle name="差_Book1_2" xfId="2169"/>
    <cellStyle name="差_Book2 2_2016年决算报告附表8.25 2" xfId="2170"/>
    <cellStyle name="差_Book1_2014年广西壮族自治区本级决算录入表0701" xfId="2171"/>
    <cellStyle name="差_Book1_20170804175743_643 (1)" xfId="2172"/>
    <cellStyle name="差_Book1_20170804175743_643 (1) 2" xfId="2173"/>
    <cellStyle name="差_云南省2008年中小学教职工情况（教育厅提供20090101加工整理） 3_2016年决算报告附表7.21 2" xfId="2174"/>
    <cellStyle name="差_Book1_Book1" xfId="2175"/>
    <cellStyle name="差_云南农村义务教育统计表 2_2016年决算报告附表7.21" xfId="2176"/>
    <cellStyle name="差_Book1_Book1 2" xfId="2177"/>
    <cellStyle name="差_Book1_财力性转移支付2010年预算参考数" xfId="2178"/>
    <cellStyle name="差_Book1_财力性转移支付2010年预算参考数 2" xfId="2179"/>
    <cellStyle name="差_Book1_新增公开表格-政府性基金预算收支决算表 2" xfId="2180"/>
    <cellStyle name="差_Book2 2 2" xfId="2181"/>
    <cellStyle name="好_地方配套按人均增幅控制8.30xl 2_2016年决算报告附表7.21 2" xfId="2182"/>
    <cellStyle name="差_Book2 2_2016年决算报告附表7.21" xfId="2183"/>
    <cellStyle name="好_（4.19发国库处） 预算处-广西壮族自治区本级一般公共 2" xfId="2184"/>
    <cellStyle name="差_Book2 2_2016年决算报告附表8.25" xfId="2185"/>
    <cellStyle name="好_县区合并测算20080421_县市旗测算-新科目（含人口规模效应） 2" xfId="2186"/>
    <cellStyle name="差_Book2 3 2" xfId="2187"/>
    <cellStyle name="差_Book2 3_2016年决算报告附表7.21" xfId="2188"/>
    <cellStyle name="差_Book2 3_2016年决算报告附表7.21 2" xfId="2189"/>
    <cellStyle name="汇总 4" xfId="2190"/>
    <cellStyle name="好_地方配套按人均增幅控制8.30xl 3_2016年决算报告附表7.21 2" xfId="2191"/>
    <cellStyle name="差_Book2 4" xfId="2192"/>
    <cellStyle name="好_缺口县区测算(按2007支出增长25%测算) 2" xfId="2193"/>
    <cellStyle name="差_Book2_2014年广西壮族自治区本级决算录入表0701" xfId="2194"/>
    <cellStyle name="差_Book2_2014年广西壮族自治区本级决算录入表0701 2" xfId="2195"/>
    <cellStyle name="注释 2_20170804175743_643 (1)" xfId="2196"/>
    <cellStyle name="好_文体广播事业(按照总人口测算）—20080416_县市旗测算-新科目（含人口规模效应）" xfId="2197"/>
    <cellStyle name="差_Book2_财力性转移支付2010年预算参考数" xfId="2198"/>
    <cellStyle name="好_文体广播事业(按照总人口测算）—20080416_县市旗测算-新科目（含人口规模效应） 2" xfId="2199"/>
    <cellStyle name="借出原因" xfId="2200"/>
    <cellStyle name="好_其他部门(按照总人口测算）—20080416_不含人员经费系数" xfId="2201"/>
    <cellStyle name="差_Book2_财力性转移支付2010年预算参考数 2" xfId="2202"/>
    <cellStyle name="好_2009年一般性转移支付标准工资_~4190974 2_2016年决算报告附表7.21 2" xfId="2203"/>
    <cellStyle name="差_M01-2(州市补助收入) 2" xfId="2204"/>
    <cellStyle name="差_M01-2(州市补助收入) 2 2" xfId="2205"/>
    <cellStyle name="好_11大理" xfId="2206"/>
    <cellStyle name="差_M01-2(州市补助收入) 2_2016年决算报告附表7.21" xfId="2207"/>
    <cellStyle name="好_11大理 2" xfId="2208"/>
    <cellStyle name="差_云南省2008年中小学教师人数统计表" xfId="2209"/>
    <cellStyle name="差_M01-2(州市补助收入) 2_2016年决算报告附表7.21 2" xfId="2210"/>
    <cellStyle name="差_奖励补助测算7.23 3_2016年决算报告附表7.21 2" xfId="2211"/>
    <cellStyle name="差_M01-2(州市补助收入) 2_2016年决算报告附表8.25" xfId="2212"/>
    <cellStyle name="好_市辖区测算-新科目（20080626）_民生政策最低支出需求_财力性转移支付2010年预算参考数" xfId="2213"/>
    <cellStyle name="差_M01-2(州市补助收入) 2_2016年决算报告附表8.25 2" xfId="2214"/>
    <cellStyle name="差_M01-2(州市补助收入) 3" xfId="2215"/>
    <cellStyle name="差_M01-2(州市补助收入) 3 2" xfId="2216"/>
    <cellStyle name="差_M01-2(州市补助收入) 3_2016年决算报告附表7.21 2" xfId="2217"/>
    <cellStyle name="差_M01-2(州市补助收入) 3_2016年决算报告附表8.25" xfId="2218"/>
    <cellStyle name="差_M01-2(州市补助收入) 3_2016年决算报告附表8.25 2" xfId="2219"/>
    <cellStyle name="差_M01-2(州市补助收入) 4" xfId="2220"/>
    <cellStyle name="差_M03 2" xfId="2221"/>
    <cellStyle name="差_M03 2 2" xfId="2222"/>
    <cellStyle name="后继超级链接 4" xfId="2223"/>
    <cellStyle name="常规 57" xfId="2224"/>
    <cellStyle name="常规 62" xfId="2225"/>
    <cellStyle name="差_M03 2_2016年决算报告附表7.21" xfId="2226"/>
    <cellStyle name="常规 57 2" xfId="2227"/>
    <cellStyle name="常规 62 2" xfId="2228"/>
    <cellStyle name="差_M03 2_2016年决算报告附表7.21 2" xfId="2229"/>
    <cellStyle name="好_河南 缺口县区测算(地方填报白)_财力性转移支付2010年预算参考数" xfId="2230"/>
    <cellStyle name="差_M03 2_2016年决算报告附表8.25" xfId="2231"/>
    <cellStyle name="好_河南 缺口县区测算(地方填报白)_财力性转移支付2010年预算参考数 2" xfId="2232"/>
    <cellStyle name="差_M03 2_2016年决算报告附表8.25 2" xfId="2233"/>
    <cellStyle name="差_M03 3" xfId="2234"/>
    <cellStyle name="差_M03 3 2" xfId="2235"/>
    <cellStyle name="差_M03 3_2016年决算报告附表7.21" xfId="2236"/>
    <cellStyle name="差_行政公检法测算_民生政策最低支出需求_财力性转移支付2010年预算参考数 2" xfId="2237"/>
    <cellStyle name="差_M03 3_2016年决算报告附表8.25" xfId="2238"/>
    <cellStyle name="差_M03 3_2016年决算报告附表8.25 2" xfId="2239"/>
    <cellStyle name="差_M03 4" xfId="2240"/>
    <cellStyle name="差_安徽 缺口县区测算(地方填报)1_财力性转移支付2010年预算参考数" xfId="2241"/>
    <cellStyle name="差_安徽 缺口县区测算(地方填报)1_财力性转移支付2010年预算参考数 2" xfId="2242"/>
    <cellStyle name="好_2009年一般性转移支付标准工资_奖励补助测算7.25 2_2016年决算报告附表8.25 2" xfId="2243"/>
    <cellStyle name="差_报预算处2014年政府性基金决算报表(政府性基金)" xfId="2244"/>
    <cellStyle name="差_报预算处2014年政府性基金决算报表(政府性基金) 2" xfId="2245"/>
    <cellStyle name="差_奖励补助测算7.23 4" xfId="2246"/>
    <cellStyle name="差_表十" xfId="2247"/>
    <cellStyle name="差_表十 2" xfId="2248"/>
    <cellStyle name="好_2006年基础数据 4" xfId="2249"/>
    <cellStyle name="差_补充表 2" xfId="2250"/>
    <cellStyle name="差_补助与上解情况表" xfId="2251"/>
    <cellStyle name="差_补助与上解情况表 2" xfId="2252"/>
    <cellStyle name="差_不用软件计算9.1不考虑经费管理评价xl" xfId="2253"/>
    <cellStyle name="好_总人口" xfId="2254"/>
    <cellStyle name="差_不用软件计算9.1不考虑经费管理评价xl 2" xfId="2255"/>
    <cellStyle name="好_总人口 2" xfId="2256"/>
    <cellStyle name="差_不用软件计算9.1不考虑经费管理评价xl 2 2" xfId="2257"/>
    <cellStyle name="好_2009年一般性转移支付标准工资_奖励补助测算5.24冯铸 2_2016年决算报告附表7.21" xfId="2258"/>
    <cellStyle name="差_不用软件计算9.1不考虑经费管理评价xl 2_2016年决算报告附表7.21 2" xfId="2259"/>
    <cellStyle name="差_不用软件计算9.1不考虑经费管理评价xl 3" xfId="2260"/>
    <cellStyle name="差_县级公安机关公用经费标准奖励测算方案（定稿） 3_2016年决算报告附表8.25 2" xfId="2261"/>
    <cellStyle name="差_不用软件计算9.1不考虑经费管理评价xl 3 2" xfId="2262"/>
    <cellStyle name="差_市辖区测算20080510_县市旗测算-新科目（含人口规模效应）_财力性转移支付2010年预算参考数 2" xfId="2263"/>
    <cellStyle name="差_不用软件计算9.1不考虑经费管理评价xl 3_2016年决算报告附表7.21" xfId="2264"/>
    <cellStyle name="差_不用软件计算9.1不考虑经费管理评价xl 3_2016年决算报告附表7.21 2" xfId="2265"/>
    <cellStyle name="差_不用软件计算9.1不考虑经费管理评价xl 3_2016年决算报告附表8.25 2" xfId="2266"/>
    <cellStyle name="好_云南农村义务教育统计表 2_2016年决算报告附表7.21" xfId="2267"/>
    <cellStyle name="差_不用软件计算9.1不考虑经费管理评价xl 4" xfId="2268"/>
    <cellStyle name="差_财政供养人员" xfId="2269"/>
    <cellStyle name="好_~4190974 4" xfId="2270"/>
    <cellStyle name="差_财政供养人员 2" xfId="2271"/>
    <cellStyle name="差_财政供养人员 2 2" xfId="2272"/>
    <cellStyle name="差_云南省2008年中小学教职工情况（教育厅提供20090101加工整理） 3_2016年决算报告附表8.25 2" xfId="2273"/>
    <cellStyle name="差_财政供养人员 2_2016年决算报告附表7.21" xfId="2274"/>
    <cellStyle name="差_财政供养人员 2_2016年决算报告附表7.21 2" xfId="2275"/>
    <cellStyle name="好_2009年一般性转移支付标准工资_~5676413 3_2016年决算报告附表7.21" xfId="2276"/>
    <cellStyle name="差_财政供养人员 2_2016年决算报告附表8.25" xfId="2277"/>
    <cellStyle name="好_其他部门(按照总人口测算）—20080416_不含人员经费系数_财力性转移支付2010年预算参考数" xfId="2278"/>
    <cellStyle name="差_财政供养人员 2_2016年决算报告附表8.25 2" xfId="2279"/>
    <cellStyle name="差_财政供养人员 3 2" xfId="2280"/>
    <cellStyle name="差_教育厅提供义务教育及高中教师人数（2009年1月6日） 3_2016年决算报告附表8.25 2" xfId="2281"/>
    <cellStyle name="差_财政供养人员 3_2016年决算报告附表7.21" xfId="2282"/>
    <cellStyle name="差_财政供养人员 3_2016年决算报告附表7.21 2" xfId="2283"/>
    <cellStyle name="常规 2 8 3" xfId="2284"/>
    <cellStyle name="差_财政供养人员 3_2016年决算报告附表8.25 2" xfId="2285"/>
    <cellStyle name="差_财政供养人员_财力性转移支付2010年预算参考数 2" xfId="2286"/>
    <cellStyle name="差_财政支出对上级的依赖程度" xfId="2287"/>
    <cellStyle name="差_县市旗测算-新科目（20080626）_民生政策最低支出需求_财力性转移支付2010年预算参考数" xfId="2288"/>
    <cellStyle name="差_云南省2008年转移支付测算——州市本级考核部分及政策性测算 3_2016年决算报告附表7.21 2" xfId="2289"/>
    <cellStyle name="差_测算结果" xfId="2290"/>
    <cellStyle name="差_农林水和城市维护标准支出20080505－县区合计_县市旗测算-新科目（含人口规模效应）_财力性转移支付2010年预算参考数" xfId="2291"/>
    <cellStyle name="差_测算结果 2" xfId="2292"/>
    <cellStyle name="差_测算结果_财力性转移支付2010年预算参考数" xfId="2293"/>
    <cellStyle name="差_成本差异系数" xfId="2294"/>
    <cellStyle name="差_成本差异系数 2" xfId="2295"/>
    <cellStyle name="常规 5 3" xfId="2296"/>
    <cellStyle name="差_成本差异系数（含人口规模） 2" xfId="2297"/>
    <cellStyle name="差_成本差异系数（含人口规模）_财力性转移支付2010年预算参考数" xfId="2298"/>
    <cellStyle name="差_三季度－表二" xfId="2299"/>
    <cellStyle name="差_成本差异系数（含人口规模）_财力性转移支付2010年预算参考数 2" xfId="2300"/>
    <cellStyle name="好_财政供养人员 3" xfId="2301"/>
    <cellStyle name="差_成本差异系数_财力性转移支付2010年预算参考数" xfId="2302"/>
    <cellStyle name="好_财政供养人员 3 2" xfId="2303"/>
    <cellStyle name="差_成本差异系数_财力性转移支付2010年预算参考数 2" xfId="2304"/>
    <cellStyle name="差_城建部门" xfId="2305"/>
    <cellStyle name="差_地方配套按人均增幅控制8.30xl 2 2" xfId="2306"/>
    <cellStyle name="好_2009年一般性转移支付标准工资_奖励补助测算7.25" xfId="2307"/>
    <cellStyle name="差_地方配套按人均增幅控制8.30xl 2_2016年决算报告附表7.21" xfId="2308"/>
    <cellStyle name="好_2009年一般性转移支付标准工资_奖励补助测算7.25 2" xfId="2309"/>
    <cellStyle name="差_地方配套按人均增幅控制8.30xl 2_2016年决算报告附表7.21 2" xfId="2310"/>
    <cellStyle name="好_1110洱源县 3_2016年决算报告附表7.21" xfId="2311"/>
    <cellStyle name="差_地方配套按人均增幅控制8.30xl 2_2016年决算报告附表8.25 2" xfId="2312"/>
    <cellStyle name="差_地方配套按人均增幅控制8.30xl 3" xfId="2313"/>
    <cellStyle name="差_地方配套按人均增幅控制8.30xl 3 2" xfId="2314"/>
    <cellStyle name="差_地方配套按人均增幅控制8.30xl 3_2016年决算报告附表7.21" xfId="2315"/>
    <cellStyle name="差_地方配套按人均增幅控制8.30xl 3_2016年决算报告附表7.21 2" xfId="2316"/>
    <cellStyle name="好_00省级(定稿)" xfId="2317"/>
    <cellStyle name="差_地方配套按人均增幅控制8.30xl 3_2016年决算报告附表8.25" xfId="2318"/>
    <cellStyle name="好_00省级(定稿) 2" xfId="2319"/>
    <cellStyle name="差_地方配套按人均增幅控制8.30xl 3_2016年决算报告附表8.25 2" xfId="2320"/>
    <cellStyle name="好_其他部门(按照总人口测算）—20080416_民生政策最低支出需求" xfId="2321"/>
    <cellStyle name="好_奖励补助测算7.23 3_2016年决算报告附表7.21" xfId="2322"/>
    <cellStyle name="差_地方配套按人均增幅控制8.30xl 4" xfId="2323"/>
    <cellStyle name="差_高中教师人数（教育厅1.6日提供） 2_2016年决算报告附表8.25 2" xfId="2324"/>
    <cellStyle name="差_地方配套按人均增幅控制8.30一般预算平均增幅、人均可用财力平均增幅两次控制、社会治安系数调整、案件数调整xl 2" xfId="2325"/>
    <cellStyle name="差_地方配套按人均增幅控制8.30一般预算平均增幅、人均可用财力平均增幅两次控制、社会治安系数调整、案件数调整xl 2 2" xfId="2326"/>
    <cellStyle name="差_地方配套按人均增幅控制8.30一般预算平均增幅、人均可用财力平均增幅两次控制、社会治安系数调整、案件数调整xl 2_2016年决算报告附表8.25" xfId="2327"/>
    <cellStyle name="差_地方配套按人均增幅控制8.30一般预算平均增幅、人均可用财力平均增幅两次控制、社会治安系数调整、案件数调整xl 2_2016年决算报告附表8.25 2" xfId="2328"/>
    <cellStyle name="差_地方配套按人均增幅控制8.30一般预算平均增幅、人均可用财力平均增幅两次控制、社会治安系数调整、案件数调整xl 3" xfId="2329"/>
    <cellStyle name="差_地方配套按人均增幅控制8.30一般预算平均增幅、人均可用财力平均增幅两次控制、社会治安系数调整、案件数调整xl 3 2" xfId="2330"/>
    <cellStyle name="差_地方配套按人均增幅控制8.30一般预算平均增幅、人均可用财力平均增幅两次控制、社会治安系数调整、案件数调整xl 3_2016年决算报告附表7.21" xfId="2331"/>
    <cellStyle name="好_Book1_1_Book1" xfId="2332"/>
    <cellStyle name="差_地方配套按人均增幅控制8.30一般预算平均增幅、人均可用财力平均增幅两次控制、社会治安系数调整、案件数调整xl 3_2016年决算报告附表7.21 2" xfId="2333"/>
    <cellStyle name="好_Book1_1_Book1 2" xfId="2334"/>
    <cellStyle name="差_地方配套按人均增幅控制8.30一般预算平均增幅、人均可用财力平均增幅两次控制、社会治安系数调整、案件数调整xl 3_2016年决算报告附表8.25" xfId="2335"/>
    <cellStyle name="差_地方配套按人均增幅控制8.30一般预算平均增幅、人均可用财力平均增幅两次控制、社会治安系数调整、案件数调整xl 3_2016年决算报告附表8.25 2" xfId="2336"/>
    <cellStyle name="好_云南省2008年转移支付测算——州市本级考核部分及政策性测算 2_2016年决算报告附表8.25" xfId="2337"/>
    <cellStyle name="差_地方配套按人均增幅控制8.30一般预算平均增幅、人均可用财力平均增幅两次控制、社会治安系数调整、案件数调整xl 4" xfId="2338"/>
    <cellStyle name="差_地方配套按人均增幅控制8.31（调整结案率后）xl" xfId="2339"/>
    <cellStyle name="差_地方配套按人均增幅控制8.31（调整结案率后）xl 2" xfId="2340"/>
    <cellStyle name="好_奖励补助测算7.25 (version 1) (version 1) 2" xfId="2341"/>
    <cellStyle name="差_地方配套按人均增幅控制8.31（调整结案率后）xl 2_2016年决算报告附表7.21" xfId="2342"/>
    <cellStyle name="好_奖励补助测算7.25 (version 1) (version 1) 2 2" xfId="2343"/>
    <cellStyle name="差_地方配套按人均增幅控制8.31（调整结案率后）xl 2_2016年决算报告附表7.21 2" xfId="2344"/>
    <cellStyle name="差_地方配套按人均增幅控制8.31（调整结案率后）xl 2_2016年决算报告附表8.25" xfId="2345"/>
    <cellStyle name="好_1003牟定县 3_2016年决算报告附表7.21" xfId="2346"/>
    <cellStyle name="差_地方配套按人均增幅控制8.31（调整结案率后）xl 2_2016年决算报告附表8.25 2" xfId="2347"/>
    <cellStyle name="差_地方配套按人均增幅控制8.31（调整结案率后）xl 3" xfId="2348"/>
    <cellStyle name="差_地方配套按人均增幅控制8.31（调整结案率后）xl 3 2" xfId="2349"/>
    <cellStyle name="差_地方配套按人均增幅控制8.31（调整结案率后）xl 3_2016年决算报告附表7.21" xfId="2350"/>
    <cellStyle name="差_地方配套按人均增幅控制8.31（调整结案率后）xl 3_2016年决算报告附表7.21 2" xfId="2351"/>
    <cellStyle name="差_县市旗测算-新科目（20080626）_县市旗测算-新科目（含人口规模效应）_财力性转移支付2010年预算参考数" xfId="2352"/>
    <cellStyle name="差_地方配套按人均增幅控制8.31（调整结案率后）xl 3_2016年决算报告附表8.25" xfId="2353"/>
    <cellStyle name="差_县市旗测算-新科目（20080626）_县市旗测算-新科目（含人口规模效应）_财力性转移支付2010年预算参考数 2" xfId="2354"/>
    <cellStyle name="差_地方配套按人均增幅控制8.31（调整结案率后）xl 3_2016年决算报告附表8.25 2" xfId="2355"/>
    <cellStyle name="差_第五部分(才淼、饶永宏）" xfId="2356"/>
    <cellStyle name="好_县市旗测算-新科目（20080627）_民生政策最低支出需求_财力性转移支付2010年预算参考数" xfId="2357"/>
    <cellStyle name="差_第五部分(才淼、饶永宏） 2" xfId="2358"/>
    <cellStyle name="好_县市旗测算-新科目（20080627）_民生政策最低支出需求_财力性转移支付2010年预算参考数 2" xfId="2359"/>
    <cellStyle name="差_第五部分(才淼、饶永宏） 2 2" xfId="2360"/>
    <cellStyle name="差_第五部分(才淼、饶永宏） 2_2016年决算报告附表7.21 2" xfId="2361"/>
    <cellStyle name="差_第五部分(才淼、饶永宏） 2_2016年决算报告附表8.25" xfId="2362"/>
    <cellStyle name="好_教育厅提供义务教育及高中教师人数（2009年1月6日） 2_2016年决算报告附表7.21 2" xfId="2363"/>
    <cellStyle name="好_1003牟定县 3_2016年决算报告附表8.25" xfId="2364"/>
    <cellStyle name="差_第五部分(才淼、饶永宏） 2_2016年决算报告附表8.25 2" xfId="2365"/>
    <cellStyle name="差_第五部分(才淼、饶永宏） 3" xfId="2366"/>
    <cellStyle name="差_第五部分(才淼、饶永宏） 3 2" xfId="2367"/>
    <cellStyle name="好_1110洱源县 2 2" xfId="2368"/>
    <cellStyle name="差_第五部分(才淼、饶永宏） 3_2016年决算报告附表7.21" xfId="2369"/>
    <cellStyle name="差_第五部分(才淼、饶永宏） 3_2016年决算报告附表7.21 2" xfId="2370"/>
    <cellStyle name="差_江西超收收入安排（1-10月份）" xfId="2371"/>
    <cellStyle name="差_第一部分：综合全" xfId="2372"/>
    <cellStyle name="差_其他部门(按照总人口测算）—20080416_财力性转移支付2010年预算参考数 2" xfId="2373"/>
    <cellStyle name="差_分析缺口率" xfId="2374"/>
    <cellStyle name="差_分析缺口率 2" xfId="2375"/>
    <cellStyle name="差_分析缺口率_财力性转移支付2010年预算参考数" xfId="2376"/>
    <cellStyle name="差_分析缺口率_财力性转移支付2010年预算参考数 2" xfId="2377"/>
    <cellStyle name="好_2、土地面积、人口、粮食产量基本情况 4" xfId="2378"/>
    <cellStyle name="差_分县成本差异系数" xfId="2379"/>
    <cellStyle name="差_分县成本差异系数 2" xfId="2380"/>
    <cellStyle name="差_分县成本差异系数_不含人员经费系数" xfId="2381"/>
    <cellStyle name="差_分县成本差异系数_不含人员经费系数 2" xfId="2382"/>
    <cellStyle name="差_云南 缺口县区测算(地方填报) 2" xfId="2383"/>
    <cellStyle name="差_分县成本差异系数_不含人员经费系数_财力性转移支付2010年预算参考数" xfId="2384"/>
    <cellStyle name="好_农林水和城市维护标准支出20080505－县区合计_县市旗测算-新科目（含人口规模效应）" xfId="2385"/>
    <cellStyle name="差_分县成本差异系数_不含人员经费系数_财力性转移支付2010年预算参考数 2" xfId="2386"/>
    <cellStyle name="差_分县成本差异系数_财力性转移支付2010年预算参考数" xfId="2387"/>
    <cellStyle name="差_分县成本差异系数_财力性转移支付2010年预算参考数 2" xfId="2388"/>
    <cellStyle name="差_奖励补助测算7.25 2_2016年决算报告附表8.25 2" xfId="2389"/>
    <cellStyle name="差_分县成本差异系数_民生政策最低支出需求" xfId="2390"/>
    <cellStyle name="差_分县成本差异系数_民生政策最低支出需求_财力性转移支付2010年预算参考数" xfId="2391"/>
    <cellStyle name="常规 48 2" xfId="2392"/>
    <cellStyle name="常规 53 2" xfId="2393"/>
    <cellStyle name="好_Book1 2_2016年决算报告附表7.21 2" xfId="2394"/>
    <cellStyle name="差_附表" xfId="2395"/>
    <cellStyle name="差_附表 2" xfId="2396"/>
    <cellStyle name="差_奖励补助测算5.23新 3 2" xfId="2397"/>
    <cellStyle name="差_高中教师人数（教育厅1.6日提供） 2" xfId="2398"/>
    <cellStyle name="差_云南 缺口县区测算(地方填报)" xfId="2399"/>
    <cellStyle name="差_高中教师人数（教育厅1.6日提供） 2 2" xfId="2400"/>
    <cellStyle name="差_高中教师人数（教育厅1.6日提供） 2_2016年决算报告附表7.21" xfId="2401"/>
    <cellStyle name="差_高中教师人数（教育厅1.6日提供） 2_2016年决算报告附表7.21 2" xfId="2402"/>
    <cellStyle name="差_高中教师人数（教育厅1.6日提供） 2_2016年决算报告附表8.25" xfId="2403"/>
    <cellStyle name="差_奖励补助测算5.23新 2_2016年决算报告附表8.25 2" xfId="2404"/>
    <cellStyle name="常规 75 2" xfId="2405"/>
    <cellStyle name="常规 80 2" xfId="2406"/>
    <cellStyle name="差_高中教师人数（教育厅1.6日提供） 3" xfId="2407"/>
    <cellStyle name="好_县市旗测算-新科目（20080626）_民生政策最低支出需求_财力性转移支付2010年预算参考数" xfId="2408"/>
    <cellStyle name="差_高中教师人数（教育厅1.6日提供） 3 2" xfId="2409"/>
    <cellStyle name="差_高中教师人数（教育厅1.6日提供） 3_2016年决算报告附表7.21" xfId="2410"/>
    <cellStyle name="差_高中教师人数（教育厅1.6日提供） 3_2016年决算报告附表7.21 2" xfId="2411"/>
    <cellStyle name="差_高中教师人数（教育厅1.6日提供） 3_2016年决算报告附表8.25" xfId="2412"/>
    <cellStyle name="差_高中教师人数（教育厅1.6日提供） 3_2016年决算报告附表8.25 2" xfId="2413"/>
    <cellStyle name="差_高中教师人数（教育厅1.6日提供） 4" xfId="2414"/>
    <cellStyle name="常规 169 4" xfId="2415"/>
    <cellStyle name="差_各市上报2013年收入任务分解落实方案" xfId="2416"/>
    <cellStyle name="差_行政(燃修费)" xfId="2417"/>
    <cellStyle name="差_行政(燃修费) 2" xfId="2418"/>
    <cellStyle name="好_奖励补助测算5.24冯铸 4" xfId="2419"/>
    <cellStyle name="好_基础数据分析 3_2016年决算报告附表8.25" xfId="2420"/>
    <cellStyle name="差_行政(燃修费)_财力性转移支付2010年预算参考数" xfId="2421"/>
    <cellStyle name="好_基础数据分析 3_2016年决算报告附表8.25 2" xfId="2422"/>
    <cellStyle name="差_行政(燃修费)_财力性转移支付2010年预算参考数 2" xfId="2423"/>
    <cellStyle name="好_地方配套按人均增幅控制8.30xl 2 2" xfId="2424"/>
    <cellStyle name="差_行政(燃修费)_民生政策最低支出需求_财力性转移支付2010年预算参考数" xfId="2425"/>
    <cellStyle name="好_基础数据分析 3_2016年决算报告附表7.21" xfId="2426"/>
    <cellStyle name="差_行政(燃修费)_民生政策最低支出需求_财力性转移支付2010年预算参考数 2" xfId="2427"/>
    <cellStyle name="好_M01-2(州市补助收入) 3" xfId="2428"/>
    <cellStyle name="差_行政(燃修费)_县市旗测算-新科目（含人口规模效应）" xfId="2429"/>
    <cellStyle name="差_行政(燃修费)_县市旗测算-新科目（含人口规模效应）_财力性转移支付2010年预算参考数" xfId="2430"/>
    <cellStyle name="好_文体广播事业(按照总人口测算）—20080416_民生政策最低支出需求" xfId="2431"/>
    <cellStyle name="差_行政(燃修费)_县市旗测算-新科目（含人口规模效应）_财力性转移支付2010年预算参考数 2" xfId="2432"/>
    <cellStyle name="好_0605石屏县 3_2016年决算报告附表8.25 2" xfId="2433"/>
    <cellStyle name="好_11大理 4" xfId="2434"/>
    <cellStyle name="差_行政（人员）" xfId="2435"/>
    <cellStyle name="差_行政（人员）_不含人员经费系数_财力性转移支付2010年预算参考数" xfId="2436"/>
    <cellStyle name="差_行政（人员）_不含人员经费系数_财力性转移支付2010年预算参考数 2" xfId="2437"/>
    <cellStyle name="差_行政（人员）_财力性转移支付2010年预算参考数" xfId="2438"/>
    <cellStyle name="差_行政（人员）_民生政策最低支出需求" xfId="2439"/>
    <cellStyle name="差_行政（人员）_民生政策最低支出需求 2" xfId="2440"/>
    <cellStyle name="差_三季度－表二 2 2" xfId="2441"/>
    <cellStyle name="差_行政（人员）_民生政策最低支出需求_财力性转移支付2010年预算参考数" xfId="2442"/>
    <cellStyle name="差_行政（人员）_县市旗测算-新科目（含人口规模效应） 2" xfId="2443"/>
    <cellStyle name="差_行政（人员）_县市旗测算-新科目（含人口规模效应）_财力性转移支付2010年预算参考数 2" xfId="2444"/>
    <cellStyle name="差_云南农村义务教育统计表 3 2" xfId="2445"/>
    <cellStyle name="差_基础数据分析 2_2016年决算报告附表7.21 2" xfId="2446"/>
    <cellStyle name="差_奖励补助测算5.24冯铸 2_2016年决算报告附表7.21" xfId="2447"/>
    <cellStyle name="差_行政公检法测算" xfId="2448"/>
    <cellStyle name="差_奖励补助测算5.24冯铸 2_2016年决算报告附表7.21 2" xfId="2449"/>
    <cellStyle name="差_行政公检法测算 2" xfId="2450"/>
    <cellStyle name="差_行政公检法测算_不含人员经费系数" xfId="2451"/>
    <cellStyle name="差_行政公检法测算_不含人员经费系数 2" xfId="2452"/>
    <cellStyle name="好_业务工作量指标 2" xfId="2453"/>
    <cellStyle name="好_奖励补助测算7.25 2_2016年决算报告附表8.25" xfId="2454"/>
    <cellStyle name="差_行政公检法测算_不含人员经费系数_财力性转移支付2010年预算参考数" xfId="2455"/>
    <cellStyle name="差_行政公检法测算_财力性转移支付2010年预算参考数" xfId="2456"/>
    <cellStyle name="差_行政公检法测算_财力性转移支付2010年预算参考数 2" xfId="2457"/>
    <cellStyle name="好_03昭通 3_2016年决算报告附表7.21 2" xfId="2458"/>
    <cellStyle name="差_行政公检法测算_民生政策最低支出需求" xfId="2459"/>
    <cellStyle name="好_03昭通" xfId="2460"/>
    <cellStyle name="差_行政公检法测算_民生政策最低支出需求 2" xfId="2461"/>
    <cellStyle name="差_行政公检法测算_县市旗测算-新科目（含人口规模效应） 2" xfId="2462"/>
    <cellStyle name="好_县市旗测算-新科目（20080627）_不含人员经费系数 2" xfId="2463"/>
    <cellStyle name="好_11大理 2_2016年决算报告附表7.21" xfId="2464"/>
    <cellStyle name="差_行政公检法测算_县市旗测算-新科目（含人口规模效应）_财力性转移支付2010年预算参考数" xfId="2465"/>
    <cellStyle name="好_11大理 2_2016年决算报告附表7.21 2" xfId="2466"/>
    <cellStyle name="差_行政公检法测算_县市旗测算-新科目（含人口规模效应）_财力性转移支付2010年预算参考数 2" xfId="2467"/>
    <cellStyle name="差_河南 缺口县区测算(地方填报)_财力性转移支付2010年预算参考数" xfId="2468"/>
    <cellStyle name="差_河南 缺口县区测算(地方填报)_财力性转移支付2010年预算参考数 2" xfId="2469"/>
    <cellStyle name="好_义务教育阶段教职工人数（教育厅提供最终） 2_2016年决算报告附表8.25 2" xfId="2470"/>
    <cellStyle name="好_基础数据分析 4" xfId="2471"/>
    <cellStyle name="差_河南 缺口县区测算(地方填报白)" xfId="2472"/>
    <cellStyle name="差_河南 缺口县区测算(地方填报白) 2" xfId="2473"/>
    <cellStyle name="差_县区合并测算20080423(按照各省比重）_不含人员经费系数_财力性转移支付2010年预算参考数" xfId="2474"/>
    <cellStyle name="好_市辖区测算-新科目（20080626）_民生政策最低支出需求" xfId="2475"/>
    <cellStyle name="差_河南 缺口县区测算(地方填报白)_财力性转移支付2010年预算参考数" xfId="2476"/>
    <cellStyle name="差_文体广播事业(按照总人口测算）—20080416_不含人员经费系数 2" xfId="2477"/>
    <cellStyle name="差_核定人数对比" xfId="2478"/>
    <cellStyle name="差_核定人数对比 2" xfId="2479"/>
    <cellStyle name="好_2009年一般性转移支付标准工资 2_2016年决算报告附表7.21 2" xfId="2480"/>
    <cellStyle name="差_奖励补助测算5.22测试 2 2" xfId="2481"/>
    <cellStyle name="差_核定人数下发表 2" xfId="2482"/>
    <cellStyle name="差_核定人数下发表_财力性转移支付2010年预算参考数 2" xfId="2483"/>
    <cellStyle name="差_汇总 2" xfId="2484"/>
    <cellStyle name="差_汇总 2 2" xfId="2485"/>
    <cellStyle name="好_2009年一般性转移支付标准工资_奖励补助测算5.24冯铸 2_2016年决算报告附表8.25 2" xfId="2486"/>
    <cellStyle name="差_汇总 2_2016年决算报告附表7.21" xfId="2487"/>
    <cellStyle name="好_县市旗测算-新科目（20080627）" xfId="2488"/>
    <cellStyle name="好_Book1 2_2016年决算报告附表8.25" xfId="2489"/>
    <cellStyle name="差_汇总 2_2016年决算报告附表7.21 2" xfId="2490"/>
    <cellStyle name="差_汇总表4" xfId="2491"/>
    <cellStyle name="差_汇总 2_2016年决算报告附表8.25" xfId="2492"/>
    <cellStyle name="好_2007年可用财力" xfId="2493"/>
    <cellStyle name="差_汇总表4 2" xfId="2494"/>
    <cellStyle name="差_汇总 2_2016年决算报告附表8.25 2" xfId="2495"/>
    <cellStyle name="差_汇总 3" xfId="2496"/>
    <cellStyle name="好_下半年禁吸戒毒经费1000万元 3 2" xfId="2497"/>
    <cellStyle name="差_汇总 3 2" xfId="2498"/>
    <cellStyle name="差_汇总 3_2016年决算报告附表7.21" xfId="2499"/>
    <cellStyle name="好_Book2 2_2016年决算报告附表8.25" xfId="2500"/>
    <cellStyle name="差_汇总 3_2016年决算报告附表7.21 2" xfId="2501"/>
    <cellStyle name="差_汇总 3_2016年决算报告附表8.25" xfId="2502"/>
    <cellStyle name="差_汇总 4" xfId="2503"/>
    <cellStyle name="差_汇总_财力性转移支付2010年预算参考数" xfId="2504"/>
    <cellStyle name="好_一般预算支出口径剔除表" xfId="2505"/>
    <cellStyle name="差_汇总_财力性转移支付2010年预算参考数 2" xfId="2506"/>
    <cellStyle name="好_一般预算支出口径剔除表 2" xfId="2507"/>
    <cellStyle name="好_2009年一般性转移支付标准工资_~4190974 2_2016年决算报告附表8.25" xfId="2508"/>
    <cellStyle name="好_12滨州_财力性转移支付2010年预算参考数" xfId="2509"/>
    <cellStyle name="差_汇总表" xfId="2510"/>
    <cellStyle name="好_行政(燃修费)_县市旗测算-新科目（含人口规模效应）" xfId="2511"/>
    <cellStyle name="差_汇总表 2" xfId="2512"/>
    <cellStyle name="差_汇总表_财力性转移支付2010年预算参考数" xfId="2513"/>
    <cellStyle name="好 4" xfId="2514"/>
    <cellStyle name="差_汇总表_财力性转移支付2010年预算参考数 2" xfId="2515"/>
    <cellStyle name="好_义务教育阶段教职工人数（教育厅提供最终） 2_2016年决算报告附表7.21" xfId="2516"/>
    <cellStyle name="差_汇总表4_财力性转移支付2010年预算参考数" xfId="2517"/>
    <cellStyle name="好_义务教育阶段教职工人数（教育厅提供最终） 2_2016年决算报告附表7.21 2" xfId="2518"/>
    <cellStyle name="差_汇总表4_财力性转移支付2010年预算参考数 2" xfId="2519"/>
    <cellStyle name="差_汇总-县级财政报表附表" xfId="2520"/>
    <cellStyle name="差_汇总-县级财政报表附表 2" xfId="2521"/>
    <cellStyle name="差_汇总-县级财政报表附表 2 2" xfId="2522"/>
    <cellStyle name="差_汇总-县级财政报表附表 2_2016年决算报告附表8.25 2" xfId="2523"/>
    <cellStyle name="差_汇总-县级财政报表附表 3_2016年决算报告附表7.21 2" xfId="2524"/>
    <cellStyle name="差_汇总-县级财政报表附表 3_2016年决算报告附表8.25 2" xfId="2525"/>
    <cellStyle name="差_汇总-县级财政报表附表 4" xfId="2526"/>
    <cellStyle name="差_基础数据分析 2" xfId="2527"/>
    <cellStyle name="差_基础数据分析 2 2" xfId="2528"/>
    <cellStyle name="差_基础数据分析 2_2016年决算报告附表8.25" xfId="2529"/>
    <cellStyle name="差_自治区本级政府性基金情况表" xfId="2530"/>
    <cellStyle name="差_县市旗测算-新科目（20080626）_财力性转移支付2010年预算参考数 2" xfId="2531"/>
    <cellStyle name="差_基础数据分析 3" xfId="2532"/>
    <cellStyle name="差_基础数据分析 3 2" xfId="2533"/>
    <cellStyle name="差_基础数据分析 3_2016年决算报告附表7.21" xfId="2534"/>
    <cellStyle name="差_市辖区测算20080510_不含人员经费系数_财力性转移支付2010年预算参考数" xfId="2535"/>
    <cellStyle name="差_基础数据分析 3_2016年决算报告附表7.21 2" xfId="2536"/>
    <cellStyle name="好_总人口_财力性转移支付2010年预算参考数" xfId="2537"/>
    <cellStyle name="差_自行调整差异系数顺序 2" xfId="2538"/>
    <cellStyle name="常规 4" xfId="2539"/>
    <cellStyle name="好_补充表 2" xfId="2540"/>
    <cellStyle name="差_基础数据分析 3_2016年决算报告附表8.25" xfId="2541"/>
    <cellStyle name="好_总人口_财力性转移支付2010年预算参考数 2" xfId="2542"/>
    <cellStyle name="常规 4 2" xfId="2543"/>
    <cellStyle name="差_基础数据分析 3_2016年决算报告附表8.25 2" xfId="2544"/>
    <cellStyle name="差_基础数据分析 4" xfId="2545"/>
    <cellStyle name="差_检验表" xfId="2546"/>
    <cellStyle name="好_14安徽" xfId="2547"/>
    <cellStyle name="好_1110洱源县 2_2016年决算报告附表8.25" xfId="2548"/>
    <cellStyle name="差_检验表（调整后）" xfId="2549"/>
    <cellStyle name="差_江西超收收入安排（1-10月份） 2" xfId="2550"/>
    <cellStyle name="差_江西超收收入安排（1-10月份）新" xfId="2551"/>
    <cellStyle name="差_江西超收收入安排（1-10月份）新 2" xfId="2552"/>
    <cellStyle name="好_00省级(定稿) 2_2016年决算报告附表8.25" xfId="2553"/>
    <cellStyle name="差_奖励补助测算5.22测试 2_2016年决算报告附表7.21" xfId="2554"/>
    <cellStyle name="好_2007年人员分部门统计表 2" xfId="2555"/>
    <cellStyle name="差_奖励补助测算5.22测试 2_2016年决算报告附表8.25" xfId="2556"/>
    <cellStyle name="好_2007年人员分部门统计表 2 2" xfId="2557"/>
    <cellStyle name="差_奖励补助测算5.22测试 2_2016年决算报告附表8.25 2" xfId="2558"/>
    <cellStyle name="好_汇总表_财力性转移支付2010年预算参考数" xfId="2559"/>
    <cellStyle name="差_奖励补助测算5.22测试 3" xfId="2560"/>
    <cellStyle name="好_汇总表_财力性转移支付2010年预算参考数 2" xfId="2561"/>
    <cellStyle name="差_奖励补助测算5.22测试 3 2" xfId="2562"/>
    <cellStyle name="好_00省级(定稿) 3_2016年决算报告附表8.25 2" xfId="2563"/>
    <cellStyle name="差_奖励补助测算5.22测试 3_2016年决算报告附表7.21 2" xfId="2564"/>
    <cellStyle name="差_奖励补助测算5.22测试 3_2016年决算报告附表8.25" xfId="2565"/>
    <cellStyle name="差_奖励补助测算5.22测试 3_2016年决算报告附表8.25 2" xfId="2566"/>
    <cellStyle name="差_奖励补助测算5.23新" xfId="2567"/>
    <cellStyle name="差_奖励补助测算5.23新 2_2016年决算报告附表7.21" xfId="2568"/>
    <cellStyle name="好_2009年一般性转移支付标准工资 3" xfId="2569"/>
    <cellStyle name="差_奖励补助测算5.23新 2_2016年决算报告附表7.21 2" xfId="2570"/>
    <cellStyle name="差_奖励补助测算5.23新 2_2016年决算报告附表8.25" xfId="2571"/>
    <cellStyle name="常规 75" xfId="2572"/>
    <cellStyle name="常规 80" xfId="2573"/>
    <cellStyle name="好_1110洱源县 2_2016年决算报告附表8.25 2" xfId="2574"/>
    <cellStyle name="好_县级公安机关公用经费标准奖励测算方案（定稿）" xfId="2575"/>
    <cellStyle name="好_14安徽 2" xfId="2576"/>
    <cellStyle name="差_奖励补助测算5.23新 3_2016年决算报告附表8.25" xfId="2577"/>
    <cellStyle name="好_县级公安机关公用经费标准奖励测算方案（定稿） 2" xfId="2578"/>
    <cellStyle name="差_奖励补助测算5.23新 3_2016年决算报告附表8.25 2" xfId="2579"/>
    <cellStyle name="常规 2 2_2014年广西壮族自治区本级决算录入表0701" xfId="2580"/>
    <cellStyle name="差_教育厅提供义务教育及高中教师人数（2009年1月6日） 2_2016年决算报告附表7.21 2" xfId="2581"/>
    <cellStyle name="差_奖励补助测算5.23新 4" xfId="2582"/>
    <cellStyle name="差_县区合并测算20080421_民生政策最低支出需求" xfId="2583"/>
    <cellStyle name="好_2006年在职人员情况 2 2" xfId="2584"/>
    <cellStyle name="差_奖励补助测算5.24冯铸" xfId="2585"/>
    <cellStyle name="好_云南省2008年中小学教职工情况（教育厅提供20090101加工整理） 3" xfId="2586"/>
    <cellStyle name="差_奖励补助测算5.24冯铸 2_2016年决算报告附表8.25" xfId="2587"/>
    <cellStyle name="好_缺口县区测算(按核定人数)" xfId="2588"/>
    <cellStyle name="好_云南省2008年中小学教职工情况（教育厅提供20090101加工整理） 3 2" xfId="2589"/>
    <cellStyle name="差_奖励补助测算5.24冯铸 2_2016年决算报告附表8.25 2" xfId="2590"/>
    <cellStyle name="差_奖励补助测算5.24冯铸 3 2" xfId="2591"/>
    <cellStyle name="差_奖励补助测算5.24冯铸 3_2016年决算报告附表7.21 2" xfId="2592"/>
    <cellStyle name="差_奖励补助测算5.24冯铸 3_2016年决算报告附表8.25" xfId="2593"/>
    <cellStyle name="差_奖励补助测算5.24冯铸 3_2016年决算报告附表8.25 2" xfId="2594"/>
    <cellStyle name="差_奖励补助测算5.24冯铸 4" xfId="2595"/>
    <cellStyle name="差_云南农村义务教育统计表 3_2016年决算报告附表8.25" xfId="2596"/>
    <cellStyle name="差_奖励补助测算7.23" xfId="2597"/>
    <cellStyle name="差_奖励补助测算7.23 2 2" xfId="2598"/>
    <cellStyle name="差_奖励补助测算7.23 2_2016年决算报告附表7.21" xfId="2599"/>
    <cellStyle name="差_奖励补助测算7.23 2_2016年决算报告附表7.21 2" xfId="2600"/>
    <cellStyle name="差_奖励补助测算7.23 2_2016年决算报告附表8.25 2" xfId="2601"/>
    <cellStyle name="好_2009年一般性转移支付标准工资_奖励补助测算5.24冯铸 2_2016年决算报告附表7.21 2" xfId="2602"/>
    <cellStyle name="好_财政供养人员_财力性转移支付2010年预算参考数" xfId="2603"/>
    <cellStyle name="差_奖励补助测算7.23 3" xfId="2604"/>
    <cellStyle name="差_奖励补助测算7.23 3_2016年决算报告附表7.21" xfId="2605"/>
    <cellStyle name="差_奖励补助测算7.23 3_2016年决算报告附表8.25" xfId="2606"/>
    <cellStyle name="差_奖励补助测算7.23 3_2016年决算报告附表8.25 2" xfId="2607"/>
    <cellStyle name="差_奖励补助测算7.25 (version 1) (version 1)" xfId="2608"/>
    <cellStyle name="差_奖励补助测算7.25 (version 1) (version 1) 2_2016年决算报告附表7.21 2" xfId="2609"/>
    <cellStyle name="差_奖励补助测算7.25 (version 1) (version 1) 2_2016年决算报告附表8.25" xfId="2610"/>
    <cellStyle name="好_行政(燃修费)_不含人员经费系数" xfId="2611"/>
    <cellStyle name="差_奖励补助测算7.25 (version 1) (version 1) 2_2016年决算报告附表8.25 2" xfId="2612"/>
    <cellStyle name="好_行政（人员）_民生政策最低支出需求" xfId="2613"/>
    <cellStyle name="差_奖励补助测算7.25 (version 1) (version 1) 3" xfId="2614"/>
    <cellStyle name="好_行政（人员）_民生政策最低支出需求 2" xfId="2615"/>
    <cellStyle name="差_奖励补助测算7.25 (version 1) (version 1) 3 2" xfId="2616"/>
    <cellStyle name="好_27重庆" xfId="2617"/>
    <cellStyle name="差_奖励补助测算7.25 (version 1) (version 1) 3_2016年决算报告附表7.21" xfId="2618"/>
    <cellStyle name="差_县市旗测算-新科目（20080627）_民生政策最低支出需求 2" xfId="2619"/>
    <cellStyle name="好_27重庆 2" xfId="2620"/>
    <cellStyle name="差_人员工资和公用经费2" xfId="2621"/>
    <cellStyle name="差_奖励补助测算7.25 (version 1) (version 1) 3_2016年决算报告附表7.21 2" xfId="2622"/>
    <cellStyle name="差_奖励补助测算7.25 (version 1) (version 1) 3_2016年决算报告附表8.25" xfId="2623"/>
    <cellStyle name="差_奖励补助测算7.25 (version 1) (version 1) 3_2016年决算报告附表8.25 2" xfId="2624"/>
    <cellStyle name="好_江西超收收入安排（1-10月份）" xfId="2625"/>
    <cellStyle name="差_奖励补助测算7.25 (version 1) (version 1) 4" xfId="2626"/>
    <cellStyle name="差_奖励补助测算7.25 2_2016年决算报告附表8.25" xfId="2627"/>
    <cellStyle name="差_奖励补助测算7.25 3" xfId="2628"/>
    <cellStyle name="差_奖励补助测算7.25 3 2" xfId="2629"/>
    <cellStyle name="差_奖励补助测算7.25 3_2016年决算报告附表7.21" xfId="2630"/>
    <cellStyle name="差_奖励补助测算7.25 3_2016年决算报告附表8.25 2" xfId="2631"/>
    <cellStyle name="差_奖励补助测算7.25 4" xfId="2632"/>
    <cellStyle name="差_奖励补助测算7.25 5" xfId="2633"/>
    <cellStyle name="好_~5676413 2_2016年决算报告附表8.25 2" xfId="2634"/>
    <cellStyle name="好_高中教师人数（教育厅1.6日提供） 2_2016年决算报告附表8.25 2" xfId="2635"/>
    <cellStyle name="差_教育(按照总人口测算）—20080416" xfId="2636"/>
    <cellStyle name="差_教育(按照总人口测算）—20080416 2" xfId="2637"/>
    <cellStyle name="差_教育(按照总人口测算）—20080416_不含人员经费系数" xfId="2638"/>
    <cellStyle name="好_卫生(按照总人口测算）—20080416_财力性转移支付2010年预算参考数" xfId="2639"/>
    <cellStyle name="差_教育(按照总人口测算）—20080416_不含人员经费系数 2" xfId="2640"/>
    <cellStyle name="好_人员工资和公用经费3 2" xfId="2641"/>
    <cellStyle name="差_教育(按照总人口测算）—20080416_不含人员经费系数_财力性转移支付2010年预算参考数" xfId="2642"/>
    <cellStyle name="差_人员工资和公用经费2_财力性转移支付2010年预算参考数" xfId="2643"/>
    <cellStyle name="好_2009年一般性转移支付标准工资_奖励补助测算7.23 2_2016年决算报告附表8.25" xfId="2644"/>
    <cellStyle name="差_教育(按照总人口测算）—20080416_不含人员经费系数_财力性转移支付2010年预算参考数 2" xfId="2645"/>
    <cellStyle name="差_县市旗测算-新科目（20080627）_民生政策最低支出需求_财力性转移支付2010年预算参考数 2" xfId="2646"/>
    <cellStyle name="好_教育厅提供义务教育及高中教师人数（2009年1月6日） 2" xfId="2647"/>
    <cellStyle name="好_奖励补助测算7.23 2_2016年决算报告附表7.21" xfId="2648"/>
    <cellStyle name="差_教育(按照总人口测算）—20080416_财力性转移支付2010年预算参考数" xfId="2649"/>
    <cellStyle name="好_教育厅提供义务教育及高中教师人数（2009年1月6日） 2 2" xfId="2650"/>
    <cellStyle name="好_奖励补助测算7.23 2_2016年决算报告附表7.21 2" xfId="2651"/>
    <cellStyle name="差_教育(按照总人口测算）—20080416_财力性转移支付2010年预算参考数 2" xfId="2652"/>
    <cellStyle name="差_云南农村义务教育统计表 2_2016年决算报告附表8.25 2" xfId="2653"/>
    <cellStyle name="差_教育(按照总人口测算）—20080416_民生政策最低支出需求" xfId="2654"/>
    <cellStyle name="差_教育(按照总人口测算）—20080416_民生政策最低支出需求 2" xfId="2655"/>
    <cellStyle name="好_市辖区测算-新科目（20080626）_不含人员经费系数" xfId="2656"/>
    <cellStyle name="差_教育(按照总人口测算）—20080416_民生政策最低支出需求_财力性转移支付2010年预算参考数" xfId="2657"/>
    <cellStyle name="好_市辖区测算-新科目（20080626）_不含人员经费系数 2" xfId="2658"/>
    <cellStyle name="好_文体广播事业(按照总人口测算）—20080416_财力性转移支付2010年预算参考数" xfId="2659"/>
    <cellStyle name="差_教育(按照总人口测算）—20080416_民生政策最低支出需求_财力性转移支付2010年预算参考数 2" xfId="2660"/>
    <cellStyle name="差_教育厅提供义务教育及高中教师人数（2009年1月6日） 2" xfId="2661"/>
    <cellStyle name="好_地方配套按人均增幅控制8.30xl 3 2" xfId="2662"/>
    <cellStyle name="好_三季度－表二 3_2016年决算报告附表7.21" xfId="2663"/>
    <cellStyle name="差_教育厅提供义务教育及高中教师人数（2009年1月6日） 2 2" xfId="2664"/>
    <cellStyle name="好_M03 3" xfId="2665"/>
    <cellStyle name="差_卫生部门_财力性转移支付2010年预算参考数" xfId="2666"/>
    <cellStyle name="差_教育厅提供义务教育及高中教师人数（2009年1月6日） 2_2016年决算报告附表8.25" xfId="2667"/>
    <cellStyle name="好_下半年禁吸戒毒经费1000万元 4" xfId="2668"/>
    <cellStyle name="好_M03 3 2" xfId="2669"/>
    <cellStyle name="差_卫生部门_财力性转移支付2010年预算参考数 2" xfId="2670"/>
    <cellStyle name="差_教育厅提供义务教育及高中教师人数（2009年1月6日） 2_2016年决算报告附表8.25 2" xfId="2671"/>
    <cellStyle name="差_教育厅提供义务教育及高中教师人数（2009年1月6日） 3_2016年决算报告附表7.21 2" xfId="2672"/>
    <cellStyle name="差_教育厅提供义务教育及高中教师人数（2009年1月6日） 3_2016年决算报告附表8.25" xfId="2673"/>
    <cellStyle name="好_市辖区测算20080510_县市旗测算-新科目（含人口规模效应）_财力性转移支付2010年预算参考数" xfId="2674"/>
    <cellStyle name="差_教育厅提供义务教育及高中教师人数（2009年1月6日） 4" xfId="2675"/>
    <cellStyle name="好_奖励补助测算7.25 (version 1) (version 1) 3_2016年决算报告附表8.25 2" xfId="2676"/>
    <cellStyle name="差_历年教师人数" xfId="2677"/>
    <cellStyle name="差_丽江汇总" xfId="2678"/>
    <cellStyle name="差_辽宁省2007年1-10月份一般预算收入超收及安排情况统计表" xfId="2679"/>
    <cellStyle name="差_云南 缺口县区测算(地方填报)_财力性转移支付2010年预算参考数 2" xfId="2680"/>
    <cellStyle name="差_辽宁省2007年1-10月份一般预算收入超收及安排情况统计表 2" xfId="2681"/>
    <cellStyle name="差_民生政策最低支出需求" xfId="2682"/>
    <cellStyle name="差_民生政策最低支出需求 2" xfId="2683"/>
    <cellStyle name="好_2009年一般性转移支付标准工资_不用软件计算9.1不考虑经费管理评价xl 2_2016年决算报告附表7.21 2" xfId="2684"/>
    <cellStyle name="差_民生政策最低支出需求_财力性转移支付2010年预算参考数" xfId="2685"/>
    <cellStyle name="差_民生政策最低支出需求_财力性转移支付2010年预算参考数 2" xfId="2686"/>
    <cellStyle name="差_农林水和城市维护标准支出20080505－县区合计" xfId="2687"/>
    <cellStyle name="差_农林水和城市维护标准支出20080505－县区合计 2" xfId="2688"/>
    <cellStyle name="差_农林水和城市维护标准支出20080505－县区合计_不含人员经费系数" xfId="2689"/>
    <cellStyle name="好_奖励补助测算7.23 2 2" xfId="2690"/>
    <cellStyle name="差_总人口" xfId="2691"/>
    <cellStyle name="差_卫生(按照总人口测算）—20080416_县市旗测算-新科目（含人口规模效应）_财力性转移支付2010年预算参考数 2" xfId="2692"/>
    <cellStyle name="差_农林水和城市维护标准支出20080505－县区合计_民生政策最低支出需求 2" xfId="2693"/>
    <cellStyle name="差_农林水和城市维护标准支出20080505－县区合计_县市旗测算-新科目（含人口规模效应） 2" xfId="2694"/>
    <cellStyle name="差_指标四 4" xfId="2695"/>
    <cellStyle name="差_农林水和城市维护标准支出20080505－县区合计_县市旗测算-新科目（含人口规模效应）_财力性转移支付2010年预算参考数 2" xfId="2696"/>
    <cellStyle name="差_平邑" xfId="2697"/>
    <cellStyle name="差_平邑 2" xfId="2698"/>
    <cellStyle name="差_平邑_财力性转移支付2010年预算参考数" xfId="2699"/>
    <cellStyle name="差_其他部门(按照总人口测算）—20080416" xfId="2700"/>
    <cellStyle name="差_其他部门(按照总人口测算）—20080416 2" xfId="2701"/>
    <cellStyle name="好_2009年一般性转移支付标准工资_地方配套按人均增幅控制8.30xl" xfId="2702"/>
    <cellStyle name="常规 169 3 2" xfId="2703"/>
    <cellStyle name="差_其他部门(按照总人口测算）—20080416_不含人员经费系数" xfId="2704"/>
    <cellStyle name="好_2009年一般性转移支付标准工资_地方配套按人均增幅控制8.30xl 2" xfId="2705"/>
    <cellStyle name="好_2006年水利统计指标统计表 3_2016年决算报告附表7.21" xfId="2706"/>
    <cellStyle name="差_其他部门(按照总人口测算）—20080416_不含人员经费系数 2" xfId="2707"/>
    <cellStyle name="差_其他部门(按照总人口测算）—20080416_不含人员经费系数_财力性转移支付2010年预算参考数" xfId="2708"/>
    <cellStyle name="差_云南省2008年转移支付测算——州市本级考核部分及政策性测算 3" xfId="2709"/>
    <cellStyle name="差_其他部门(按照总人口测算）—20080416_不含人员经费系数_财力性转移支付2010年预算参考数 2" xfId="2710"/>
    <cellStyle name="差_其他部门(按照总人口测算）—20080416_财力性转移支付2010年预算参考数" xfId="2711"/>
    <cellStyle name="好_2007年政法部门业务指标 2 2" xfId="2712"/>
    <cellStyle name="差_其他部门(按照总人口测算）—20080416_民生政策最低支出需求" xfId="2713"/>
    <cellStyle name="差_其他部门(按照总人口测算）—20080416_民生政策最低支出需求 2" xfId="2714"/>
    <cellStyle name="差_其他部门(按照总人口测算）—20080416_民生政策最低支出需求_财力性转移支付2010年预算参考数" xfId="2715"/>
    <cellStyle name="好_2007年检察院案件数 2_2016年决算报告附表8.25" xfId="2716"/>
    <cellStyle name="差_其他部门(按照总人口测算）—20080416_民生政策最低支出需求_财力性转移支付2010年预算参考数 2" xfId="2717"/>
    <cellStyle name="好_2008年支出调整_财力性转移支付2010年预算参考数 2" xfId="2718"/>
    <cellStyle name="差_其他部门(按照总人口测算）—20080416_县市旗测算-新科目（含人口规模效应）" xfId="2719"/>
    <cellStyle name="差_其他部门(按照总人口测算）—20080416_县市旗测算-新科目（含人口规模效应）_财力性转移支付2010年预算参考数 2" xfId="2720"/>
    <cellStyle name="差_青海 缺口县区测算(地方填报) 2" xfId="2721"/>
    <cellStyle name="差_缺口县区测算 2" xfId="2722"/>
    <cellStyle name="差_云南省2008年转移支付测算——州市本级考核部分及政策性测算 3_2016年决算报告附表8.25 2" xfId="2723"/>
    <cellStyle name="差_缺口县区测算（11.13）" xfId="2724"/>
    <cellStyle name="好_2008云南省分县市中小学教职工统计表（教育厅提供） 3_2016年决算报告附表7.21" xfId="2725"/>
    <cellStyle name="差_缺口县区测算（11.13）_财力性转移支付2010年预算参考数" xfId="2726"/>
    <cellStyle name="差_下半年禁吸戒毒经费1000万元 2_2016年决算报告附表8.25" xfId="2727"/>
    <cellStyle name="好_2008云南省分县市中小学教职工统计表（教育厅提供） 3_2016年决算报告附表7.21 2" xfId="2728"/>
    <cellStyle name="差_缺口县区测算（11.13）_财力性转移支付2010年预算参考数 2" xfId="2729"/>
    <cellStyle name="差_下半年禁吸戒毒经费1000万元 2_2016年决算报告附表8.25 2" xfId="2730"/>
    <cellStyle name="差_缺口县区测算(按2007支出增长25%测算)" xfId="2731"/>
    <cellStyle name="差_缺口县区测算(按2007支出增长25%测算) 2" xfId="2732"/>
    <cellStyle name="好_云南省2008年转移支付测算——州市本级考核部分及政策性测算 2_2016年决算报告附表7.21 2" xfId="2733"/>
    <cellStyle name="差_缺口县区测算(按2007支出增长25%测算)_财力性转移支付2010年预算参考数" xfId="2734"/>
    <cellStyle name="差_缺口县区测算(按核定人数)_财力性转移支付2010年预算参考数" xfId="2735"/>
    <cellStyle name="差_缺口县区测算(财政部标准)" xfId="2736"/>
    <cellStyle name="差_缺口县区测算(财政部标准) 2" xfId="2737"/>
    <cellStyle name="差_缺口县区测算(财政部标准)_财力性转移支付2010年预算参考数" xfId="2738"/>
    <cellStyle name="差_缺口县区测算(财政部标准)_财力性转移支付2010年预算参考数 2" xfId="2739"/>
    <cellStyle name="差_缺口县区测算_财力性转移支付2010年预算参考数" xfId="2740"/>
    <cellStyle name="差_缺口县区测算_财力性转移支付2010年预算参考数 2" xfId="2741"/>
    <cellStyle name="好_其他部门(按照总人口测算）—20080416_财力性转移支付2010年预算参考数" xfId="2742"/>
    <cellStyle name="差_人员工资和公用经费" xfId="2743"/>
    <cellStyle name="好_其他部门(按照总人口测算）—20080416_财力性转移支付2010年预算参考数 2" xfId="2744"/>
    <cellStyle name="差_人员工资和公用经费 2" xfId="2745"/>
    <cellStyle name="好_汇总-县级财政报表附表 3_2016年决算报告附表8.25" xfId="2746"/>
    <cellStyle name="差_人员工资和公用经费_财力性转移支付2010年预算参考数" xfId="2747"/>
    <cellStyle name="好_汇总-县级财政报表附表 3_2016年决算报告附表8.25 2" xfId="2748"/>
    <cellStyle name="差_人员工资和公用经费_财力性转移支付2010年预算参考数 2" xfId="2749"/>
    <cellStyle name="差_人员工资和公用经费2 2" xfId="2750"/>
    <cellStyle name="差_人员工资和公用经费2_财力性转移支付2010年预算参考数 2" xfId="2751"/>
    <cellStyle name="好_2009年一般性转移支付标准工资_奖励补助测算7.23 2_2016年决算报告附表8.25 2" xfId="2752"/>
    <cellStyle name="差_人员工资和公用经费3" xfId="2753"/>
    <cellStyle name="差_人员工资和公用经费3 2" xfId="2754"/>
    <cellStyle name="差_人员工资和公用经费3_财力性转移支付2010年预算参考数" xfId="2755"/>
    <cellStyle name="好_2008云南省分县市中小学教职工统计表（教育厅提供） 3" xfId="2756"/>
    <cellStyle name="差_人员工资和公用经费3_财力性转移支付2010年预算参考数 2" xfId="2757"/>
    <cellStyle name="好_2006年全省财力计算表（中央、决算） 2_2016年决算报告附表8.25" xfId="2758"/>
    <cellStyle name="差_三季度－表二 2" xfId="2759"/>
    <cellStyle name="差_三季度－表二 2_2016年决算报告附表7.21" xfId="2760"/>
    <cellStyle name="差_三季度－表二 2_2016年决算报告附表7.21 2" xfId="2761"/>
    <cellStyle name="好_5334_2006年迪庆县级财政报表附表 2" xfId="2762"/>
    <cellStyle name="差_三季度－表二 2_2016年决算报告附表8.25" xfId="2763"/>
    <cellStyle name="差_三季度－表二 3" xfId="2764"/>
    <cellStyle name="差_三季度－表二 3 2" xfId="2765"/>
    <cellStyle name="差_云南省2008年转移支付测算——州市本级考核部分及政策性测算_财力性转移支付2010年预算参考数" xfId="2766"/>
    <cellStyle name="差_三季度－表二 4" xfId="2767"/>
    <cellStyle name="差_山东省民生支出标准" xfId="2768"/>
    <cellStyle name="差_山东省民生支出标准 2" xfId="2769"/>
    <cellStyle name="差_山东省民生支出标准_财力性转移支付2010年预算参考数" xfId="2770"/>
    <cellStyle name="差_山东省民生支出标准_财力性转移支付2010年预算参考数 2" xfId="2771"/>
    <cellStyle name="差_市辖区测算20080510" xfId="2772"/>
    <cellStyle name="差_市辖区测算20080510 2" xfId="2773"/>
    <cellStyle name="好_2009年一般性转移支付标准工资_奖励补助测算5.23新 2_2016年决算报告附表7.21" xfId="2774"/>
    <cellStyle name="差_市辖区测算20080510_不含人员经费系数" xfId="2775"/>
    <cellStyle name="差_市辖区测算20080510_财力性转移支付2010年预算参考数" xfId="2776"/>
    <cellStyle name="差_市辖区测算20080510_财力性转移支付2010年预算参考数 2" xfId="2777"/>
    <cellStyle name="差_市辖区测算20080510_民生政策最低支出需求_财力性转移支付2010年预算参考数" xfId="2778"/>
    <cellStyle name="差_市辖区测算20080510_民生政策最低支出需求_财力性转移支付2010年预算参考数 2" xfId="2779"/>
    <cellStyle name="好_05玉溪 4" xfId="2780"/>
    <cellStyle name="差_市辖区测算20080510_县市旗测算-新科目（含人口规模效应）" xfId="2781"/>
    <cellStyle name="差_市辖区测算20080510_县市旗测算-新科目（含人口规模效应） 2" xfId="2782"/>
    <cellStyle name="差_市辖区测算20080510_县市旗测算-新科目（含人口规模效应）_财力性转移支付2010年预算参考数" xfId="2783"/>
    <cellStyle name="好_2008年支出调整" xfId="2784"/>
    <cellStyle name="好_~4190974 2_2016年决算报告附表8.25 2" xfId="2785"/>
    <cellStyle name="差_市辖区测算-新科目（20080626）_不含人员经费系数_财力性转移支付2010年预算参考数" xfId="2786"/>
    <cellStyle name="好_2008年支出调整 2" xfId="2787"/>
    <cellStyle name="差_市辖区测算-新科目（20080626）_不含人员经费系数_财力性转移支付2010年预算参考数 2" xfId="2788"/>
    <cellStyle name="差_市辖区测算-新科目（20080626）_民生政策最低支出需求" xfId="2789"/>
    <cellStyle name="好_Book2 4" xfId="2790"/>
    <cellStyle name="差_市辖区测算-新科目（20080626）_民生政策最低支出需求 2" xfId="2791"/>
    <cellStyle name="好_县市旗测算20080508 2" xfId="2792"/>
    <cellStyle name="差_市辖区测算-新科目（20080626）_民生政策最低支出需求_财力性转移支付2010年预算参考数" xfId="2793"/>
    <cellStyle name="差_市辖区测算-新科目（20080626）_民生政策最低支出需求_财力性转移支付2010年预算参考数 2" xfId="2794"/>
    <cellStyle name="差_同德 2" xfId="2795"/>
    <cellStyle name="好_教育(按照总人口测算）—20080416_县市旗测算-新科目（含人口规模效应） 2" xfId="2796"/>
    <cellStyle name="差_同德_财力性转移支付2010年预算参考数" xfId="2797"/>
    <cellStyle name="好_奖励补助测算5.23新 2_2016年决算报告附表7.21" xfId="2798"/>
    <cellStyle name="差_同德_财力性转移支付2010年预算参考数 2" xfId="2799"/>
    <cellStyle name="差_卫生部门 2" xfId="2800"/>
    <cellStyle name="差_统计表" xfId="2801"/>
    <cellStyle name="差_危改资金测算_财力性转移支付2010年预算参考数" xfId="2802"/>
    <cellStyle name="差_危改资金测算_财力性转移支付2010年预算参考数 2" xfId="2803"/>
    <cellStyle name="差_卫生(按照总人口测算）—20080416" xfId="2804"/>
    <cellStyle name="差_卫生(按照总人口测算）—20080416 2" xfId="2805"/>
    <cellStyle name="差_卫生(按照总人口测算）—20080416_不含人员经费系数" xfId="2806"/>
    <cellStyle name="好_2009年一般性转移支付标准工资_奖励补助测算7.23 3_2016年决算报告附表8.25" xfId="2807"/>
    <cellStyle name="差_卫生(按照总人口测算）—20080416_不含人员经费系数 2" xfId="2808"/>
    <cellStyle name="好_2009年一般性转移支付标准工资_奖励补助测算7.23 3_2016年决算报告附表8.25 2" xfId="2809"/>
    <cellStyle name="差_卫生(按照总人口测算）—20080416_不含人员经费系数_财力性转移支付2010年预算参考数" xfId="2810"/>
    <cellStyle name="差_卫生(按照总人口测算）—20080416_不含人员经费系数_财力性转移支付2010年预算参考数 2" xfId="2811"/>
    <cellStyle name="差_卫生(按照总人口测算）—20080416_财力性转移支付2010年预算参考数" xfId="2812"/>
    <cellStyle name="差_卫生(按照总人口测算）—20080416_财力性转移支付2010年预算参考数 2" xfId="2813"/>
    <cellStyle name="好_0605石屏县" xfId="2814"/>
    <cellStyle name="差_卫生(按照总人口测算）—20080416_民生政策最低支出需求" xfId="2815"/>
    <cellStyle name="好_0605石屏县_财力性转移支付2010年预算参考数" xfId="2816"/>
    <cellStyle name="差_卫生(按照总人口测算）—20080416_民生政策最低支出需求_财力性转移支付2010年预算参考数" xfId="2817"/>
    <cellStyle name="好_0605石屏县_财力性转移支付2010年预算参考数 2" xfId="2818"/>
    <cellStyle name="常规 3 7" xfId="2819"/>
    <cellStyle name="差_卫生(按照总人口测算）—20080416_民生政策最低支出需求_财力性转移支付2010年预算参考数 2" xfId="2820"/>
    <cellStyle name="差_卫生部门" xfId="2821"/>
    <cellStyle name="常规 2 5 4" xfId="2822"/>
    <cellStyle name="差_卫生部门 2 2" xfId="2823"/>
    <cellStyle name="差_卫生部门 2_2016年决算报告附表7.21 2" xfId="2824"/>
    <cellStyle name="差_卫生部门 2_2016年决算报告附表8.25" xfId="2825"/>
    <cellStyle name="好_教育厅提供义务教育及高中教师人数（2009年1月6日） 3" xfId="2826"/>
    <cellStyle name="差_卫生部门 2_2016年决算报告附表8.25 2" xfId="2827"/>
    <cellStyle name="差_卫生部门 3" xfId="2828"/>
    <cellStyle name="常规 2 6 4" xfId="2829"/>
    <cellStyle name="差_卫生部门 3 2" xfId="2830"/>
    <cellStyle name="差_卫生部门 3_2016年决算报告附表7.21" xfId="2831"/>
    <cellStyle name="常规 104" xfId="2832"/>
    <cellStyle name="差_卫生部门 3_2016年决算报告附表7.21 2" xfId="2833"/>
    <cellStyle name="常规 59 2" xfId="2834"/>
    <cellStyle name="常规 64 2" xfId="2835"/>
    <cellStyle name="差_卫生部门 3_2016年决算报告附表8.25" xfId="2836"/>
    <cellStyle name="差_卫生部门 3_2016年决算报告附表8.25 2" xfId="2837"/>
    <cellStyle name="好_三季度－表二" xfId="2838"/>
    <cellStyle name="差_卫生部门 4" xfId="2839"/>
    <cellStyle name="好_2009年一般性转移支付标准工资_奖励补助测算7.23 3 2" xfId="2840"/>
    <cellStyle name="差_文体广播部门" xfId="2841"/>
    <cellStyle name="差_文体广播事业(按照总人口测算）—20080416" xfId="2842"/>
    <cellStyle name="差_文体广播事业(按照总人口测算）—20080416 2" xfId="2843"/>
    <cellStyle name="常规 15 2" xfId="2844"/>
    <cellStyle name="常规 20 2" xfId="2845"/>
    <cellStyle name="差_文体广播事业(按照总人口测算）—20080416_不含人员经费系数_财力性转移支付2010年预算参考数" xfId="2846"/>
    <cellStyle name="差_文体广播事业(按照总人口测算）—20080416_不含人员经费系数_财力性转移支付2010年预算参考数 2" xfId="2847"/>
    <cellStyle name="差_文体广播事业(按照总人口测算）—20080416_财力性转移支付2010年预算参考数" xfId="2848"/>
    <cellStyle name="样式 1 6" xfId="2849"/>
    <cellStyle name="差_文体广播事业(按照总人口测算）—20080416_民生政策最低支出需求" xfId="2850"/>
    <cellStyle name="差_文体广播事业(按照总人口测算）—20080416_民生政策最低支出需求 2" xfId="2851"/>
    <cellStyle name="差_文体广播事业(按照总人口测算）—20080416_民生政策最低支出需求_财力性转移支付2010年预算参考数" xfId="2852"/>
    <cellStyle name="差_文体广播事业(按照总人口测算）—20080416_民生政策最低支出需求_财力性转移支付2010年预算参考数 2" xfId="2853"/>
    <cellStyle name="差_文体广播事业(按照总人口测算）—20080416_县市旗测算-新科目（含人口规模效应）" xfId="2854"/>
    <cellStyle name="差_文体广播事业(按照总人口测算）—20080416_县市旗测算-新科目（含人口规模效应） 2" xfId="2855"/>
    <cellStyle name="差_文体广播事业(按照总人口测算）—20080416_县市旗测算-新科目（含人口规模效应）_财力性转移支付2010年预算参考数" xfId="2856"/>
    <cellStyle name="差_下半年禁吸戒毒经费1000万元 2 2" xfId="2857"/>
    <cellStyle name="解释性文本 2" xfId="2858"/>
    <cellStyle name="差_下半年禁吸戒毒经费1000万元 3" xfId="2859"/>
    <cellStyle name="好_2006年全省财力计算表（中央、决算） 3_2016年决算报告附表7.21" xfId="2860"/>
    <cellStyle name="差_下半年禁吸戒毒经费1000万元 3 2" xfId="2861"/>
    <cellStyle name="好_2006年全省财力计算表（中央、决算） 3_2016年决算报告附表7.21 2" xfId="2862"/>
    <cellStyle name="好_奖励补助测算5.22测试" xfId="2863"/>
    <cellStyle name="差_下半年禁吸戒毒经费1000万元 3_2016年决算报告附表7.21" xfId="2864"/>
    <cellStyle name="差_县区合并测算20080423(按照各省比重）_财力性转移支付2010年预算参考数 2" xfId="2865"/>
    <cellStyle name="差_下半年禁吸戒毒经费1000万元 3_2016年决算报告附表8.25" xfId="2866"/>
    <cellStyle name="差_下半年禁吸戒毒经费1000万元 3_2016年决算报告附表8.25 2" xfId="2867"/>
    <cellStyle name="解释性文本 3" xfId="2868"/>
    <cellStyle name="好_业务工作量指标 3 2" xfId="2869"/>
    <cellStyle name="差_下半年禁吸戒毒经费1000万元 4" xfId="2870"/>
    <cellStyle name="差_县级公安机关公用经费标准奖励测算方案（定稿）" xfId="2871"/>
    <cellStyle name="好_县区合并测算20080421_不含人员经费系数_财力性转移支付2010年预算参考数" xfId="2872"/>
    <cellStyle name="好_~4190974 2" xfId="2873"/>
    <cellStyle name="差_县级公安机关公用经费标准奖励测算方案（定稿） 2" xfId="2874"/>
    <cellStyle name="好_县区合并测算20080421_不含人员经费系数_财力性转移支付2010年预算参考数 2" xfId="2875"/>
    <cellStyle name="好_~4190974 2 2" xfId="2876"/>
    <cellStyle name="好_人员工资和公用经费3" xfId="2877"/>
    <cellStyle name="好_2009年一般性转移支付标准工资_不用软件计算9.1不考虑经费管理评价xl 4" xfId="2878"/>
    <cellStyle name="差_县级公安机关公用经费标准奖励测算方案（定稿） 2 2" xfId="2879"/>
    <cellStyle name="差_县级公安机关公用经费标准奖励测算方案（定稿） 2_2016年决算报告附表7.21" xfId="2880"/>
    <cellStyle name="差_县级公安机关公用经费标准奖励测算方案（定稿） 2_2016年决算报告附表8.25" xfId="2881"/>
    <cellStyle name="好_市辖区测算-新科目（20080626）_县市旗测算-新科目（含人口规模效应）" xfId="2882"/>
    <cellStyle name="差_县级公安机关公用经费标准奖励测算方案（定稿） 2_2016年决算报告附表8.25 2" xfId="2883"/>
    <cellStyle name="差_县级公安机关公用经费标准奖励测算方案（定稿） 3" xfId="2884"/>
    <cellStyle name="差_县级公安机关公用经费标准奖励测算方案（定稿） 3 2" xfId="2885"/>
    <cellStyle name="差_县级公安机关公用经费标准奖励测算方案（定稿） 3_2016年决算报告附表7.21" xfId="2886"/>
    <cellStyle name="好_28四川_财力性转移支付2010年预算参考数" xfId="2887"/>
    <cellStyle name="差_县级公安机关公用经费标准奖励测算方案（定稿） 3_2016年决算报告附表7.21 2" xfId="2888"/>
    <cellStyle name="好_28四川_财力性转移支付2010年预算参考数 2" xfId="2889"/>
    <cellStyle name="差_县级公安机关公用经费标准奖励测算方案（定稿） 3_2016年决算报告附表8.25" xfId="2890"/>
    <cellStyle name="差_县级基础数据" xfId="2891"/>
    <cellStyle name="差_县区合并测算20080421" xfId="2892"/>
    <cellStyle name="差_县区合并测算20080421 2" xfId="2893"/>
    <cellStyle name="差_县区合并测算20080421_不含人员经费系数" xfId="2894"/>
    <cellStyle name="差_县区合并测算20080421_不含人员经费系数 2" xfId="2895"/>
    <cellStyle name="差_县区合并测算20080421_不含人员经费系数_财力性转移支付2010年预算参考数" xfId="2896"/>
    <cellStyle name="差_县区合并测算20080421_不含人员经费系数_财力性转移支付2010年预算参考数 2" xfId="2897"/>
    <cellStyle name="好_M01-2(州市补助收入) 2 2" xfId="2898"/>
    <cellStyle name="差_县区合并测算20080421_财力性转移支付2010年预算参考数" xfId="2899"/>
    <cellStyle name="差_县区合并测算20080421_财力性转移支付2010年预算参考数 2" xfId="2900"/>
    <cellStyle name="好_教育(按照总人口测算）—20080416_县市旗测算-新科目（含人口规模效应）_财力性转移支付2010年预算参考数" xfId="2901"/>
    <cellStyle name="差_县区合并测算20080421_民生政策最低支出需求_财力性转移支付2010年预算参考数 2" xfId="2902"/>
    <cellStyle name="后继超级链接 2" xfId="2903"/>
    <cellStyle name="好_缺口县区测算_财力性转移支付2010年预算参考数 2" xfId="2904"/>
    <cellStyle name="常规 55" xfId="2905"/>
    <cellStyle name="常规 60" xfId="2906"/>
    <cellStyle name="差_县区合并测算20080421_县市旗测算-新科目（含人口规模效应）" xfId="2907"/>
    <cellStyle name="后继超级链接 2 2" xfId="2908"/>
    <cellStyle name="常规 55 2" xfId="2909"/>
    <cellStyle name="常规 60 2" xfId="2910"/>
    <cellStyle name="差_县区合并测算20080421_县市旗测算-新科目（含人口规模效应） 2" xfId="2911"/>
    <cellStyle name="差_县区合并测算20080423(按照各省比重） 2" xfId="2912"/>
    <cellStyle name="差_县区合并测算20080423(按照各省比重）_财力性转移支付2010年预算参考数" xfId="2913"/>
    <cellStyle name="差_县区合并测算20080423(按照各省比重）_民生政策最低支出需求" xfId="2914"/>
    <cellStyle name="差_县区合并测算20080423(按照各省比重）_民生政策最低支出需求 2" xfId="2915"/>
    <cellStyle name="差_县区合并测算20080423(按照各省比重）_民生政策最低支出需求_财力性转移支付2010年预算参考数 2" xfId="2916"/>
    <cellStyle name="差_县区合并测算20080423(按照各省比重）_县市旗测算-新科目（含人口规模效应）" xfId="2917"/>
    <cellStyle name="差_县区合并测算20080423(按照各省比重）_县市旗测算-新科目（含人口规模效应） 2" xfId="2918"/>
    <cellStyle name="好_2009年一般性转移支付标准工资_~5676413" xfId="2919"/>
    <cellStyle name="差_县区合并测算20080423(按照各省比重）_县市旗测算-新科目（含人口规模效应）_财力性转移支付2010年预算参考数" xfId="2920"/>
    <cellStyle name="好_2009年一般性转移支付标准工资_~5676413 2" xfId="2921"/>
    <cellStyle name="差_县区合并测算20080423(按照各省比重）_县市旗测算-新科目（含人口规模效应）_财力性转移支付2010年预算参考数 2" xfId="2922"/>
    <cellStyle name="好_云南农村义务教育统计表 2_2016年决算报告附表8.25" xfId="2923"/>
    <cellStyle name="差_县市旗测算20080508_不含人员经费系数" xfId="2924"/>
    <cellStyle name="好_云南农村义务教育统计表 2_2016年决算报告附表8.25 2" xfId="2925"/>
    <cellStyle name="好_教育(按照总人口测算）—20080416_民生政策最低支出需求" xfId="2926"/>
    <cellStyle name="差_县市旗测算20080508_不含人员经费系数 2" xfId="2927"/>
    <cellStyle name="常规 13 2" xfId="2928"/>
    <cellStyle name="差_县市旗测算20080508_不含人员经费系数_财力性转移支付2010年预算参考数" xfId="2929"/>
    <cellStyle name="差_县市旗测算20080508_不含人员经费系数_财力性转移支付2010年预算参考数 2" xfId="2930"/>
    <cellStyle name="差_县市旗测算20080508_财力性转移支付2010年预算参考数" xfId="2931"/>
    <cellStyle name="差_县市旗测算20080508_民生政策最低支出需求" xfId="2932"/>
    <cellStyle name="差_县市旗测算20080508_民生政策最低支出需求 2" xfId="2933"/>
    <cellStyle name="好_2007年人员分部门统计表 3_2016年决算报告附表7.21" xfId="2934"/>
    <cellStyle name="差_县市旗测算20080508_民生政策最低支出需求_财力性转移支付2010年预算参考数 2" xfId="2935"/>
    <cellStyle name="好_2009年一般性转移支付标准工资_奖励补助测算7.25 5" xfId="2936"/>
    <cellStyle name="差_县市旗测算20080508_县市旗测算-新科目（含人口规模效应）_财力性转移支付2010年预算参考数" xfId="2937"/>
    <cellStyle name="差_县市旗测算20080508_县市旗测算-新科目（含人口规模效应）_财力性转移支付2010年预算参考数 2" xfId="2938"/>
    <cellStyle name="好_云南省2008年中小学教师人数统计表" xfId="2939"/>
    <cellStyle name="差_县市旗测算-新科目（20080626）" xfId="2940"/>
    <cellStyle name="差_县市旗测算-新科目（20080626） 2" xfId="2941"/>
    <cellStyle name="差_县市旗测算-新科目（20080626）_不含人员经费系数_财力性转移支付2010年预算参考数 2" xfId="2942"/>
    <cellStyle name="差_县市旗测算-新科目（20080626）_财力性转移支付2010年预算参考数" xfId="2943"/>
    <cellStyle name="差_县市旗测算-新科目（20080626）_民生政策最低支出需求" xfId="2944"/>
    <cellStyle name="差_县市旗测算-新科目（20080626）_县市旗测算-新科目（含人口规模效应）" xfId="2945"/>
    <cellStyle name="差_县市旗测算-新科目（20080626）_县市旗测算-新科目（含人口规模效应） 2" xfId="2946"/>
    <cellStyle name="差_县市旗测算-新科目（20080627）_不含人员经费系数_财力性转移支付2010年预算参考数" xfId="2947"/>
    <cellStyle name="差_县市旗测算-新科目（20080627）_不含人员经费系数_财力性转移支付2010年预算参考数 2" xfId="2948"/>
    <cellStyle name="差_县市旗测算-新科目（20080627）_财力性转移支付2010年预算参考数" xfId="2949"/>
    <cellStyle name="好_指标四 2_2016年决算报告附表8.25" xfId="2950"/>
    <cellStyle name="差_县市旗测算-新科目（20080627）_财力性转移支付2010年预算参考数 2" xfId="2951"/>
    <cellStyle name="好_指标四 2_2016年决算报告附表8.25 2" xfId="2952"/>
    <cellStyle name="差_县市旗测算-新科目（20080627）_民生政策最低支出需求" xfId="2953"/>
    <cellStyle name="差_县市旗测算-新科目（20080627）_民生政策最低支出需求_财力性转移支付2010年预算参考数" xfId="2954"/>
    <cellStyle name="好_教育厅提供义务教育及高中教师人数（2009年1月6日）" xfId="2955"/>
    <cellStyle name="常规 170 2 2" xfId="2956"/>
    <cellStyle name="差_县市旗测算-新科目（20080627）_县市旗测算-新科目（含人口规模效应）_财力性转移支付2010年预算参考数" xfId="2957"/>
    <cellStyle name="差_新增公开表格-政府性基金预算收支决算表" xfId="2958"/>
    <cellStyle name="差_新增公开表格-政府性基金预算收支决算表 2" xfId="2959"/>
    <cellStyle name="常规 108" xfId="2960"/>
    <cellStyle name="差_业务工作量指标 2_2016年决算报告附表7.21" xfId="2961"/>
    <cellStyle name="差_业务工作量指标 2_2016年决算报告附表7.21 2" xfId="2962"/>
    <cellStyle name="常规 16" xfId="2963"/>
    <cellStyle name="常规 21" xfId="2964"/>
    <cellStyle name="好_2009年一般性转移支付标准工资_地方配套按人均增幅控制8.30xl 3_2016年决算报告附表7.21" xfId="2965"/>
    <cellStyle name="差_义务教育阶段教职工人数（教育厅提供最终） 2 2" xfId="2966"/>
    <cellStyle name="好_2007年检察院案件数 3 2" xfId="2967"/>
    <cellStyle name="差_义务教育阶段教职工人数（教育厅提供最终） 2_2016年决算报告附表7.21 2" xfId="2968"/>
    <cellStyle name="好_2007年检察院案件数 3_2016年决算报告附表7.21 2" xfId="2969"/>
    <cellStyle name="好_行政(燃修费)_民生政策最低支出需求_财力性转移支付2010年预算参考数 2" xfId="2970"/>
    <cellStyle name="差_义务教育阶段教职工人数（教育厅提供最终） 2_2016年决算报告附表8.25" xfId="2971"/>
    <cellStyle name="好_2007年检察院案件数 3_2016年决算报告附表8.25" xfId="2972"/>
    <cellStyle name="差_义务教育阶段教职工人数（教育厅提供最终） 2_2016年决算报告附表8.25 2" xfId="2973"/>
    <cellStyle name="好_2007年检察院案件数 3_2016年决算报告附表8.25 2" xfId="2974"/>
    <cellStyle name="常规 102" xfId="2975"/>
    <cellStyle name="常规 4 7" xfId="2976"/>
    <cellStyle name="差_义务教育阶段教职工人数（教育厅提供最终） 3" xfId="2977"/>
    <cellStyle name="好_2007年检察院案件数 4" xfId="2978"/>
    <cellStyle name="常规 11 2" xfId="2979"/>
    <cellStyle name="常规 11 2 2" xfId="2980"/>
    <cellStyle name="差_义务教育阶段教职工人数（教育厅提供最终） 3 2" xfId="2981"/>
    <cellStyle name="常规 170 5" xfId="2982"/>
    <cellStyle name="差_义务教育阶段教职工人数（教育厅提供最终） 3_2016年决算报告附表7.21" xfId="2983"/>
    <cellStyle name="差_义务教育阶段教职工人数（教育厅提供最终） 3_2016年决算报告附表7.21 2" xfId="2984"/>
    <cellStyle name="差_义务教育阶段教职工人数（教育厅提供最终） 3_2016年决算报告附表8.25" xfId="2985"/>
    <cellStyle name="差_义务教育阶段教职工人数（教育厅提供最终） 3_2016年决算报告附表8.25 2" xfId="2986"/>
    <cellStyle name="好_34青海_1_财力性转移支付2010年预算参考数" xfId="2987"/>
    <cellStyle name="差_云南 缺口县区测算(地方填报)_财力性转移支付2010年预算参考数" xfId="2988"/>
    <cellStyle name="差_云南农村义务教育统计表 2" xfId="2989"/>
    <cellStyle name="差_云南农村义务教育统计表 2 2" xfId="2990"/>
    <cellStyle name="好_530629_2006年县级财政报表附表 3_2016年决算报告附表7.21" xfId="2991"/>
    <cellStyle name="差_云南农村义务教育统计表 2_2016年决算报告附表7.21 2" xfId="2992"/>
    <cellStyle name="差_云南农村义务教育统计表 2_2016年决算报告附表8.25" xfId="2993"/>
    <cellStyle name="差_云南农村义务教育统计表 3_2016年决算报告附表7.21" xfId="2994"/>
    <cellStyle name="好_0605石屏县 3" xfId="2995"/>
    <cellStyle name="差_云南农村义务教育统计表 3_2016年决算报告附表7.21 2" xfId="2996"/>
    <cellStyle name="好_0605石屏县 3 2" xfId="2997"/>
    <cellStyle name="差_云南农村义务教育统计表 3_2016年决算报告附表8.25 2" xfId="2998"/>
    <cellStyle name="差_云南农村义务教育统计表 4" xfId="2999"/>
    <cellStyle name="好_05玉溪 2" xfId="3000"/>
    <cellStyle name="差_云南省2008年中小学教职工情况（教育厅提供20090101加工整理）" xfId="3001"/>
    <cellStyle name="好_05玉溪 2 2" xfId="3002"/>
    <cellStyle name="差_云南省2008年中小学教职工情况（教育厅提供20090101加工整理） 2" xfId="3003"/>
    <cellStyle name="差_云南省2008年中小学教职工情况（教育厅提供20090101加工整理） 2 2" xfId="3004"/>
    <cellStyle name="好_奖励补助测算7.23 4" xfId="3005"/>
    <cellStyle name="差_云南省2008年中小学教职工情况（教育厅提供20090101加工整理） 2_2016年决算报告附表7.21" xfId="3006"/>
    <cellStyle name="差_云南省2008年中小学教职工情况（教育厅提供20090101加工整理） 2_2016年决算报告附表7.21 2" xfId="3007"/>
    <cellStyle name="好_指标四 2_2016年决算报告附表7.21 2" xfId="3008"/>
    <cellStyle name="差_云南省2008年中小学教职工情况（教育厅提供20090101加工整理） 2_2016年决算报告附表8.25" xfId="3009"/>
    <cellStyle name="差_云南省2008年中小学教职工情况（教育厅提供20090101加工整理） 2_2016年决算报告附表8.25 2" xfId="3010"/>
    <cellStyle name="差_云南省2008年中小学教职工情况（教育厅提供20090101加工整理） 3_2016年决算报告附表7.21" xfId="3011"/>
    <cellStyle name="差_云南省2008年中小学教职工情况（教育厅提供20090101加工整理） 3_2016年决算报告附表8.25" xfId="3012"/>
    <cellStyle name="差_云南省2008年中小学教职工情况（教育厅提供20090101加工整理） 4" xfId="3013"/>
    <cellStyle name="差_云南省2008年转移支付测算——州市本级考核部分及政策性测算 2 2" xfId="3014"/>
    <cellStyle name="分级显示行_1_13区汇总" xfId="3015"/>
    <cellStyle name="差_云南省2008年转移支付测算——州市本级考核部分及政策性测算 2_2016年决算报告附表7.21 2" xfId="3016"/>
    <cellStyle name="差_云南省2008年转移支付测算——州市本级考核部分及政策性测算 3_2016年决算报告附表7.21" xfId="3017"/>
    <cellStyle name="差_云南省2008年转移支付测算——州市本级考核部分及政策性测算_财力性转移支付2010年预算参考数 2" xfId="3018"/>
    <cellStyle name="差_指标四" xfId="3019"/>
    <cellStyle name="差_指标四 2" xfId="3020"/>
    <cellStyle name="差_指标四 2 2" xfId="3021"/>
    <cellStyle name="差_指标四 2_2016年决算报告附表7.21 2" xfId="3022"/>
    <cellStyle name="好_M03 2" xfId="3023"/>
    <cellStyle name="差_指标四 2_2016年决算报告附表8.25" xfId="3024"/>
    <cellStyle name="好_M03 2 2" xfId="3025"/>
    <cellStyle name="差_指标四 2_2016年决算报告附表8.25 2" xfId="3026"/>
    <cellStyle name="差_指标四 3" xfId="3027"/>
    <cellStyle name="差_指标四 3_2016年决算报告附表8.25" xfId="3028"/>
    <cellStyle name="好_奖励补助测算5.23新" xfId="3029"/>
    <cellStyle name="差_指标五" xfId="3030"/>
    <cellStyle name="好_2009年一般性转移支付标准工资_地方配套按人均增幅控制8.30一般预算平均增幅、人均可用财力平均增幅两次控制、社会治安系数调整、案件数调整xl 2" xfId="3031"/>
    <cellStyle name="差_重点民生支出需求测算表社保（农村低保）081112" xfId="3032"/>
    <cellStyle name="差_自行调整差异系数顺序" xfId="3033"/>
    <cellStyle name="好_补充表" xfId="3034"/>
    <cellStyle name="好_云南农村义务教育统计表 4" xfId="3035"/>
    <cellStyle name="超级链接 3" xfId="3036"/>
    <cellStyle name="差_自行调整差异系数顺序_财力性转移支付2010年预算参考数" xfId="3037"/>
    <cellStyle name="超级链接 3 2" xfId="3038"/>
    <cellStyle name="差_自行调整差异系数顺序_财力性转移支付2010年预算参考数 2" xfId="3039"/>
    <cellStyle name="常规 100" xfId="3040"/>
    <cellStyle name="常规 4 5" xfId="3041"/>
    <cellStyle name="常规 101" xfId="3042"/>
    <cellStyle name="常规 4 6" xfId="3043"/>
    <cellStyle name="常规 101 2" xfId="3044"/>
    <cellStyle name="好_分县成本差异系数_不含人员经费系数_财力性转移支付2010年预算参考数" xfId="3045"/>
    <cellStyle name="常规 103" xfId="3046"/>
    <cellStyle name="常规 4 8" xfId="3047"/>
    <cellStyle name="常规 105" xfId="3048"/>
    <cellStyle name="常规 106" xfId="3049"/>
    <cellStyle name="常规 107" xfId="3050"/>
    <cellStyle name="好_0605石屏县 2_2016年决算报告附表8.25 2" xfId="3051"/>
    <cellStyle name="常规 11" xfId="3052"/>
    <cellStyle name="常规 11_财力性转移支付2009年预算参考数" xfId="3053"/>
    <cellStyle name="常规 12" xfId="3054"/>
    <cellStyle name="常规 12 2" xfId="3055"/>
    <cellStyle name="常规 13" xfId="3056"/>
    <cellStyle name="好_Book1 2_2016年决算报告附表7.21" xfId="3057"/>
    <cellStyle name="常规 14 2" xfId="3058"/>
    <cellStyle name="常规 15" xfId="3059"/>
    <cellStyle name="常规 20" xfId="3060"/>
    <cellStyle name="好_县级公安机关公用经费标准奖励测算方案（定稿） 3_2016年决算报告附表8.25 2" xfId="3061"/>
    <cellStyle name="常规 169" xfId="3062"/>
    <cellStyle name="常规 169 2" xfId="3063"/>
    <cellStyle name="常规 169 2 2" xfId="3064"/>
    <cellStyle name="常规 169 3" xfId="3065"/>
    <cellStyle name="好_2009年一般性转移支付标准工资_奖励补助测算5.23新 3 2" xfId="3066"/>
    <cellStyle name="好_2006年30云南 2" xfId="3067"/>
    <cellStyle name="常规 169 5" xfId="3068"/>
    <cellStyle name="常规 169_2016年决算报告附表7.21" xfId="3069"/>
    <cellStyle name="好_2009年一般性转移支付标准工资 3_2016年决算报告附表7.21 2" xfId="3070"/>
    <cellStyle name="常规 17" xfId="3071"/>
    <cellStyle name="常规 22" xfId="3072"/>
    <cellStyle name="常规 17 2" xfId="3073"/>
    <cellStyle name="常规 22 2" xfId="3074"/>
    <cellStyle name="常规 170" xfId="3075"/>
    <cellStyle name="常规 170 2" xfId="3076"/>
    <cellStyle name="好_县区合并测算20080421_民生政策最低支出需求_财力性转移支付2010年预算参考数" xfId="3077"/>
    <cellStyle name="好_不含人员经费系数 2" xfId="3078"/>
    <cellStyle name="常规 170 3" xfId="3079"/>
    <cellStyle name="好_县区合并测算20080421_民生政策最低支出需求_财力性转移支付2010年预算参考数 2" xfId="3080"/>
    <cellStyle name="常规 170 3 2" xfId="3081"/>
    <cellStyle name="常规 170 4" xfId="3082"/>
    <cellStyle name="常规 170_2016年决算报告附表7.21" xfId="3083"/>
    <cellStyle name="常规 18" xfId="3084"/>
    <cellStyle name="常规 23" xfId="3085"/>
    <cellStyle name="常规 18 2" xfId="3086"/>
    <cellStyle name="常规 23 2" xfId="3087"/>
    <cellStyle name="常规 19" xfId="3088"/>
    <cellStyle name="常规 24" xfId="3089"/>
    <cellStyle name="好_奖励补助测算5.23新 3_2016年决算报告附表8.25" xfId="3090"/>
    <cellStyle name="常规 19 2" xfId="3091"/>
    <cellStyle name="常规 24 2" xfId="3092"/>
    <cellStyle name="常规 2" xfId="3093"/>
    <cellStyle name="常规 2 10" xfId="3094"/>
    <cellStyle name="常规 2 11" xfId="3095"/>
    <cellStyle name="常规 2 2" xfId="3096"/>
    <cellStyle name="常规 2 2 2" xfId="3097"/>
    <cellStyle name="常规 2 2 2 2 2" xfId="3098"/>
    <cellStyle name="常规 2 2 3" xfId="3099"/>
    <cellStyle name="常规 2 2 3 2" xfId="3100"/>
    <cellStyle name="常规 2 2 4" xfId="3101"/>
    <cellStyle name="好_文体广播事业(按照总人口测算）—20080416_财力性转移支付2010年预算参考数 2" xfId="3102"/>
    <cellStyle name="常规 2 2 5" xfId="3103"/>
    <cellStyle name="好_1110洱源县_财力性转移支付2010年预算参考数 2" xfId="3104"/>
    <cellStyle name="常规 2 3" xfId="3105"/>
    <cellStyle name="常规 2 3 2" xfId="3106"/>
    <cellStyle name="常规 2 3 2 2" xfId="3107"/>
    <cellStyle name="常规 2 3 3" xfId="3108"/>
    <cellStyle name="好_2009年一般性转移支付标准工资_地方配套按人均增幅控制8.30xl 3_2016年决算报告附表8.25" xfId="3109"/>
    <cellStyle name="常规 2 3 3 2" xfId="3110"/>
    <cellStyle name="常规 2 4" xfId="3111"/>
    <cellStyle name="常规 2 4 2" xfId="3112"/>
    <cellStyle name="常规 2 4 2 2" xfId="3113"/>
    <cellStyle name="常规 2 4 3" xfId="3114"/>
    <cellStyle name="常规 2 4 4" xfId="3115"/>
    <cellStyle name="好_~5676413 2_2016年决算报告附表7.21" xfId="3116"/>
    <cellStyle name="好_高中教师人数（教育厅1.6日提供） 2_2016年决算报告附表7.21" xfId="3117"/>
    <cellStyle name="常规 2 5 2" xfId="3118"/>
    <cellStyle name="好_~5676413 2_2016年决算报告附表7.21 2" xfId="3119"/>
    <cellStyle name="好_高中教师人数（教育厅1.6日提供） 2_2016年决算报告附表7.21 2" xfId="3120"/>
    <cellStyle name="小数 4" xfId="3121"/>
    <cellStyle name="常规 2 5 2 2" xfId="3122"/>
    <cellStyle name="常规 2 5 3 2" xfId="3123"/>
    <cellStyle name="常规 2 6" xfId="3124"/>
    <cellStyle name="好_2008年一般预算支出预计 2" xfId="3125"/>
    <cellStyle name="常规 2 6 3 2" xfId="3126"/>
    <cellStyle name="常规 2 7" xfId="3127"/>
    <cellStyle name="好_其他部门(按照总人口测算）—20080416_民生政策最低支出需求_财力性转移支付2010年预算参考数" xfId="3128"/>
    <cellStyle name="常规 2 7 2 2" xfId="3129"/>
    <cellStyle name="常规 2 7 3 2" xfId="3130"/>
    <cellStyle name="好_三季度－表二 2" xfId="3131"/>
    <cellStyle name="常规 2 7 4" xfId="3132"/>
    <cellStyle name="常规 2 8 2" xfId="3133"/>
    <cellStyle name="常规 2 8 2 2" xfId="3134"/>
    <cellStyle name="常规 2 8 3 2" xfId="3135"/>
    <cellStyle name="常规 2 9 2" xfId="3136"/>
    <cellStyle name="常规 2_（4.19发国库处） 预算处-广西壮族自治区本级一般公共" xfId="3137"/>
    <cellStyle name="常规 21 2" xfId="3138"/>
    <cellStyle name="常规 26" xfId="3139"/>
    <cellStyle name="常规 31" xfId="3140"/>
    <cellStyle name="常规 27" xfId="3141"/>
    <cellStyle name="常规 32" xfId="3142"/>
    <cellStyle name="常规 27 2" xfId="3143"/>
    <cellStyle name="常规 32 2" xfId="3144"/>
    <cellStyle name="好_市辖区测算20080510 2" xfId="3145"/>
    <cellStyle name="常规 28" xfId="3146"/>
    <cellStyle name="常规 33" xfId="3147"/>
    <cellStyle name="常规 29" xfId="3148"/>
    <cellStyle name="常规 34" xfId="3149"/>
    <cellStyle name="常规 29 2" xfId="3150"/>
    <cellStyle name="常规 34 2" xfId="3151"/>
    <cellStyle name="常规 3" xfId="3152"/>
    <cellStyle name="常规 3 3 2" xfId="3153"/>
    <cellStyle name="好_县区合并测算20080421_不含人员经费系数 2" xfId="3154"/>
    <cellStyle name="常规 3 4" xfId="3155"/>
    <cellStyle name="常规 3 5" xfId="3156"/>
    <cellStyle name="常规 3 8" xfId="3157"/>
    <cellStyle name="常规 3 9" xfId="3158"/>
    <cellStyle name="常规 3_2014年广西壮族自治区本级决算录入表0701" xfId="3159"/>
    <cellStyle name="常规 36" xfId="3160"/>
    <cellStyle name="常规 41" xfId="3161"/>
    <cellStyle name="常规 36 2" xfId="3162"/>
    <cellStyle name="常规 41 2" xfId="3163"/>
    <cellStyle name="好_0502通海县 4" xfId="3164"/>
    <cellStyle name="常规 38" xfId="3165"/>
    <cellStyle name="常规 43" xfId="3166"/>
    <cellStyle name="货币 2" xfId="3167"/>
    <cellStyle name="好_指标五" xfId="3168"/>
    <cellStyle name="常规 39 2" xfId="3169"/>
    <cellStyle name="常规 44 2" xfId="3170"/>
    <cellStyle name="常规 4 4" xfId="3171"/>
    <cellStyle name="常规 4 2 2" xfId="3172"/>
    <cellStyle name="常规 4 3" xfId="3173"/>
    <cellStyle name="常规 5 4" xfId="3174"/>
    <cellStyle name="常规 4 3 2" xfId="3175"/>
    <cellStyle name="好_2009年一般性转移支付标准工资_地方配套按人均增幅控制8.30一般预算平均增幅、人均可用财力平均增幅两次控制、社会治安系数调整、案件数调整xl 2_2016年决算报告附表8.25 2" xfId="3176"/>
    <cellStyle name="常规 45" xfId="3177"/>
    <cellStyle name="常规 50" xfId="3178"/>
    <cellStyle name="常规 45 2" xfId="3179"/>
    <cellStyle name="常规 50 2" xfId="3180"/>
    <cellStyle name="常规 47" xfId="3181"/>
    <cellStyle name="常规 52" xfId="3182"/>
    <cellStyle name="常规 47 2" xfId="3183"/>
    <cellStyle name="常规 52 2" xfId="3184"/>
    <cellStyle name="常规 48" xfId="3185"/>
    <cellStyle name="常规 53" xfId="3186"/>
    <cellStyle name="常规 49" xfId="3187"/>
    <cellStyle name="常规 54" xfId="3188"/>
    <cellStyle name="常规 5 2 2" xfId="3189"/>
    <cellStyle name="常规 5 3 2" xfId="3190"/>
    <cellStyle name="后继超级链接 3" xfId="3191"/>
    <cellStyle name="常规 56" xfId="3192"/>
    <cellStyle name="常规 61" xfId="3193"/>
    <cellStyle name="后继超级链接 3 2" xfId="3194"/>
    <cellStyle name="常规 56 2" xfId="3195"/>
    <cellStyle name="常规 61 2" xfId="3196"/>
    <cellStyle name="常规 58" xfId="3197"/>
    <cellStyle name="常规 63" xfId="3198"/>
    <cellStyle name="常规 58 2" xfId="3199"/>
    <cellStyle name="常规 63 2" xfId="3200"/>
    <cellStyle name="好_教育(按照总人口测算）—20080416_民生政策最低支出需求 2" xfId="3201"/>
    <cellStyle name="常规 6" xfId="3202"/>
    <cellStyle name="好_2006年27重庆 2" xfId="3203"/>
    <cellStyle name="常规 6 2 2" xfId="3204"/>
    <cellStyle name="好_汇总 3_2016年决算报告附表8.25 2" xfId="3205"/>
    <cellStyle name="好_财政供养人员" xfId="3206"/>
    <cellStyle name="常规 6 3" xfId="3207"/>
    <cellStyle name="好_云南农村义务教育统计表 3_2016年决算报告附表8.25" xfId="3208"/>
    <cellStyle name="好_财政供养人员 2" xfId="3209"/>
    <cellStyle name="常规 6 3 2" xfId="3210"/>
    <cellStyle name="常规 6 4" xfId="3211"/>
    <cellStyle name="常规 6_2014年广西壮族自治区本级决算录入表0701" xfId="3212"/>
    <cellStyle name="常规 65" xfId="3213"/>
    <cellStyle name="常规 70" xfId="3214"/>
    <cellStyle name="好_2007年政法部门业务指标 2_2016年决算报告附表7.21" xfId="3215"/>
    <cellStyle name="常规 65 2" xfId="3216"/>
    <cellStyle name="常规 70 2" xfId="3217"/>
    <cellStyle name="常规 66" xfId="3218"/>
    <cellStyle name="常规 71" xfId="3219"/>
    <cellStyle name="常规 66 2" xfId="3220"/>
    <cellStyle name="常规 71 2" xfId="3221"/>
    <cellStyle name="常规 67" xfId="3222"/>
    <cellStyle name="常规 72" xfId="3223"/>
    <cellStyle name="常规 67 2" xfId="3224"/>
    <cellStyle name="常规 72 2" xfId="3225"/>
    <cellStyle name="常规 68" xfId="3226"/>
    <cellStyle name="常规 73" xfId="3227"/>
    <cellStyle name="常规 69" xfId="3228"/>
    <cellStyle name="常规 74" xfId="3229"/>
    <cellStyle name="常规 69 2" xfId="3230"/>
    <cellStyle name="常规 74 2" xfId="3231"/>
    <cellStyle name="常规 7 2 2" xfId="3232"/>
    <cellStyle name="常规 77 2" xfId="3233"/>
    <cellStyle name="常规 82 2" xfId="3234"/>
    <cellStyle name="好_奖励补助测算7.23" xfId="3235"/>
    <cellStyle name="常规 87 2" xfId="3236"/>
    <cellStyle name="常规 92 2" xfId="3237"/>
    <cellStyle name="常规 88" xfId="3238"/>
    <cellStyle name="常规 93" xfId="3239"/>
    <cellStyle name="常规 89 2" xfId="3240"/>
    <cellStyle name="常规 94 2" xfId="3241"/>
    <cellStyle name="好_辽宁省2007年1-10月份一般预算收入超收及安排情况统计表 2" xfId="3242"/>
    <cellStyle name="常规 95" xfId="3243"/>
    <cellStyle name="常规 95 2" xfId="3244"/>
    <cellStyle name="好_缺口县区测算" xfId="3245"/>
    <cellStyle name="常规 96 2" xfId="3246"/>
    <cellStyle name="常规 97 2" xfId="3247"/>
    <cellStyle name="常规 98" xfId="3248"/>
    <cellStyle name="常规 98 2" xfId="3249"/>
    <cellStyle name="好_2006年34青海 2" xfId="3250"/>
    <cellStyle name="常规 99" xfId="3251"/>
    <cellStyle name="常规 99 2" xfId="3252"/>
    <cellStyle name="好_云南农村义务教育统计表 3 2" xfId="3253"/>
    <cellStyle name="超级链接 2 2" xfId="3254"/>
    <cellStyle name="超级链接 4" xfId="3255"/>
    <cellStyle name="好_2009年一般性转移支付标准工资_奖励补助测算5.24冯铸 3_2016年决算报告附表8.25 2" xfId="3256"/>
    <cellStyle name="好_奖励补助测算5.24冯铸 2 2" xfId="3257"/>
    <cellStyle name="分级显示列_1_Book1" xfId="3258"/>
    <cellStyle name="好 2" xfId="3259"/>
    <cellStyle name="好 3" xfId="3260"/>
    <cellStyle name="好_（4.19发国库处） 预算处-广西壮族自治区本级一般公共" xfId="3261"/>
    <cellStyle name="好_~4190974" xfId="3262"/>
    <cellStyle name="好_~4190974 2_2016年决算报告附表8.25" xfId="3263"/>
    <cellStyle name="好_~4190974 3 2" xfId="3264"/>
    <cellStyle name="好_行政（人员）_县市旗测算-新科目（含人口规模效应）" xfId="3265"/>
    <cellStyle name="好_~4190974 3_2016年决算报告附表8.25" xfId="3266"/>
    <cellStyle name="好_行政（人员）_县市旗测算-新科目（含人口规模效应） 2" xfId="3267"/>
    <cellStyle name="好_~4190974 3_2016年决算报告附表8.25 2" xfId="3268"/>
    <cellStyle name="好_~5676413" xfId="3269"/>
    <cellStyle name="好_高中教师人数（教育厅1.6日提供）" xfId="3270"/>
    <cellStyle name="好_市辖区测算20080510_不含人员经费系数 2" xfId="3271"/>
    <cellStyle name="好_~5676413 2_2016年决算报告附表8.25" xfId="3272"/>
    <cellStyle name="好_高中教师人数（教育厅1.6日提供） 2_2016年决算报告附表8.25" xfId="3273"/>
    <cellStyle name="好_~5676413 3" xfId="3274"/>
    <cellStyle name="好_高中教师人数（教育厅1.6日提供） 3" xfId="3275"/>
    <cellStyle name="好_~5676413 3_2016年决算报告附表7.21" xfId="3276"/>
    <cellStyle name="好_高中教师人数（教育厅1.6日提供） 3_2016年决算报告附表7.21" xfId="3277"/>
    <cellStyle name="好_~5676413 3_2016年决算报告附表7.21 2" xfId="3278"/>
    <cellStyle name="好_高中教师人数（教育厅1.6日提供） 3_2016年决算报告附表7.21 2" xfId="3279"/>
    <cellStyle name="好_地方配套按人均增幅控制8.30xl 3_2016年决算报告附表7.21" xfId="3280"/>
    <cellStyle name="好_~5676413 3_2016年决算报告附表8.25" xfId="3281"/>
    <cellStyle name="好_高中教师人数（教育厅1.6日提供） 3_2016年决算报告附表8.25" xfId="3282"/>
    <cellStyle name="好_~5676413 3_2016年决算报告附表8.25 2" xfId="3283"/>
    <cellStyle name="好_高中教师人数（教育厅1.6日提供） 3_2016年决算报告附表8.25 2" xfId="3284"/>
    <cellStyle name="好_财政供养人员 2_2016年决算报告附表8.25" xfId="3285"/>
    <cellStyle name="好_~5676413 4" xfId="3286"/>
    <cellStyle name="好_高中教师人数（教育厅1.6日提供） 4" xfId="3287"/>
    <cellStyle name="好_00省级(打印) 2 2" xfId="3288"/>
    <cellStyle name="好_00省级(打印) 2_2016年决算报告附表7.21 2" xfId="3289"/>
    <cellStyle name="好_00省级(打印) 2_2016年决算报告附表8.25 2" xfId="3290"/>
    <cellStyle name="好_00省级(打印) 3" xfId="3291"/>
    <cellStyle name="好_奖励补助测算5.22测试 2_2016年决算报告附表7.21 2" xfId="3292"/>
    <cellStyle name="好_00省级(打印) 3 2" xfId="3293"/>
    <cellStyle name="好_1110洱源县 3_2016年决算报告附表7.21 2" xfId="3294"/>
    <cellStyle name="千位分隔 3 2 2" xfId="3295"/>
    <cellStyle name="好_00省级(打印) 3_2016年决算报告附表8.25" xfId="3296"/>
    <cellStyle name="好_00省级(打印) 3_2016年决算报告附表8.25 2" xfId="3297"/>
    <cellStyle name="好_00省级(打印) 4" xfId="3298"/>
    <cellStyle name="好_云南省2008年转移支付测算——州市本级考核部分及政策性测算_财力性转移支付2010年预算参考数 2" xfId="3299"/>
    <cellStyle name="好_00省级(定稿) 2_2016年决算报告附表7.21" xfId="3300"/>
    <cellStyle name="好_00省级(定稿) 2_2016年决算报告附表7.21 2" xfId="3301"/>
    <cellStyle name="好_县市旗测算-新科目（20080626） 2" xfId="3302"/>
    <cellStyle name="好_报预算处2014年政府性基金决算报表(政府性基金)" xfId="3303"/>
    <cellStyle name="好_00省级(定稿) 3" xfId="3304"/>
    <cellStyle name="好_各市上报2013年收入任务分解落实方案" xfId="3305"/>
    <cellStyle name="好_报预算处2014年政府性基金决算报表(政府性基金) 2" xfId="3306"/>
    <cellStyle name="好_00省级(定稿) 3 2" xfId="3307"/>
    <cellStyle name="好_00省级(定稿) 3_2016年决算报告附表7.21" xfId="3308"/>
    <cellStyle name="好_奖励补助测算5.24冯铸 3_2016年决算报告附表8.25 2" xfId="3309"/>
    <cellStyle name="好_00省级(定稿) 4" xfId="3310"/>
    <cellStyle name="好_03昭通 2" xfId="3311"/>
    <cellStyle name="好_03昭通 2 2" xfId="3312"/>
    <cellStyle name="好_03昭通 2_2016年决算报告附表7.21" xfId="3313"/>
    <cellStyle name="好_03昭通 2_2016年决算报告附表7.21 2" xfId="3314"/>
    <cellStyle name="好_03昭通 2_2016年决算报告附表8.25" xfId="3315"/>
    <cellStyle name="好_03昭通 3_2016年决算报告附表7.21" xfId="3316"/>
    <cellStyle name="好_07临沂 2" xfId="3317"/>
    <cellStyle name="好_0502通海县" xfId="3318"/>
    <cellStyle name="好_0502通海县 2" xfId="3319"/>
    <cellStyle name="好_0502通海县 2 2" xfId="3320"/>
    <cellStyle name="好_0502通海县 2_2016年决算报告附表7.21" xfId="3321"/>
    <cellStyle name="好_0502通海县 3" xfId="3322"/>
    <cellStyle name="好_0502通海县 3 2" xfId="3323"/>
    <cellStyle name="好_0502通海县 3_2016年决算报告附表8.25" xfId="3324"/>
    <cellStyle name="好_0502通海县 3_2016年决算报告附表8.25 2" xfId="3325"/>
    <cellStyle name="好_05潍坊" xfId="3326"/>
    <cellStyle name="好_05玉溪" xfId="3327"/>
    <cellStyle name="好_05玉溪 2_2016年决算报告附表7.21 2" xfId="3328"/>
    <cellStyle name="好_2006年水利统计指标统计表_财力性转移支付2010年预算参考数 2" xfId="3329"/>
    <cellStyle name="好_05玉溪 3" xfId="3330"/>
    <cellStyle name="好_不含人员经费系数" xfId="3331"/>
    <cellStyle name="好_05玉溪 3 2" xfId="3332"/>
    <cellStyle name="好_05玉溪 3_2016年决算报告附表7.21" xfId="3333"/>
    <cellStyle name="好_05玉溪 3_2016年决算报告附表8.25" xfId="3334"/>
    <cellStyle name="好_县区合并测算20080423(按照各省比重）_不含人员经费系数_财力性转移支付2010年预算参考数" xfId="3335"/>
    <cellStyle name="好_05玉溪 3_2016年决算报告附表8.25 2" xfId="3336"/>
    <cellStyle name="好_0605石屏县 2_2016年决算报告附表8.25" xfId="3337"/>
    <cellStyle name="好_0605石屏县 3_2016年决算报告附表7.21" xfId="3338"/>
    <cellStyle name="好_0605石屏县 3_2016年决算报告附表7.21 2" xfId="3339"/>
    <cellStyle name="好_0605石屏县 4" xfId="3340"/>
    <cellStyle name="好_县区合并测算20080423(按照各省比重）_不含人员经费系数 2" xfId="3341"/>
    <cellStyle name="好_07临沂" xfId="3342"/>
    <cellStyle name="好_成本差异系数_财力性转移支付2010年预算参考数 2" xfId="3343"/>
    <cellStyle name="好_09黑龙江" xfId="3344"/>
    <cellStyle name="好_江西超收收入安排（1-10月份）新 2" xfId="3345"/>
    <cellStyle name="好_09黑龙江 2" xfId="3346"/>
    <cellStyle name="好_2007一般预算支出口径剔除表_财力性转移支付2010年预算参考数 2" xfId="3347"/>
    <cellStyle name="好_09黑龙江_财力性转移支付2010年预算参考数" xfId="3348"/>
    <cellStyle name="好_1" xfId="3349"/>
    <cellStyle name="好_1_财力性转移支付2010年预算参考数" xfId="3350"/>
    <cellStyle name="好_1_财力性转移支付2010年预算参考数 2" xfId="3351"/>
    <cellStyle name="好_2009年一般性转移支付标准工资_地方配套按人均增幅控制8.30一般预算平均增幅、人均可用财力平均增幅两次控制、社会治安系数调整、案件数调整xl 2_2016年决算报告附表7.21" xfId="3352"/>
    <cellStyle name="好_1003牟定县 2" xfId="3353"/>
    <cellStyle name="好_2009年一般性转移支付标准工资_地方配套按人均增幅控制8.30一般预算平均增幅、人均可用财力平均增幅两次控制、社会治安系数调整、案件数调整xl 2_2016年决算报告附表7.21 2" xfId="3354"/>
    <cellStyle name="好_1003牟定县 2 2" xfId="3355"/>
    <cellStyle name="好_教育厅提供义务教育及高中教师人数（2009年1月6日） 3 2" xfId="3356"/>
    <cellStyle name="好_1003牟定县 2_2016年决算报告附表7.21" xfId="3357"/>
    <cellStyle name="好_1003牟定县 2_2016年决算报告附表7.21 2" xfId="3358"/>
    <cellStyle name="好_2009年一般性转移支付标准工资_奖励补助测算5.23新" xfId="3359"/>
    <cellStyle name="好_1003牟定县 2_2016年决算报告附表8.25" xfId="3360"/>
    <cellStyle name="好_卫生部门" xfId="3361"/>
    <cellStyle name="好_1003牟定县 3_2016年决算报告附表7.21 2" xfId="3362"/>
    <cellStyle name="好_M01-2(州市补助收入) 3_2016年决算报告附表7.21" xfId="3363"/>
    <cellStyle name="好_1003牟定县 3_2016年决算报告附表8.25 2" xfId="3364"/>
    <cellStyle name="好_1110洱源县" xfId="3365"/>
    <cellStyle name="好_1110洱源县 2" xfId="3366"/>
    <cellStyle name="好_地方配套按人均增幅控制8.30一般预算平均增幅、人均可用财力平均增幅两次控制、社会治安系数调整、案件数调整xl" xfId="3367"/>
    <cellStyle name="好_1110洱源县 2_2016年决算报告附表7.21" xfId="3368"/>
    <cellStyle name="好_地方配套按人均增幅控制8.30一般预算平均增幅、人均可用财力平均增幅两次控制、社会治安系数调整、案件数调整xl 2" xfId="3369"/>
    <cellStyle name="好_1110洱源县 2_2016年决算报告附表7.21 2" xfId="3370"/>
    <cellStyle name="好_1110洱源县 3" xfId="3371"/>
    <cellStyle name="好_1110洱源县 3 2" xfId="3372"/>
    <cellStyle name="好_1110洱源县 3_2016年决算报告附表8.25" xfId="3373"/>
    <cellStyle name="好_1110洱源县 4" xfId="3374"/>
    <cellStyle name="好_1110洱源县_财力性转移支付2010年预算参考数" xfId="3375"/>
    <cellStyle name="好_11大理 2 2" xfId="3376"/>
    <cellStyle name="好_11大理 2_2016年决算报告附表8.25" xfId="3377"/>
    <cellStyle name="好_11大理 2_2016年决算报告附表8.25 2" xfId="3378"/>
    <cellStyle name="好_2009年一般性转移支付标准工资_不用软件计算9.1不考虑经费管理评价xl 2_2016年决算报告附表7.21" xfId="3379"/>
    <cellStyle name="霓付 [0]_ +Foil &amp; -FOIL &amp; PAPER" xfId="3380"/>
    <cellStyle name="好_11大理 3" xfId="3381"/>
    <cellStyle name="好_11大理 3 2" xfId="3382"/>
    <cellStyle name="好_11大理 3_2016年决算报告附表7.21" xfId="3383"/>
    <cellStyle name="好_11大理 3_2016年决算报告附表7.21 2" xfId="3384"/>
    <cellStyle name="好_11大理 3_2016年决算报告附表8.25" xfId="3385"/>
    <cellStyle name="好_11大理 3_2016年决算报告附表8.25 2" xfId="3386"/>
    <cellStyle name="好_12滨州" xfId="3387"/>
    <cellStyle name="好_12滨州 2" xfId="3388"/>
    <cellStyle name="好_2009年一般性转移支付标准工资_~4190974 2_2016年决算报告附表8.25 2" xfId="3389"/>
    <cellStyle name="好_12滨州_财力性转移支付2010年预算参考数 2" xfId="3390"/>
    <cellStyle name="好_14安徽_财力性转移支付2010年预算参考数" xfId="3391"/>
    <cellStyle name="好_2007年一般预算支出剔除" xfId="3392"/>
    <cellStyle name="好_14安徽_财力性转移支付2010年预算参考数 2" xfId="3393"/>
    <cellStyle name="好_2 2" xfId="3394"/>
    <cellStyle name="好_2、土地面积、人口、粮食产量基本情况" xfId="3395"/>
    <cellStyle name="好_2、土地面积、人口、粮食产量基本情况 2" xfId="3396"/>
    <cellStyle name="好_2、土地面积、人口、粮食产量基本情况 2_2016年决算报告附表7.21" xfId="3397"/>
    <cellStyle name="好_2、土地面积、人口、粮食产量基本情况 2_2016年决算报告附表7.21 2" xfId="3398"/>
    <cellStyle name="好_义务教育阶段教职工人数（教育厅提供最终） 3" xfId="3399"/>
    <cellStyle name="好_2014年度广西壮族自治区本级部门决算收支汇总表" xfId="3400"/>
    <cellStyle name="好_2、土地面积、人口、粮食产量基本情况 2_2016年决算报告附表8.25 2" xfId="3401"/>
    <cellStyle name="好_2、土地面积、人口、粮食产量基本情况 3" xfId="3402"/>
    <cellStyle name="好_2、土地面积、人口、粮食产量基本情况 3 2" xfId="3403"/>
    <cellStyle name="好_2、土地面积、人口、粮食产量基本情况 3_2016年决算报告附表7.21 2" xfId="3404"/>
    <cellStyle name="好_2、土地面积、人口、粮食产量基本情况 3_2016年决算报告附表8.25 2" xfId="3405"/>
    <cellStyle name="好_2_财力性转移支付2010年预算参考数 2" xfId="3406"/>
    <cellStyle name="好_2006年22湖南" xfId="3407"/>
    <cellStyle name="好_2006年22湖南 2" xfId="3408"/>
    <cellStyle name="好_三季度－表二 3_2016年决算报告附表7.21 2" xfId="3409"/>
    <cellStyle name="好_2006年22湖南_财力性转移支付2010年预算参考数" xfId="3410"/>
    <cellStyle name="好_2006年22湖南_财力性转移支付2010年预算参考数 2" xfId="3411"/>
    <cellStyle name="好_2006年27重庆_财力性转移支付2010年预算参考数" xfId="3412"/>
    <cellStyle name="好_2006年27重庆_财力性转移支付2010年预算参考数 2" xfId="3413"/>
    <cellStyle name="好_2006年28四川" xfId="3414"/>
    <cellStyle name="好_2006年全省财力计算表（中央、决算） 2_2016年决算报告附表7.21" xfId="3415"/>
    <cellStyle name="好_2006年28四川 2" xfId="3416"/>
    <cellStyle name="好_2006年28四川_财力性转移支付2010年预算参考数" xfId="3417"/>
    <cellStyle name="好_2006年28四川_财力性转移支付2010年预算参考数 2" xfId="3418"/>
    <cellStyle name="好_云南省2008年转移支付测算——州市本级考核部分及政策性测算 2 2" xfId="3419"/>
    <cellStyle name="好_2009年一般性转移支付标准工资_奖励补助测算5.23新 3" xfId="3420"/>
    <cellStyle name="好_2006年30云南" xfId="3421"/>
    <cellStyle name="好_2006年33甘肃" xfId="3422"/>
    <cellStyle name="好_2006年33甘肃 2" xfId="3423"/>
    <cellStyle name="好_2006年34青海_财力性转移支付2010年预算参考数" xfId="3424"/>
    <cellStyle name="好_2006年34青海_财力性转移支付2010年预算参考数 2" xfId="3425"/>
    <cellStyle name="好_2006年基础数据 2 2" xfId="3426"/>
    <cellStyle name="好_2006年基础数据 2_2016年决算报告附表7.21" xfId="3427"/>
    <cellStyle name="好_2007年收支情况及2008年收支预计表(汇总表)_财力性转移支付2010年预算参考数 2" xfId="3428"/>
    <cellStyle name="好_2006年基础数据 2_2016年决算报告附表7.21 2" xfId="3429"/>
    <cellStyle name="好_2006年基础数据 3" xfId="3430"/>
    <cellStyle name="好_2006年基础数据 3 2" xfId="3431"/>
    <cellStyle name="好_基础数据分析 2" xfId="3432"/>
    <cellStyle name="好_2006年基础数据 3_2016年决算报告附表7.21" xfId="3433"/>
    <cellStyle name="好_基础数据分析 2 2" xfId="3434"/>
    <cellStyle name="好_2006年基础数据 3_2016年决算报告附表7.21 2" xfId="3435"/>
    <cellStyle name="好_530629_2006年县级财政报表附表 2_2016年决算报告附表7.21 2" xfId="3436"/>
    <cellStyle name="好_2006年基础数据 3_2016年决算报告附表8.25" xfId="3437"/>
    <cellStyle name="好_2006年基础数据 3_2016年决算报告附表8.25 2" xfId="3438"/>
    <cellStyle name="好_2006年全省财力计算表（中央、决算）" xfId="3439"/>
    <cellStyle name="好_2006年全省财力计算表（中央、决算） 2" xfId="3440"/>
    <cellStyle name="好_2006年全省财力计算表（中央、决算） 2 2" xfId="3441"/>
    <cellStyle name="好_2009年一般性转移支付标准工资_~5676413 3" xfId="3442"/>
    <cellStyle name="好_2006年全省财力计算表（中央、决算） 2_2016年决算报告附表7.21 2" xfId="3443"/>
    <cellStyle name="好_2008云南省分县市中小学教职工统计表（教育厅提供） 3 2" xfId="3444"/>
    <cellStyle name="好_文体广播事业(按照总人口测算）—20080416_不含人员经费系数" xfId="3445"/>
    <cellStyle name="好_2006年全省财力计算表（中央、决算） 2_2016年决算报告附表8.25 2" xfId="3446"/>
    <cellStyle name="好_2006年全省财力计算表（中央、决算） 3" xfId="3447"/>
    <cellStyle name="好_2006年全省财力计算表（中央、决算） 3 2" xfId="3448"/>
    <cellStyle name="好_2009年一般性转移支付标准工资_奖励补助测算7.23" xfId="3449"/>
    <cellStyle name="好_2006年全省财力计算表（中央、决算） 3_2016年决算报告附表8.25" xfId="3450"/>
    <cellStyle name="好_2009年一般性转移支付标准工资_奖励补助测算7.23 2" xfId="3451"/>
    <cellStyle name="好_2006年全省财力计算表（中央、决算） 3_2016年决算报告附表8.25 2" xfId="3452"/>
    <cellStyle name="好_2006年水利统计指标统计表 2" xfId="3453"/>
    <cellStyle name="好_2006年水利统计指标统计表 2 2" xfId="3454"/>
    <cellStyle name="好_2006年水利统计指标统计表 2_2016年决算报告附表7.21" xfId="3455"/>
    <cellStyle name="好_2006年水利统计指标统计表 2_2016年决算报告附表7.21 2" xfId="3456"/>
    <cellStyle name="好_汇总 3_2016年决算报告附表7.21" xfId="3457"/>
    <cellStyle name="好_2006年水利统计指标统计表 3" xfId="3458"/>
    <cellStyle name="好_汇总 3_2016年决算报告附表7.21 2" xfId="3459"/>
    <cellStyle name="好_2006年水利统计指标统计表 3 2" xfId="3460"/>
    <cellStyle name="好_2009年一般性转移支付标准工资_地方配套按人均增幅控制8.30xl 2 2" xfId="3461"/>
    <cellStyle name="好_2006年水利统计指标统计表 3_2016年决算报告附表7.21 2" xfId="3462"/>
    <cellStyle name="后继超链接 2" xfId="3463"/>
    <cellStyle name="好_2006年水利统计指标统计表 4" xfId="3464"/>
    <cellStyle name="好_基础数据分析 3 2" xfId="3465"/>
    <cellStyle name="好_2006年在职人员情况" xfId="3466"/>
    <cellStyle name="链接单元格 3" xfId="3467"/>
    <cellStyle name="好_2006年在职人员情况 2" xfId="3468"/>
    <cellStyle name="好_Book1 3_2016年决算报告附表8.25 2" xfId="3469"/>
    <cellStyle name="好_2006年在职人员情况 2_2016年决算报告附表7.21" xfId="3470"/>
    <cellStyle name="好_2006年在职人员情况 2_2016年决算报告附表7.21 2" xfId="3471"/>
    <cellStyle name="好_业务工作量指标 2_2016年决算报告附表8.25" xfId="3472"/>
    <cellStyle name="好_2006年在职人员情况 2_2016年决算报告附表8.25" xfId="3473"/>
    <cellStyle name="好_2006年在职人员情况 2_2016年决算报告附表8.25 2" xfId="3474"/>
    <cellStyle name="链接单元格 4" xfId="3475"/>
    <cellStyle name="好_同德_财力性转移支付2010年预算参考数" xfId="3476"/>
    <cellStyle name="好_2006年在职人员情况 3" xfId="3477"/>
    <cellStyle name="好_同德_财力性转移支付2010年预算参考数 2" xfId="3478"/>
    <cellStyle name="好_2006年在职人员情况 3 2" xfId="3479"/>
    <cellStyle name="好_2006年在职人员情况 3_2016年决算报告附表7.21 2" xfId="3480"/>
    <cellStyle name="好_2006年在职人员情况 3_2016年决算报告附表8.25 2" xfId="3481"/>
    <cellStyle name="好_2006年在职人员情况 4" xfId="3482"/>
    <cellStyle name="好_2007年超收额预计（3000亿）" xfId="3483"/>
    <cellStyle name="好_县市旗测算-新科目（20080626）_不含人员经费系数" xfId="3484"/>
    <cellStyle name="好_2007年超收额预计（3000亿） 2" xfId="3485"/>
    <cellStyle name="好_2007年检察院案件数" xfId="3486"/>
    <cellStyle name="好_2007年检察院案件数 2" xfId="3487"/>
    <cellStyle name="好_2007年检察院案件数 2 2" xfId="3488"/>
    <cellStyle name="好_2007年检察院案件数 2_2016年决算报告附表7.21" xfId="3489"/>
    <cellStyle name="好_2007年检察院案件数 2_2016年决算报告附表8.25 2" xfId="3490"/>
    <cellStyle name="好_2007年人员分部门统计表" xfId="3491"/>
    <cellStyle name="好_2007年人员分部门统计表 2_2016年决算报告附表7.21" xfId="3492"/>
    <cellStyle name="好_2007年人员分部门统计表 2_2016年决算报告附表7.21 2" xfId="3493"/>
    <cellStyle name="好_汇总表4" xfId="3494"/>
    <cellStyle name="好_2007年人员分部门统计表 3" xfId="3495"/>
    <cellStyle name="好_2007年人员分部门统计表 3 2" xfId="3496"/>
    <cellStyle name="好_2007年人员分部门统计表 3_2016年决算报告附表7.21 2" xfId="3497"/>
    <cellStyle name="好_2009年一般性转移支付标准工资" xfId="3498"/>
    <cellStyle name="好_2007年人员分部门统计表 3_2016年决算报告附表8.25" xfId="3499"/>
    <cellStyle name="好_2007年收支情况及2008年收支预计表(汇总表)_财力性转移支付2010年预算参考数" xfId="3500"/>
    <cellStyle name="好_测算结果汇总" xfId="3501"/>
    <cellStyle name="好_2007年一般预算支出剔除 2" xfId="3502"/>
    <cellStyle name="好_2007年政法部门业务指标" xfId="3503"/>
    <cellStyle name="好_2007年政法部门业务指标 2_2016年决算报告附表8.25" xfId="3504"/>
    <cellStyle name="好_2007年政法部门业务指标 2_2016年决算报告附表8.25 2" xfId="3505"/>
    <cellStyle name="好_2007一般预算支出口径剔除表" xfId="3506"/>
    <cellStyle name="好_2007一般预算支出口径剔除表_财力性转移支付2010年预算参考数" xfId="3507"/>
    <cellStyle name="好_2008计算资料（8月5）" xfId="3508"/>
    <cellStyle name="好_2008计算资料（8月5） 2" xfId="3509"/>
    <cellStyle name="好_2008年全省汇总收支计算表_财力性转移支付2010年预算参考数" xfId="3510"/>
    <cellStyle name="好_2008年县级公安保障标准落实奖励经费分配测算" xfId="3511"/>
    <cellStyle name="好_市辖区测算-新科目（20080626）_县市旗测算-新科目（含人口规模效应）_财力性转移支付2010年预算参考数 2" xfId="3512"/>
    <cellStyle name="好_2008年预计支出与2007年对比 2" xfId="3513"/>
    <cellStyle name="好_2008年支出核定" xfId="3514"/>
    <cellStyle name="好_2008年支出核定 2" xfId="3515"/>
    <cellStyle name="好_2008年支出调整_财力性转移支付2010年预算参考数" xfId="3516"/>
    <cellStyle name="好_2008云南省分县市中小学教职工统计表（教育厅提供） 2" xfId="3517"/>
    <cellStyle name="好_2008云南省分县市中小学教职工统计表（教育厅提供） 2 2" xfId="3518"/>
    <cellStyle name="好_2008云南省分县市中小学教职工统计表（教育厅提供） 3_2016年决算报告附表8.25" xfId="3519"/>
    <cellStyle name="好_2008云南省分县市中小学教职工统计表（教育厅提供） 3_2016年决算报告附表8.25 2" xfId="3520"/>
    <cellStyle name="好_2008云南省分县市中小学教职工统计表（教育厅提供） 4" xfId="3521"/>
    <cellStyle name="好_2009年一般性转移支付标准工资 2_2016年决算报告附表8.25" xfId="3522"/>
    <cellStyle name="好_2009年一般性转移支付标准工资 2_2016年决算报告附表8.25 2" xfId="3523"/>
    <cellStyle name="好_2009年一般性转移支付标准工资 3 2" xfId="3524"/>
    <cellStyle name="好_2009年一般性转移支付标准工资 3_2016年决算报告附表7.21" xfId="3525"/>
    <cellStyle name="好_市辖区测算-新科目（20080626） 2" xfId="3526"/>
    <cellStyle name="好_2009年一般性转移支付标准工资 3_2016年决算报告附表8.25" xfId="3527"/>
    <cellStyle name="好_2009年一般性转移支付标准工资 4" xfId="3528"/>
    <cellStyle name="好_2009年一般性转移支付标准工资_~4190974 3_2016年决算报告附表7.21" xfId="3529"/>
    <cellStyle name="好_2009年一般性转移支付标准工资_~4190974 3_2016年决算报告附表8.25" xfId="3530"/>
    <cellStyle name="好_2009年一般性转移支付标准工资_~5676413 2 2" xfId="3531"/>
    <cellStyle name="好_2009年一般性转移支付标准工资_~5676413 2_2016年决算报告附表8.25" xfId="3532"/>
    <cellStyle name="好_2009年一般性转移支付标准工资_~5676413 2_2016年决算报告附表8.25 2" xfId="3533"/>
    <cellStyle name="好_2009年一般性转移支付标准工资_~5676413 3 2" xfId="3534"/>
    <cellStyle name="好_云南省2008年中小学教职工情况（教育厅提供20090101加工整理） 4" xfId="3535"/>
    <cellStyle name="好_2009年一般性转移支付标准工资_~5676413 3_2016年决算报告附表7.21 2" xfId="3536"/>
    <cellStyle name="好_2009年一般性转移支付标准工资_~5676413 3_2016年决算报告附表8.25" xfId="3537"/>
    <cellStyle name="好_县区合并测算20080423(按照各省比重）_县市旗测算-新科目（含人口规模效应）" xfId="3538"/>
    <cellStyle name="好_2009年一般性转移支付标准工资_~5676413 3_2016年决算报告附表8.25 2" xfId="3539"/>
    <cellStyle name="好_2009年一般性转移支付标准工资_~5676413 4" xfId="3540"/>
    <cellStyle name="好_2009年一般性转移支付标准工资_不用软件计算9.1不考虑经费管理评价xl 2 2" xfId="3541"/>
    <cellStyle name="好_2009年一般性转移支付标准工资_不用软件计算9.1不考虑经费管理评价xl 2_2016年决算报告附表8.25" xfId="3542"/>
    <cellStyle name="计算 4" xfId="3543"/>
    <cellStyle name="好_2009年一般性转移支付标准工资_不用软件计算9.1不考虑经费管理评价xl 2_2016年决算报告附表8.25 2" xfId="3544"/>
    <cellStyle name="好_2009年一般性转移支付标准工资_不用软件计算9.1不考虑经费管理评价xl 3_2016年决算报告附表8.25 2" xfId="3545"/>
    <cellStyle name="好_2009年一般性转移支付标准工资_地方配套按人均增幅控制8.30xl 2_2016年决算报告附表7.21" xfId="3546"/>
    <cellStyle name="好_2009年一般性转移支付标准工资_地方配套按人均增幅控制8.30xl 2_2016年决算报告附表7.21 2" xfId="3547"/>
    <cellStyle name="好_2009年一般性转移支付标准工资_地方配套按人均增幅控制8.30xl 2_2016年决算报告附表8.25" xfId="3548"/>
    <cellStyle name="好_2009年一般性转移支付标准工资_地方配套按人均增幅控制8.30xl 2_2016年决算报告附表8.25 2" xfId="3549"/>
    <cellStyle name="好_2009年一般性转移支付标准工资_地方配套按人均增幅控制8.30xl 3" xfId="3550"/>
    <cellStyle name="好_2009年一般性转移支付标准工资_地方配套按人均增幅控制8.30xl 3 2" xfId="3551"/>
    <cellStyle name="好_2009年一般性转移支付标准工资_地方配套按人均增幅控制8.30xl 3_2016年决算报告附表7.21 2" xfId="3552"/>
    <cellStyle name="好_2009年一般性转移支付标准工资_地方配套按人均增幅控制8.30xl 3_2016年决算报告附表8.25 2" xfId="3553"/>
    <cellStyle name="好_2009年一般性转移支付标准工资_地方配套按人均增幅控制8.30xl 4" xfId="3554"/>
    <cellStyle name="好_2009年一般性转移支付标准工资_地方配套按人均增幅控制8.30一般预算平均增幅、人均可用财力平均增幅两次控制、社会治安系数调整、案件数调整xl" xfId="3555"/>
    <cellStyle name="好_2009年一般性转移支付标准工资_地方配套按人均增幅控制8.30一般预算平均增幅、人均可用财力平均增幅两次控制、社会治安系数调整、案件数调整xl 2_2016年决算报告附表8.25" xfId="3556"/>
    <cellStyle name="好_县市旗测算-新科目（20080626）_民生政策最低支出需求 2" xfId="3557"/>
    <cellStyle name="好_2009年一般性转移支付标准工资_地方配套按人均增幅控制8.30一般预算平均增幅、人均可用财力平均增幅两次控制、社会治安系数调整、案件数调整xl 3" xfId="3558"/>
    <cellStyle name="好_2009年一般性转移支付标准工资_地方配套按人均增幅控制8.30一般预算平均增幅、人均可用财力平均增幅两次控制、社会治安系数调整、案件数调整xl 3_2016年决算报告附表7.21" xfId="3559"/>
    <cellStyle name="输出 4" xfId="3560"/>
    <cellStyle name="好_2009年一般性转移支付标准工资_地方配套按人均增幅控制8.30一般预算平均增幅、人均可用财力平均增幅两次控制、社会治安系数调整、案件数调整xl 3_2016年决算报告附表7.21 2" xfId="3561"/>
    <cellStyle name="好_2009年一般性转移支付标准工资_地方配套按人均增幅控制8.30一般预算平均增幅、人均可用财力平均增幅两次控制、社会治安系数调整、案件数调整xl 3_2016年决算报告附表8.25" xfId="3562"/>
    <cellStyle name="好_2009年一般性转移支付标准工资_地方配套按人均增幅控制8.30一般预算平均增幅、人均可用财力平均增幅两次控制、社会治安系数调整、案件数调整xl 3_2016年决算报告附表8.25 2" xfId="3563"/>
    <cellStyle name="好_行政（人员）_县市旗测算-新科目（含人口规模效应）_财力性转移支付2010年预算参考数" xfId="3564"/>
    <cellStyle name="好_2009年一般性转移支付标准工资_地方配套按人均增幅控制8.31（调整结案率后）xl 2_2016年决算报告附表7.21" xfId="3565"/>
    <cellStyle name="好_行政（人员）_县市旗测算-新科目（含人口规模效应）_财力性转移支付2010年预算参考数 2" xfId="3566"/>
    <cellStyle name="好_Book1 3" xfId="3567"/>
    <cellStyle name="好_2009年一般性转移支付标准工资_地方配套按人均增幅控制8.31（调整结案率后）xl 2_2016年决算报告附表7.21 2" xfId="3568"/>
    <cellStyle name="好_2009年一般性转移支付标准工资_地方配套按人均增幅控制8.31（调整结案率后）xl 2_2016年决算报告附表8.25" xfId="3569"/>
    <cellStyle name="好_2009年一般性转移支付标准工资_地方配套按人均增幅控制8.31（调整结案率后）xl 2_2016年决算报告附表8.25 2" xfId="3570"/>
    <cellStyle name="好_2009年一般性转移支付标准工资_地方配套按人均增幅控制8.31（调整结案率后）xl 3" xfId="3571"/>
    <cellStyle name="好_2009年一般性转移支付标准工资_地方配套按人均增幅控制8.31（调整结案率后）xl 3 2" xfId="3572"/>
    <cellStyle name="好_2009年一般性转移支付标准工资_地方配套按人均增幅控制8.31（调整结案率后）xl 3_2016年决算报告附表7.21 2" xfId="3573"/>
    <cellStyle name="好_4各市支出" xfId="3574"/>
    <cellStyle name="好_2009年一般性转移支付标准工资_地方配套按人均增幅控制8.31（调整结案率后）xl 3_2016年决算报告附表8.25" xfId="3575"/>
    <cellStyle name="好_2009年一般性转移支付标准工资_地方配套按人均增幅控制8.31（调整结案率后）xl 3_2016年决算报告附表8.25 2" xfId="3576"/>
    <cellStyle name="好_云南省2008年转移支付测算——州市本级考核部分及政策性测算 2_2016年决算报告附表7.21" xfId="3577"/>
    <cellStyle name="好_2009年一般性转移支付标准工资_地方配套按人均增幅控制8.31（调整结案率后）xl 4" xfId="3578"/>
    <cellStyle name="好_2009年一般性转移支付标准工资_奖励补助测算5.22测试 2_2016年决算报告附表7.21" xfId="3579"/>
    <cellStyle name="好_2009年一般性转移支付标准工资_奖励补助测算5.22测试 2_2016年决算报告附表8.25" xfId="3580"/>
    <cellStyle name="好_2009年一般性转移支付标准工资_奖励补助测算5.22测试 2_2016年决算报告附表8.25 2" xfId="3581"/>
    <cellStyle name="好_2009年一般性转移支付标准工资_奖励补助测算5.22测试 3_2016年决算报告附表7.21" xfId="3582"/>
    <cellStyle name="好_2009年一般性转移支付标准工资_奖励补助测算5.22测试 3_2016年决算报告附表8.25" xfId="3583"/>
    <cellStyle name="好_第五部分(才淼、饶永宏） 3_2016年决算报告附表7.21" xfId="3584"/>
    <cellStyle name="好_2009年一般性转移支付标准工资_奖励补助测算5.22测试 3_2016年决算报告附表8.25 2" xfId="3585"/>
    <cellStyle name="好_2009年一般性转移支付标准工资_奖励补助测算5.23新 2 2" xfId="3586"/>
    <cellStyle name="好_2009年一般性转移支付标准工资_奖励补助测算5.23新 2_2016年决算报告附表7.21 2" xfId="3587"/>
    <cellStyle name="好_2009年一般性转移支付标准工资_奖励补助测算5.23新 3_2016年决算报告附表7.21" xfId="3588"/>
    <cellStyle name="好_2009年一般性转移支付标准工资_奖励补助测算5.23新 3_2016年决算报告附表7.21 2" xfId="3589"/>
    <cellStyle name="好_2009年一般性转移支付标准工资_奖励补助测算5.23新 3_2016年决算报告附表8.25" xfId="3590"/>
    <cellStyle name="好_2009年一般性转移支付标准工资_奖励补助测算5.23新 4" xfId="3591"/>
    <cellStyle name="好_卫生部门_财力性转移支付2010年预算参考数 2" xfId="3592"/>
    <cellStyle name="好_分县成本差异系数_不含人员经费系数" xfId="3593"/>
    <cellStyle name="好_2009年一般性转移支付标准工资_奖励补助测算5.24冯铸" xfId="3594"/>
    <cellStyle name="好_分县成本差异系数_不含人员经费系数 2" xfId="3595"/>
    <cellStyle name="好_2009年一般性转移支付标准工资_奖励补助测算5.24冯铸 2" xfId="3596"/>
    <cellStyle name="好_2009年一般性转移支付标准工资_奖励补助测算5.24冯铸 2 2" xfId="3597"/>
    <cellStyle name="好_市辖区测算20080510_县市旗测算-新科目（含人口规模效应）" xfId="3598"/>
    <cellStyle name="好_2009年一般性转移支付标准工资_奖励补助测算5.24冯铸 3" xfId="3599"/>
    <cellStyle name="好_2009年一般性转移支付标准工资_奖励补助测算5.24冯铸 4" xfId="3600"/>
    <cellStyle name="好_2009年一般性转移支付标准工资_奖励补助测算7.23 2 2" xfId="3601"/>
    <cellStyle name="好_2009年一般性转移支付标准工资_奖励补助测算7.23 2_2016年决算报告附表7.21" xfId="3602"/>
    <cellStyle name="好_2009年一般性转移支付标准工资_奖励补助测算7.23 2_2016年决算报告附表7.21 2" xfId="3603"/>
    <cellStyle name="好_2009年一般性转移支付标准工资_奖励补助测算7.23 3" xfId="3604"/>
    <cellStyle name="好_2009年一般性转移支付标准工资_奖励补助测算7.23 3_2016年决算报告附表7.21" xfId="3605"/>
    <cellStyle name="好_2009年一般性转移支付标准工资_奖励补助测算7.23 4" xfId="3606"/>
    <cellStyle name="好_2009年一般性转移支付标准工资_奖励补助测算7.25 (version 1) (version 1) 2" xfId="3607"/>
    <cellStyle name="好_2009年一般性转移支付标准工资_奖励补助测算7.25 (version 1) (version 1) 2 2" xfId="3608"/>
    <cellStyle name="好_2009年一般性转移支付标准工资_奖励补助测算7.25 (version 1) (version 1) 2_2016年决算报告附表8.25" xfId="3609"/>
    <cellStyle name="好_2009年一般性转移支付标准工资_奖励补助测算7.25 (version 1) (version 1) 3" xfId="3610"/>
    <cellStyle name="好_指标四" xfId="3611"/>
    <cellStyle name="好_2009年一般性转移支付标准工资_奖励补助测算7.25 (version 1) (version 1) 3 2" xfId="3612"/>
    <cellStyle name="好_2009年一般性转移支付标准工资_奖励补助测算7.25 (version 1) (version 1) 3_2016年决算报告附表7.21" xfId="3613"/>
    <cellStyle name="好_2009年一般性转移支付标准工资_奖励补助测算7.25 (version 1) (version 1) 3_2016年决算报告附表7.21 2" xfId="3614"/>
    <cellStyle name="好_2009年一般性转移支付标准工资_奖励补助测算7.25 (version 1) (version 1) 3_2016年决算报告附表8.25 2" xfId="3615"/>
    <cellStyle name="好_2009年一般性转移支付标准工资_奖励补助测算7.25 (version 1) (version 1) 4" xfId="3616"/>
    <cellStyle name="好_2009年一般性转移支付标准工资_奖励补助测算7.25 2 2" xfId="3617"/>
    <cellStyle name="好_2009年一般性转移支付标准工资_奖励补助测算7.25 2_2016年决算报告附表8.25" xfId="3618"/>
    <cellStyle name="好_2009年一般性转移支付标准工资_奖励补助测算7.25 3" xfId="3619"/>
    <cellStyle name="好_2009年一般性转移支付标准工资_奖励补助测算7.25 3 2" xfId="3620"/>
    <cellStyle name="后继超链接 4" xfId="3621"/>
    <cellStyle name="好_2009年一般性转移支付标准工资_奖励补助测算7.25 3_2016年决算报告附表7.21" xfId="3622"/>
    <cellStyle name="好_2009年一般性转移支付标准工资_奖励补助测算7.25 3_2016年决算报告附表8.25" xfId="3623"/>
    <cellStyle name="好_2009年一般性转移支付标准工资_奖励补助测算7.25 3_2016年决算报告附表8.25 2" xfId="3624"/>
    <cellStyle name="好_奖励补助测算5.24冯铸 2_2016年决算报告附表7.21 2" xfId="3625"/>
    <cellStyle name="好_2009年一般性转移支付标准工资_奖励补助测算7.25 4" xfId="3626"/>
    <cellStyle name="好_义务教育阶段教职工人数（教育厅提供最终） 3 2" xfId="3627"/>
    <cellStyle name="好_2014年度广西壮族自治区本级部门决算收支汇总表 2" xfId="3628"/>
    <cellStyle name="好_2014年广西壮族自治区本级决算录入表0701 2" xfId="3629"/>
    <cellStyle name="好_2015年广西壮族自治区本级政府性基金预算收支决算表0608" xfId="3630"/>
    <cellStyle name="好_2015年广西壮族自治区本级政府性基金预算收支决算表0608 2" xfId="3631"/>
    <cellStyle name="好_20170804175743_643 (1)" xfId="3632"/>
    <cellStyle name="好_20河南_财力性转移支付2010年预算参考数" xfId="3633"/>
    <cellStyle name="好_20河南_财力性转移支付2010年预算参考数 2" xfId="3634"/>
    <cellStyle name="好_县市旗测算-新科目（20080626）_不含人员经费系数 2" xfId="3635"/>
    <cellStyle name="好_22湖南" xfId="3636"/>
    <cellStyle name="好_22湖南 2" xfId="3637"/>
    <cellStyle name="适中 2" xfId="3638"/>
    <cellStyle name="好_22湖南_财力性转移支付2010年预算参考数" xfId="3639"/>
    <cellStyle name="好_22湖南_财力性转移支付2010年预算参考数 2" xfId="3640"/>
    <cellStyle name="好_27重庆_财力性转移支付2010年预算参考数 2" xfId="3641"/>
    <cellStyle name="好_28四川" xfId="3642"/>
    <cellStyle name="好_Book1 2" xfId="3643"/>
    <cellStyle name="好_28四川 2" xfId="3644"/>
    <cellStyle name="好_Book1 2 2" xfId="3645"/>
    <cellStyle name="好_2支出" xfId="3646"/>
    <cellStyle name="好_30云南" xfId="3647"/>
    <cellStyle name="好_30云南 2" xfId="3648"/>
    <cellStyle name="好_30云南_1" xfId="3649"/>
    <cellStyle name="好_30云南_1 2" xfId="3650"/>
    <cellStyle name="好_30云南_1_财力性转移支付2010年预算参考数" xfId="3651"/>
    <cellStyle name="好_33甘肃" xfId="3652"/>
    <cellStyle name="好_33甘肃 2" xfId="3653"/>
    <cellStyle name="好_地方配套按人均增幅控制8.30xl 4" xfId="3654"/>
    <cellStyle name="好_34青海_1" xfId="3655"/>
    <cellStyle name="好_34青海_1 2" xfId="3656"/>
    <cellStyle name="好_34青海_财力性转移支付2010年预算参考数" xfId="3657"/>
    <cellStyle name="好_34青海_财力性转移支付2010年预算参考数 2" xfId="3658"/>
    <cellStyle name="好_云南省2008年转移支付测算——州市本级考核部分及政策性测算 3_2016年决算报告附表8.25 2" xfId="3659"/>
    <cellStyle name="好_530623_2006年县级财政报表附表 2 2" xfId="3660"/>
    <cellStyle name="好_530623_2006年县级财政报表附表 2_2016年决算报告附表7.21" xfId="3661"/>
    <cellStyle name="好_530623_2006年县级财政报表附表 2_2016年决算报告附表8.25" xfId="3662"/>
    <cellStyle name="好_530623_2006年县级财政报表附表 3" xfId="3663"/>
    <cellStyle name="好_530623_2006年县级财政报表附表 3 2" xfId="3664"/>
    <cellStyle name="好_530623_2006年县级财政报表附表 3_2016年决算报告附表8.25 2" xfId="3665"/>
    <cellStyle name="好_530623_2006年县级财政报表附表 4" xfId="3666"/>
    <cellStyle name="好_530629_2006年县级财政报表附表" xfId="3667"/>
    <cellStyle name="好_530629_2006年县级财政报表附表 2" xfId="3668"/>
    <cellStyle name="好_530629_2006年县级财政报表附表 2_2016年决算报告附表7.21" xfId="3669"/>
    <cellStyle name="好_530629_2006年县级财政报表附表 3 2" xfId="3670"/>
    <cellStyle name="好_530629_2006年县级财政报表附表 3_2016年决算报告附表7.21 2" xfId="3671"/>
    <cellStyle name="好_530629_2006年县级财政报表附表 4" xfId="3672"/>
    <cellStyle name="好_5334_2006年迪庆县级财政报表附表" xfId="3673"/>
    <cellStyle name="好_5334_2006年迪庆县级财政报表附表 2_2016年决算报告附表8.25" xfId="3674"/>
    <cellStyle name="好_5334_2006年迪庆县级财政报表附表 3" xfId="3675"/>
    <cellStyle name="好_5334_2006年迪庆县级财政报表附表 3 2" xfId="3676"/>
    <cellStyle name="好_5334_2006年迪庆县级财政报表附表 3_2016年决算报告附表7.21" xfId="3677"/>
    <cellStyle name="好_下半年禁吸戒毒经费1000万元 2_2016年决算报告附表7.21" xfId="3678"/>
    <cellStyle name="好_5334_2006年迪庆县级财政报表附表 3_2016年决算报告附表7.21 2" xfId="3679"/>
    <cellStyle name="好_5334_2006年迪庆县级财政报表附表 3_2016年决算报告附表8.25 2" xfId="3680"/>
    <cellStyle name="好_5334_2006年迪庆县级财政报表附表 4" xfId="3681"/>
    <cellStyle name="好_Book1" xfId="3682"/>
    <cellStyle name="好_县市旗测算-新科目（20080627） 2" xfId="3683"/>
    <cellStyle name="好_Book1 2_2016年决算报告附表8.25 2" xfId="3684"/>
    <cellStyle name="好_云南 缺口县区测算(地方填报) 2" xfId="3685"/>
    <cellStyle name="好_Book1 3_2016年决算报告附表7.21" xfId="3686"/>
    <cellStyle name="好_Book1 3_2016年决算报告附表7.21 2" xfId="3687"/>
    <cellStyle name="好_Book1 3_2016年决算报告附表8.25" xfId="3688"/>
    <cellStyle name="好_县市旗测算-新科目（20080627）_不含人员经费系数_财力性转移支付2010年预算参考数" xfId="3689"/>
    <cellStyle name="好_重点民生支出需求测算表社保（农村低保）081112" xfId="3690"/>
    <cellStyle name="好_Book1 4" xfId="3691"/>
    <cellStyle name="好_Book1_1" xfId="3692"/>
    <cellStyle name="好_卫生部门 2_2016年决算报告附表7.21" xfId="3693"/>
    <cellStyle name="好_Book1_2" xfId="3694"/>
    <cellStyle name="好_卫生部门 2_2016年决算报告附表7.21 2" xfId="3695"/>
    <cellStyle name="好_Book1_2 2" xfId="3696"/>
    <cellStyle name="好_Book1_Book1" xfId="3697"/>
    <cellStyle name="好_Book1_财力性转移支付2010年预算参考数" xfId="3698"/>
    <cellStyle name="好_Book1_新增公开表格-政府性基金预算收支决算表" xfId="3699"/>
    <cellStyle name="好_奖励补助测算7.25 4" xfId="3700"/>
    <cellStyle name="好_Book1_新增公开表格-政府性基金预算收支决算表 2" xfId="3701"/>
    <cellStyle name="好_Book2 2" xfId="3702"/>
    <cellStyle name="好_Book2 2 2" xfId="3703"/>
    <cellStyle name="好_县市旗测算-新科目（20080626）_县市旗测算-新科目（含人口规模效应） 2" xfId="3704"/>
    <cellStyle name="好_平邑_财力性转移支付2010年预算参考数" xfId="3705"/>
    <cellStyle name="好_Book2 2_2016年决算报告附表7.21" xfId="3706"/>
    <cellStyle name="好_民生政策最低支出需求" xfId="3707"/>
    <cellStyle name="好_平邑_财力性转移支付2010年预算参考数 2" xfId="3708"/>
    <cellStyle name="好_Book2 2_2016年决算报告附表7.21 2" xfId="3709"/>
    <cellStyle name="好_Book2 2_2016年决算报告附表8.25 2" xfId="3710"/>
    <cellStyle name="好_Book2 3" xfId="3711"/>
    <cellStyle name="样式 1 7" xfId="3712"/>
    <cellStyle name="好_Book2 3 2" xfId="3713"/>
    <cellStyle name="好_Book2 3_2016年决算报告附表7.21 2" xfId="3714"/>
    <cellStyle name="好_Book2 3_2016年决算报告附表8.25" xfId="3715"/>
    <cellStyle name="好_财政供养人员 2_2016年决算报告附表7.21 2" xfId="3716"/>
    <cellStyle name="好_Book2_2014年广西壮族自治区本级决算录入表0701" xfId="3717"/>
    <cellStyle name="好_Book2_2014年广西壮族自治区本级决算录入表0701 2" xfId="3718"/>
    <cellStyle name="好_gdp" xfId="3719"/>
    <cellStyle name="好_gdp 2" xfId="3720"/>
    <cellStyle name="好_M01-2(州市补助收入) 2_2016年决算报告附表7.21" xfId="3721"/>
    <cellStyle name="好_M01-2(州市补助收入) 2_2016年决算报告附表7.21 2" xfId="3722"/>
    <cellStyle name="好_M01-2(州市补助收入) 2_2016年决算报告附表8.25 2" xfId="3723"/>
    <cellStyle name="好_M01-2(州市补助收入) 3_2016年决算报告附表7.21 2" xfId="3724"/>
    <cellStyle name="好_M01-2(州市补助收入) 3_2016年决算报告附表8.25" xfId="3725"/>
    <cellStyle name="好_M01-2(州市补助收入) 3_2016年决算报告附表8.25 2" xfId="3726"/>
    <cellStyle name="好_M03" xfId="3727"/>
    <cellStyle name="好_M03 2_2016年决算报告附表7.21" xfId="3728"/>
    <cellStyle name="好_M03 2_2016年决算报告附表7.21 2" xfId="3729"/>
    <cellStyle name="好_M03 3_2016年决算报告附表7.21" xfId="3730"/>
    <cellStyle name="好_M03 3_2016年决算报告附表7.21 2" xfId="3731"/>
    <cellStyle name="好_M03 3_2016年决算报告附表8.25" xfId="3732"/>
    <cellStyle name="好_M03 3_2016年决算报告附表8.25 2" xfId="3733"/>
    <cellStyle name="好_安徽 缺口县区测算(地方填报)1" xfId="3734"/>
    <cellStyle name="好_安徽 缺口县区测算(地方填报)1 2" xfId="3735"/>
    <cellStyle name="好_县区合并测算20080423(按照各省比重）_不含人员经费系数_财力性转移支付2010年预算参考数 2" xfId="3736"/>
    <cellStyle name="好_安徽 缺口县区测算(地方填报)1_财力性转移支付2010年预算参考数" xfId="3737"/>
    <cellStyle name="好_安徽 缺口县区测算(地方填报)1_财力性转移支付2010年预算参考数 2" xfId="3738"/>
    <cellStyle name="好_表十" xfId="3739"/>
    <cellStyle name="好_表十 2" xfId="3740"/>
    <cellStyle name="好_奖励补助测算5.23新 2_2016年决算报告附表8.25 2" xfId="3741"/>
    <cellStyle name="好_不用软件计算9.1不考虑经费管理评价xl 2 2" xfId="3742"/>
    <cellStyle name="好_不用软件计算9.1不考虑经费管理评价xl 2_2016年决算报告附表7.21" xfId="3743"/>
    <cellStyle name="好_不用软件计算9.1不考虑经费管理评价xl 2_2016年决算报告附表7.21 2" xfId="3744"/>
    <cellStyle name="好_不用软件计算9.1不考虑经费管理评价xl 3" xfId="3745"/>
    <cellStyle name="好_人员工资和公用经费3_财力性转移支付2010年预算参考数" xfId="3746"/>
    <cellStyle name="好_行政（人员）" xfId="3747"/>
    <cellStyle name="好_不用软件计算9.1不考虑经费管理评价xl 3 2" xfId="3748"/>
    <cellStyle name="好_不用软件计算9.1不考虑经费管理评价xl 4" xfId="3749"/>
    <cellStyle name="好_云南农村义务教育统计表 3_2016年决算报告附表8.25 2" xfId="3750"/>
    <cellStyle name="好_财政供养人员 2 2" xfId="3751"/>
    <cellStyle name="好_财政供养人员 2_2016年决算报告附表7.21" xfId="3752"/>
    <cellStyle name="好_财政供养人员 2_2016年决算报告附表8.25 2" xfId="3753"/>
    <cellStyle name="好_财政供养人员 3_2016年决算报告附表8.25 2" xfId="3754"/>
    <cellStyle name="好_财政供养人员 4" xfId="3755"/>
    <cellStyle name="好_行政（人员）_财力性转移支付2010年预算参考数 2" xfId="3756"/>
    <cellStyle name="好_财政支出对上级的依赖程度" xfId="3757"/>
    <cellStyle name="好_测算结果" xfId="3758"/>
    <cellStyle name="好_测算结果 2" xfId="3759"/>
    <cellStyle name="好_基础数据分析 2_2016年决算报告附表7.21" xfId="3760"/>
    <cellStyle name="好_测算结果_财力性转移支付2010年预算参考数" xfId="3761"/>
    <cellStyle name="好_基础数据分析 2_2016年决算报告附表7.21 2" xfId="3762"/>
    <cellStyle name="好_测算结果_财力性转移支付2010年预算参考数 2" xfId="3763"/>
    <cellStyle name="好_测算结果汇总 2" xfId="3764"/>
    <cellStyle name="好_缺口县区测算(财政部标准)" xfId="3765"/>
    <cellStyle name="好_测算结果汇总_财力性转移支付2010年预算参考数" xfId="3766"/>
    <cellStyle name="好_分县成本差异系数_民生政策最低支出需求_财力性转移支付2010年预算参考数 2" xfId="3767"/>
    <cellStyle name="好_成本差异系数" xfId="3768"/>
    <cellStyle name="好_成本差异系数 2" xfId="3769"/>
    <cellStyle name="好_成本差异系数（含人口规模）" xfId="3770"/>
    <cellStyle name="好_成本差异系数（含人口规模） 2" xfId="3771"/>
    <cellStyle name="好_成本差异系数（含人口规模）_财力性转移支付2010年预算参考数" xfId="3772"/>
    <cellStyle name="好_成本差异系数（含人口规模）_财力性转移支付2010年预算参考数 2" xfId="3773"/>
    <cellStyle name="好_县区合并测算20080423(按照各省比重）_不含人员经费系数" xfId="3774"/>
    <cellStyle name="好_成本差异系数_财力性转移支付2010年预算参考数" xfId="3775"/>
    <cellStyle name="好_城建部门" xfId="3776"/>
    <cellStyle name="好_行政(燃修费)_财力性转移支付2010年预算参考数 2" xfId="3777"/>
    <cellStyle name="好_地方配套按人均增幅控制8.30xl" xfId="3778"/>
    <cellStyle name="好_地方配套按人均增幅控制8.30xl 2" xfId="3779"/>
    <cellStyle name="好_地方配套按人均增幅控制8.30xl 2_2016年决算报告附表7.21" xfId="3780"/>
    <cellStyle name="好_地方配套按人均增幅控制8.30xl 2_2016年决算报告附表8.25" xfId="3781"/>
    <cellStyle name="好_地方配套按人均增幅控制8.30xl 2_2016年决算报告附表8.25 2" xfId="3782"/>
    <cellStyle name="好_地方配套按人均增幅控制8.30xl 3_2016年决算报告附表8.25 2" xfId="3783"/>
    <cellStyle name="好_地方配套按人均增幅控制8.30一般预算平均增幅、人均可用财力平均增幅两次控制、社会治安系数调整、案件数调整xl 2 2" xfId="3784"/>
    <cellStyle name="好_地方配套按人均增幅控制8.30一般预算平均增幅、人均可用财力平均增幅两次控制、社会治安系数调整、案件数调整xl 2_2016年决算报告附表7.21" xfId="3785"/>
    <cellStyle name="好_地方配套按人均增幅控制8.30一般预算平均增幅、人均可用财力平均增幅两次控制、社会治安系数调整、案件数调整xl 2_2016年决算报告附表7.21 2" xfId="3786"/>
    <cellStyle name="好_行政公检法测算_不含人员经费系数" xfId="3787"/>
    <cellStyle name="好_地方配套按人均增幅控制8.30一般预算平均增幅、人均可用财力平均增幅两次控制、社会治安系数调整、案件数调整xl 2_2016年决算报告附表8.25" xfId="3788"/>
    <cellStyle name="好_地方配套按人均增幅控制8.30一般预算平均增幅、人均可用财力平均增幅两次控制、社会治安系数调整、案件数调整xl 3" xfId="3789"/>
    <cellStyle name="好_地方配套按人均增幅控制8.30一般预算平均增幅、人均可用财力平均增幅两次控制、社会治安系数调整、案件数调整xl 3 2" xfId="3790"/>
    <cellStyle name="好_地方配套按人均增幅控制8.30一般预算平均增幅、人均可用财力平均增幅两次控制、社会治安系数调整、案件数调整xl 3_2016年决算报告附表7.21" xfId="3791"/>
    <cellStyle name="好_地方配套按人均增幅控制8.30一般预算平均增幅、人均可用财力平均增幅两次控制、社会治安系数调整、案件数调整xl 3_2016年决算报告附表7.21 2" xfId="3792"/>
    <cellStyle name="好_地方配套按人均增幅控制8.30一般预算平均增幅、人均可用财力平均增幅两次控制、社会治安系数调整、案件数调整xl 3_2016年决算报告附表8.25" xfId="3793"/>
    <cellStyle name="好_地方配套按人均增幅控制8.30一般预算平均增幅、人均可用财力平均增幅两次控制、社会治安系数调整、案件数调整xl 3_2016年决算报告附表8.25 2" xfId="3794"/>
    <cellStyle name="好_地方配套按人均增幅控制8.30一般预算平均增幅、人均可用财力平均增幅两次控制、社会治安系数调整、案件数调整xl 4" xfId="3795"/>
    <cellStyle name="好_第五部分(才淼、饶永宏） 2 2" xfId="3796"/>
    <cellStyle name="好_第五部分(才淼、饶永宏） 2_2016年决算报告附表7.21" xfId="3797"/>
    <cellStyle name="好_第五部分(才淼、饶永宏） 2_2016年决算报告附表8.25" xfId="3798"/>
    <cellStyle name="好_第五部分(才淼、饶永宏） 3" xfId="3799"/>
    <cellStyle name="好_第五部分(才淼、饶永宏） 3_2016年决算报告附表7.21 2" xfId="3800"/>
    <cellStyle name="好_第五部分(才淼、饶永宏） 3_2016年决算报告附表8.25" xfId="3801"/>
    <cellStyle name="好_第五部分(才淼、饶永宏） 3_2016年决算报告附表8.25 2" xfId="3802"/>
    <cellStyle name="好_第五部分(才淼、饶永宏） 4" xfId="3803"/>
    <cellStyle name="好_分析缺口率" xfId="3804"/>
    <cellStyle name="好_分析缺口率 2" xfId="3805"/>
    <cellStyle name="好_分析缺口率_财力性转移支付2010年预算参考数" xfId="3806"/>
    <cellStyle name="好_分县成本差异系数" xfId="3807"/>
    <cellStyle name="好_分县成本差异系数 2" xfId="3808"/>
    <cellStyle name="好_分县成本差异系数_不含人员经费系数_财力性转移支付2010年预算参考数 2" xfId="3809"/>
    <cellStyle name="好_分县成本差异系数_民生政策最低支出需求" xfId="3810"/>
    <cellStyle name="好_分县成本差异系数_民生政策最低支出需求 2" xfId="3811"/>
    <cellStyle name="好_分县成本差异系数_民生政策最低支出需求_财力性转移支付2010年预算参考数" xfId="3812"/>
    <cellStyle name="好_义务教育阶段教职工人数（教育厅提供最终）" xfId="3813"/>
    <cellStyle name="好_附表_财力性转移支付2010年预算参考数" xfId="3814"/>
    <cellStyle name="好_义务教育阶段教职工人数（教育厅提供最终） 2" xfId="3815"/>
    <cellStyle name="好_行政公检法测算_财力性转移支付2010年预算参考数" xfId="3816"/>
    <cellStyle name="好_附表_财力性转移支付2010年预算参考数 2" xfId="3817"/>
    <cellStyle name="好_行政(燃修费)_不含人员经费系数 2" xfId="3818"/>
    <cellStyle name="好_行政(燃修费)_不含人员经费系数_财力性转移支付2010年预算参考数 2" xfId="3819"/>
    <cellStyle name="好_行政(燃修费)_财力性转移支付2010年预算参考数" xfId="3820"/>
    <cellStyle name="好_三季度－表二 4" xfId="3821"/>
    <cellStyle name="好_行政(燃修费)_民生政策最低支出需求" xfId="3822"/>
    <cellStyle name="好_行政(燃修费)_民生政策最低支出需求_财力性转移支付2010年预算参考数" xfId="3823"/>
    <cellStyle name="好_人员工资和公用经费3_财力性转移支付2010年预算参考数 2" xfId="3824"/>
    <cellStyle name="好_行政（人员） 2" xfId="3825"/>
    <cellStyle name="好_行政（人员）_不含人员经费系数" xfId="3826"/>
    <cellStyle name="好_行政（人员）_不含人员经费系数 2" xfId="3827"/>
    <cellStyle name="好_行政（人员）_不含人员经费系数_财力性转移支付2010年预算参考数" xfId="3828"/>
    <cellStyle name="好_行政（人员）_财力性转移支付2010年预算参考数" xfId="3829"/>
    <cellStyle name="好_行政（人员）_民生政策最低支出需求_财力性转移支付2010年预算参考数 2" xfId="3830"/>
    <cellStyle name="好_行政公检法测算" xfId="3831"/>
    <cellStyle name="好_行政公检法测算 2" xfId="3832"/>
    <cellStyle name="好_行政公检法测算_不含人员经费系数_财力性转移支付2010年预算参考数" xfId="3833"/>
    <cellStyle name="好_行政公检法测算_不含人员经费系数_财力性转移支付2010年预算参考数 2" xfId="3834"/>
    <cellStyle name="好_义务教育阶段教职工人数（教育厅提供最终） 2 2" xfId="3835"/>
    <cellStyle name="输入 4" xfId="3836"/>
    <cellStyle name="好_行政公检法测算_财力性转移支付2010年预算参考数 2" xfId="3837"/>
    <cellStyle name="好_行政公检法测算_民生政策最低支出需求 2" xfId="3838"/>
    <cellStyle name="好_行政公检法测算_县市旗测算-新科目（含人口规模效应） 2" xfId="3839"/>
    <cellStyle name="好_行政公检法测算_县市旗测算-新科目（含人口规模效应）_财力性转移支付2010年预算参考数" xfId="3840"/>
    <cellStyle name="好_河南 缺口县区测算(地方填报)" xfId="3841"/>
    <cellStyle name="好_河南 缺口县区测算(地方填报) 2" xfId="3842"/>
    <cellStyle name="好_河南 缺口县区测算(地方填报)_财力性转移支付2010年预算参考数" xfId="3843"/>
    <cellStyle name="好_河南 缺口县区测算(地方填报)_财力性转移支付2010年预算参考数 2" xfId="3844"/>
    <cellStyle name="好_县市旗测算-新科目（20080626）_财力性转移支付2010年预算参考数 2" xfId="3845"/>
    <cellStyle name="好_核定人数对比" xfId="3846"/>
    <cellStyle name="好_核定人数对比 2" xfId="3847"/>
    <cellStyle name="好_核定人数对比_财力性转移支付2010年预算参考数" xfId="3848"/>
    <cellStyle name="好_核定人数对比_财力性转移支付2010年预算参考数 2" xfId="3849"/>
    <cellStyle name="好_核定人数下发表 2" xfId="3850"/>
    <cellStyle name="好_核定人数下发表_财力性转移支付2010年预算参考数" xfId="3851"/>
    <cellStyle name="好_汇总" xfId="3852"/>
    <cellStyle name="好_汇总 2" xfId="3853"/>
    <cellStyle name="好_县市旗测算20080508_民生政策最低支出需求_财力性转移支付2010年预算参考数" xfId="3854"/>
    <cellStyle name="好_汇总 2 2" xfId="3855"/>
    <cellStyle name="好_汇总 2_2016年决算报告附表7.21 2" xfId="3856"/>
    <cellStyle name="好_市辖区测算-新科目（20080626）_不含人员经费系数_财力性转移支付2010年预算参考数" xfId="3857"/>
    <cellStyle name="好_汇总 3" xfId="3858"/>
    <cellStyle name="好_市辖区测算-新科目（20080626）_不含人员经费系数_财力性转移支付2010年预算参考数 2" xfId="3859"/>
    <cellStyle name="好_汇总 3_2016年决算报告附表8.25" xfId="3860"/>
    <cellStyle name="好_汇总 3 2" xfId="3861"/>
    <cellStyle name="好_汇总表4_财力性转移支付2010年预算参考数" xfId="3862"/>
    <cellStyle name="好_汇总表4_财力性转移支付2010年预算参考数 2" xfId="3863"/>
    <cellStyle name="好_云南省2008年中小学教职工情况（教育厅提供20090101加工整理） 3_2016年决算报告附表7.21 2" xfId="3864"/>
    <cellStyle name="好_汇总-县级财政报表附表" xfId="3865"/>
    <cellStyle name="好_汇总-县级财政报表附表 2_2016年决算报告附表8.25" xfId="3866"/>
    <cellStyle name="好_汇总-县级财政报表附表 2_2016年决算报告附表8.25 2" xfId="3867"/>
    <cellStyle name="好_基础数据分析 2_2016年决算报告附表8.25" xfId="3868"/>
    <cellStyle name="好_基础数据分析 2_2016年决算报告附表8.25 2" xfId="3869"/>
    <cellStyle name="后继超链接" xfId="3870"/>
    <cellStyle name="好_基础数据分析 3" xfId="3871"/>
    <cellStyle name="好_基础数据分析 3_2016年决算报告附表7.21 2" xfId="3872"/>
    <cellStyle name="好_江西超收收入安排（1-10月份）新" xfId="3873"/>
    <cellStyle name="好_奖励补助测算5.22测试 2_2016年决算报告附表7.21" xfId="3874"/>
    <cellStyle name="好_奖励补助测算5.22测试 2_2016年决算报告附表8.25" xfId="3875"/>
    <cellStyle name="好_县级基础数据" xfId="3876"/>
    <cellStyle name="好_奖励补助测算5.22测试 2_2016年决算报告附表8.25 2" xfId="3877"/>
    <cellStyle name="好_奖励补助测算5.23新 2" xfId="3878"/>
    <cellStyle name="好_奖励补助测算5.23新 2 2" xfId="3879"/>
    <cellStyle name="好_奖励补助测算5.23新 2_2016年决算报告附表7.21 2" xfId="3880"/>
    <cellStyle name="好_奖励补助测算5.23新 3" xfId="3881"/>
    <cellStyle name="好_奖励补助测算5.23新 3 2" xfId="3882"/>
    <cellStyle name="好_奖励补助测算5.23新 3_2016年决算报告附表8.25 2" xfId="3883"/>
    <cellStyle name="好_奖励补助测算5.23新 4" xfId="3884"/>
    <cellStyle name="好_奖励补助测算5.24冯铸" xfId="3885"/>
    <cellStyle name="好_奖励补助测算5.24冯铸 2_2016年决算报告附表8.25" xfId="3886"/>
    <cellStyle name="好_奖励补助测算5.24冯铸 3 2" xfId="3887"/>
    <cellStyle name="好_奖励补助测算5.24冯铸 3_2016年决算报告附表7.21" xfId="3888"/>
    <cellStyle name="好_奖励补助测算5.24冯铸 3_2016年决算报告附表8.25" xfId="3889"/>
    <cellStyle name="好_奖励补助测算7.23 2" xfId="3890"/>
    <cellStyle name="好_奖励补助测算7.23 2_2016年决算报告附表8.25" xfId="3891"/>
    <cellStyle name="好_奖励补助测算7.23 2_2016年决算报告附表8.25 2" xfId="3892"/>
    <cellStyle name="好_奖励补助测算7.23 3" xfId="3893"/>
    <cellStyle name="好_其他部门(按照总人口测算）—20080416_民生政策最低支出需求 2" xfId="3894"/>
    <cellStyle name="好_教育厅提供义务教育及高中教师人数（2009年1月6日） 3_2016年决算报告附表8.25" xfId="3895"/>
    <cellStyle name="好_奖励补助测算7.23 3_2016年决算报告附表7.21 2" xfId="3896"/>
    <cellStyle name="好_奖励补助测算7.23 3_2016年决算报告附表8.25" xfId="3897"/>
    <cellStyle name="好_奖励补助测算7.23 3_2016年决算报告附表8.25 2" xfId="3898"/>
    <cellStyle name="好_奖励补助测算7.25" xfId="3899"/>
    <cellStyle name="好_奖励补助测算7.25 (version 1) (version 1)" xfId="3900"/>
    <cellStyle name="好_奖励补助测算7.25 (version 1) (version 1) 2_2016年决算报告附表7.21" xfId="3901"/>
    <cellStyle name="好_奖励补助测算7.25 (version 1) (version 1) 2_2016年决算报告附表7.21 2" xfId="3902"/>
    <cellStyle name="好_奖励补助测算7.25 (version 1) (version 1) 2_2016年决算报告附表8.25" xfId="3903"/>
    <cellStyle name="好_奖励补助测算7.25 (version 1) (version 1) 2_2016年决算报告附表8.25 2" xfId="3904"/>
    <cellStyle name="好_市辖区测算-新科目（20080626）_县市旗测算-新科目（含人口规模效应） 2" xfId="3905"/>
    <cellStyle name="好_奖励补助测算7.25 (version 1) (version 1) 3" xfId="3906"/>
    <cellStyle name="好_奖励补助测算7.25 2" xfId="3907"/>
    <cellStyle name="好_奖励补助测算7.25 2 2" xfId="3908"/>
    <cellStyle name="好_奖励补助测算7.25 2_2016年决算报告附表7.21" xfId="3909"/>
    <cellStyle name="好_山东省民生支出标准_财力性转移支付2010年预算参考数 2" xfId="3910"/>
    <cellStyle name="好_奖励补助测算7.25 2_2016年决算报告附表7.21 2" xfId="3911"/>
    <cellStyle name="好_奖励补助测算7.25 3" xfId="3912"/>
    <cellStyle name="好_奖励补助测算7.25 3 2" xfId="3913"/>
    <cellStyle name="好_奖励补助测算7.25 3_2016年决算报告附表8.25" xfId="3914"/>
    <cellStyle name="好_奖励补助测算7.25 3_2016年决算报告附表8.25 2" xfId="3915"/>
    <cellStyle name="好_奖励补助测算7.25 5" xfId="3916"/>
    <cellStyle name="好_教育(按照总人口测算）—20080416" xfId="3917"/>
    <cellStyle name="好_教育(按照总人口测算）—20080416 2" xfId="3918"/>
    <cellStyle name="好_教育(按照总人口测算）—20080416_不含人员经费系数 2" xfId="3919"/>
    <cellStyle name="好_教育(按照总人口测算）—20080416_财力性转移支付2010年预算参考数" xfId="3920"/>
    <cellStyle name="好_教育(按照总人口测算）—20080416_财力性转移支付2010年预算参考数 2" xfId="3921"/>
    <cellStyle name="好_教育(按照总人口测算）—20080416_民生政策最低支出需求_财力性转移支付2010年预算参考数" xfId="3922"/>
    <cellStyle name="好_教育(按照总人口测算）—20080416_民生政策最低支出需求_财力性转移支付2010年预算参考数 2" xfId="3923"/>
    <cellStyle name="好_教育(按照总人口测算）—20080416_县市旗测算-新科目（含人口规模效应）" xfId="3924"/>
    <cellStyle name="好_县市旗测算-新科目（20080626）_民生政策最低支出需求" xfId="3925"/>
    <cellStyle name="好_教育(按照总人口测算）—20080416_县市旗测算-新科目（含人口规模效应）_财力性转移支付2010年预算参考数 2" xfId="3926"/>
    <cellStyle name="好_教育厅提供义务教育及高中教师人数（2009年1月6日） 2_2016年决算报告附表7.21" xfId="3927"/>
    <cellStyle name="好_教育厅提供义务教育及高中教师人数（2009年1月6日） 2_2016年决算报告附表8.25 2" xfId="3928"/>
    <cellStyle name="好_其他部门(按照总人口测算）—20080416_不含人员经费系数_财力性转移支付2010年预算参考数 2" xfId="3929"/>
    <cellStyle name="好_教育厅提供义务教育及高中教师人数（2009年1月6日） 3_2016年决算报告附表7.21" xfId="3930"/>
    <cellStyle name="好_教育厅提供义务教育及高中教师人数（2009年1月6日） 3_2016年决算报告附表7.21 2" xfId="3931"/>
    <cellStyle name="好_教育厅提供义务教育及高中教师人数（2009年1月6日） 3_2016年决算报告附表8.25 2" xfId="3932"/>
    <cellStyle name="好_丽江汇总" xfId="3933"/>
    <cellStyle name="好_辽宁省2007年1-10月份一般预算收入超收及安排情况统计表" xfId="3934"/>
    <cellStyle name="好_民生政策最低支出需求_财力性转移支付2010年预算参考数" xfId="3935"/>
    <cellStyle name="好_农林水和城市维护标准支出20080505－县区合计 2" xfId="3936"/>
    <cellStyle name="好_农林水和城市维护标准支出20080505－县区合计_不含人员经费系数_财力性转移支付2010年预算参考数" xfId="3937"/>
    <cellStyle name="好_农林水和城市维护标准支出20080505－县区合计_不含人员经费系数_财力性转移支付2010年预算参考数 2" xfId="3938"/>
    <cellStyle name="好_农林水和城市维护标准支出20080505－县区合计_财力性转移支付2010年预算参考数" xfId="3939"/>
    <cellStyle name="好_农林水和城市维护标准支出20080505－县区合计_民生政策最低支出需求" xfId="3940"/>
    <cellStyle name="好_农林水和城市维护标准支出20080505－县区合计_民生政策最低支出需求_财力性转移支付2010年预算参考数 2" xfId="3941"/>
    <cellStyle name="好_农林水和城市维护标准支出20080505－县区合计_县市旗测算-新科目（含人口规模效应） 2" xfId="3942"/>
    <cellStyle name="好_农林水和城市维护标准支出20080505－县区合计_县市旗测算-新科目（含人口规模效应）_财力性转移支付2010年预算参考数" xfId="3943"/>
    <cellStyle name="好_农林水和城市维护标准支出20080505－县区合计_县市旗测算-新科目（含人口规模效应）_财力性转移支付2010年预算参考数 2" xfId="3944"/>
    <cellStyle name="好_平邑" xfId="3945"/>
    <cellStyle name="好_平邑 2" xfId="3946"/>
    <cellStyle name="好_其他部门(按照总人口测算）—20080416" xfId="3947"/>
    <cellStyle name="好_其他部门(按照总人口测算）—20080416_不含人员经费系数 2" xfId="3948"/>
    <cellStyle name="好_其他部门(按照总人口测算）—20080416_县市旗测算-新科目（含人口规模效应）" xfId="3949"/>
    <cellStyle name="好_其他部门(按照总人口测算）—20080416_县市旗测算-新科目（含人口规模效应） 2" xfId="3950"/>
    <cellStyle name="计算 3" xfId="3951"/>
    <cellStyle name="好_其他部门(按照总人口测算）—20080416_县市旗测算-新科目（含人口规模效应）_财力性转移支付2010年预算参考数" xfId="3952"/>
    <cellStyle name="好_青海 缺口县区测算(地方填报)" xfId="3953"/>
    <cellStyle name="好_青海 缺口县区测算(地方填报) 2" xfId="3954"/>
    <cellStyle name="好_青海 缺口县区测算(地方填报)_财力性转移支付2010年预算参考数" xfId="3955"/>
    <cellStyle name="好_青海 缺口县区测算(地方填报)_财力性转移支付2010年预算参考数 2" xfId="3956"/>
    <cellStyle name="好_缺口县区测算（11.13）" xfId="3957"/>
    <cellStyle name="好_缺口县区测算(按核定人数) 2" xfId="3958"/>
    <cellStyle name="好_缺口县区测算(按核定人数)_财力性转移支付2010年预算参考数" xfId="3959"/>
    <cellStyle name="好_缺口县区测算(按核定人数)_财力性转移支付2010年预算参考数 2" xfId="3960"/>
    <cellStyle name="好_缺口县区测算(财政部标准)_财力性转移支付2010年预算参考数" xfId="3961"/>
    <cellStyle name="好_缺口县区测算(财政部标准)_财力性转移支付2010年预算参考数 2" xfId="3962"/>
    <cellStyle name="后继超级链接" xfId="3963"/>
    <cellStyle name="好_缺口县区测算_财力性转移支付2010年预算参考数" xfId="3964"/>
    <cellStyle name="好_人员工资和公用经费" xfId="3965"/>
    <cellStyle name="好_人员工资和公用经费 2" xfId="3966"/>
    <cellStyle name="好_人员工资和公用经费_财力性转移支付2010年预算参考数" xfId="3967"/>
    <cellStyle name="好_人员工资和公用经费_财力性转移支付2010年预算参考数 2" xfId="3968"/>
    <cellStyle name="好_人员工资和公用经费2_财力性转移支付2010年预算参考数" xfId="3969"/>
    <cellStyle name="好_三季度－表二 2 2" xfId="3970"/>
    <cellStyle name="好_三季度－表二 2_2016年决算报告附表7.21" xfId="3971"/>
    <cellStyle name="好_三季度－表二 2_2016年决算报告附表8.25 2" xfId="3972"/>
    <cellStyle name="好_三季度－表二 3" xfId="3973"/>
    <cellStyle name="好_三季度－表二 3 2" xfId="3974"/>
    <cellStyle name="好_三季度－表二 3_2016年决算报告附表8.25" xfId="3975"/>
    <cellStyle name="好_三季度－表二 3_2016年决算报告附表8.25 2" xfId="3976"/>
    <cellStyle name="注释 2 4" xfId="3977"/>
    <cellStyle name="好_山东省民生支出标准_财力性转移支付2010年预算参考数" xfId="3978"/>
    <cellStyle name="好_上月各市收入" xfId="3979"/>
    <cellStyle name="好_市辖区测算20080510" xfId="3980"/>
    <cellStyle name="好_市辖区测算20080510_不含人员经费系数" xfId="3981"/>
    <cellStyle name="好_市辖区测算20080510_不含人员经费系数_财力性转移支付2010年预算参考数" xfId="3982"/>
    <cellStyle name="好_市辖区测算20080510_不含人员经费系数_财力性转移支付2010年预算参考数 2" xfId="3983"/>
    <cellStyle name="好_市辖区测算20080510_财力性转移支付2010年预算参考数" xfId="3984"/>
    <cellStyle name="好_市辖区测算20080510_财力性转移支付2010年预算参考数 2" xfId="3985"/>
    <cellStyle name="好_市辖区测算20080510_民生政策最低支出需求" xfId="3986"/>
    <cellStyle name="好_市辖区测算20080510_民生政策最低支出需求 2" xfId="3987"/>
    <cellStyle name="好_市辖区测算20080510_民生政策最低支出需求_财力性转移支付2010年预算参考数" xfId="3988"/>
    <cellStyle name="好_市辖区测算20080510_民生政策最低支出需求_财力性转移支付2010年预算参考数 2" xfId="3989"/>
    <cellStyle name="好_市辖区测算20080510_县市旗测算-新科目（含人口规模效应）_财力性转移支付2010年预算参考数 2" xfId="3990"/>
    <cellStyle name="好_市辖区测算-新科目（20080626）" xfId="3991"/>
    <cellStyle name="好_统计表" xfId="3992"/>
    <cellStyle name="好_危改资金测算" xfId="3993"/>
    <cellStyle name="适中 4" xfId="3994"/>
    <cellStyle name="好_危改资金测算 2" xfId="3995"/>
    <cellStyle name="好_危改资金测算_财力性转移支付2010年预算参考数" xfId="3996"/>
    <cellStyle name="好_危改资金测算_财力性转移支付2010年预算参考数 2" xfId="3997"/>
    <cellStyle name="好_卫生(按照总人口测算）—20080416" xfId="3998"/>
    <cellStyle name="好_卫生(按照总人口测算）—20080416 2" xfId="3999"/>
    <cellStyle name="好_卫生(按照总人口测算）—20080416_不含人员经费系数" xfId="4000"/>
    <cellStyle name="好_卫生(按照总人口测算）—20080416_不含人员经费系数 2" xfId="4001"/>
    <cellStyle name="好_卫生(按照总人口测算）—20080416_财力性转移支付2010年预算参考数 2" xfId="4002"/>
    <cellStyle name="好_卫生(按照总人口测算）—20080416_民生政策最低支出需求" xfId="4003"/>
    <cellStyle name="好_卫生(按照总人口测算）—20080416_民生政策最低支出需求 2" xfId="4004"/>
    <cellStyle name="好_卫生(按照总人口测算）—20080416_民生政策最低支出需求_财力性转移支付2010年预算参考数" xfId="4005"/>
    <cellStyle name="好_卫生(按照总人口测算）—20080416_民生政策最低支出需求_财力性转移支付2010年预算参考数 2" xfId="4006"/>
    <cellStyle name="好_卫生(按照总人口测算）—20080416_县市旗测算-新科目（含人口规模效应） 2" xfId="4007"/>
    <cellStyle name="好_卫生部门 2" xfId="4008"/>
    <cellStyle name="好_卫生部门 2 2" xfId="4009"/>
    <cellStyle name="好_卫生部门 2_2016年决算报告附表8.25 2" xfId="4010"/>
    <cellStyle name="好_卫生部门_财力性转移支付2010年预算参考数" xfId="4011"/>
    <cellStyle name="好_文体广播部门" xfId="4012"/>
    <cellStyle name="好_文体广播事业(按照总人口测算）—20080416_不含人员经费系数 2" xfId="4013"/>
    <cellStyle name="好_文体广播事业(按照总人口测算）—20080416_民生政策最低支出需求 2" xfId="4014"/>
    <cellStyle name="好_文体广播事业(按照总人口测算）—20080416_民生政策最低支出需求_财力性转移支付2010年预算参考数 2" xfId="4015"/>
    <cellStyle name="好_文体广播事业(按照总人口测算）—20080416_县市旗测算-新科目（含人口规模效应）_财力性转移支付2010年预算参考数" xfId="4016"/>
    <cellStyle name="好_文体广播事业(按照总人口测算）—20080416_县市旗测算-新科目（含人口规模效应）_财力性转移支付2010年预算参考数 2" xfId="4017"/>
    <cellStyle name="好_下半年禁吸戒毒经费1000万元" xfId="4018"/>
    <cellStyle name="好_下半年禁吸戒毒经费1000万元 2_2016年决算报告附表7.21 2" xfId="4019"/>
    <cellStyle name="好_下半年禁吸戒毒经费1000万元 2_2016年决算报告附表8.25" xfId="4020"/>
    <cellStyle name="好_下半年禁吸戒毒经费1000万元 2_2016年决算报告附表8.25 2" xfId="4021"/>
    <cellStyle name="好_下半年禁吸戒毒经费1000万元 3" xfId="4022"/>
    <cellStyle name="好_下半年禁吸戒毒经费1000万元 3_2016年决算报告附表7.21" xfId="4023"/>
    <cellStyle name="好_下半年禁吸戒毒经费1000万元 3_2016年决算报告附表7.21 2" xfId="4024"/>
    <cellStyle name="好_下半年禁吸戒毒经费1000万元 3_2016年决算报告附表8.25" xfId="4025"/>
    <cellStyle name="好_下半年禁吸戒毒经费1000万元 3_2016年决算报告附表8.25 2" xfId="4026"/>
    <cellStyle name="好_县级公安机关公用经费标准奖励测算方案（定稿） 2 2" xfId="4027"/>
    <cellStyle name="好_县级公安机关公用经费标准奖励测算方案（定稿） 2_2016年决算报告附表7.21 2" xfId="4028"/>
    <cellStyle name="好_县级公安机关公用经费标准奖励测算方案（定稿） 2_2016年决算报告附表8.25" xfId="4029"/>
    <cellStyle name="好_县级公安机关公用经费标准奖励测算方案（定稿） 3" xfId="4030"/>
    <cellStyle name="好_县级公安机关公用经费标准奖励测算方案（定稿） 3 2" xfId="4031"/>
    <cellStyle name="好_县级公安机关公用经费标准奖励测算方案（定稿） 3_2016年决算报告附表8.25" xfId="4032"/>
    <cellStyle name="好_县区合并测算20080421 2" xfId="4033"/>
    <cellStyle name="好_县区合并测算20080421_财力性转移支付2010年预算参考数" xfId="4034"/>
    <cellStyle name="好_县区合并测算20080421_财力性转移支付2010年预算参考数 2" xfId="4035"/>
    <cellStyle name="好_县区合并测算20080421_民生政策最低支出需求" xfId="4036"/>
    <cellStyle name="好_县区合并测算20080421_民生政策最低支出需求 2" xfId="4037"/>
    <cellStyle name="好_县区合并测算20080423(按照各省比重）" xfId="4038"/>
    <cellStyle name="好_县区合并测算20080423(按照各省比重） 2" xfId="4039"/>
    <cellStyle name="好_县区合并测算20080423(按照各省比重）_财力性转移支付2010年预算参考数 2" xfId="4040"/>
    <cellStyle name="好_县区合并测算20080423(按照各省比重）_民生政策最低支出需求" xfId="4041"/>
    <cellStyle name="好_县区合并测算20080423(按照各省比重）_民生政策最低支出需求 2" xfId="4042"/>
    <cellStyle name="好_县区合并测算20080423(按照各省比重）_民生政策最低支出需求_财力性转移支付2010年预算参考数 2" xfId="4043"/>
    <cellStyle name="好_县市旗测算20080508" xfId="4044"/>
    <cellStyle name="好_县市旗测算20080508_财力性转移支付2010年预算参考数" xfId="4045"/>
    <cellStyle name="好_县市旗测算20080508_民生政策最低支出需求" xfId="4046"/>
    <cellStyle name="好_县市旗测算20080508_民生政策最低支出需求_财力性转移支付2010年预算参考数 2" xfId="4047"/>
    <cellStyle name="好_县市旗测算20080508_县市旗测算-新科目（含人口规模效应）" xfId="4048"/>
    <cellStyle name="好_县市旗测算20080508_县市旗测算-新科目（含人口规模效应）_财力性转移支付2010年预算参考数" xfId="4049"/>
    <cellStyle name="好_县市旗测算20080508_县市旗测算-新科目（含人口规模效应）_财力性转移支付2010年预算参考数 2" xfId="4050"/>
    <cellStyle name="好_县市旗测算-新科目（20080626）" xfId="4051"/>
    <cellStyle name="好_县市旗测算-新科目（20080626）_不含人员经费系数_财力性转移支付2010年预算参考数" xfId="4052"/>
    <cellStyle name="好_县市旗测算-新科目（20080626）_不含人员经费系数_财力性转移支付2010年预算参考数 2" xfId="4053"/>
    <cellStyle name="好_县市旗测算-新科目（20080626）_财力性转移支付2010年预算参考数" xfId="4054"/>
    <cellStyle name="好_县市旗测算-新科目（20080626）_民生政策最低支出需求_财力性转移支付2010年预算参考数 2" xfId="4055"/>
    <cellStyle name="好_县市旗测算-新科目（20080626）_县市旗测算-新科目（含人口规模效应）" xfId="4056"/>
    <cellStyle name="好_县市旗测算-新科目（20080627）_不含人员经费系数" xfId="4057"/>
    <cellStyle name="好_县市旗测算-新科目（20080627）_民生政策最低支出需求" xfId="4058"/>
    <cellStyle name="好_县市旗测算-新科目（20080627）_民生政策最低支出需求 2" xfId="4059"/>
    <cellStyle name="好_县市旗测算-新科目（20080627）_县市旗测算-新科目（含人口规模效应）" xfId="4060"/>
    <cellStyle name="好_县市旗测算-新科目（20080627）_县市旗测算-新科目（含人口规模效应） 2" xfId="4061"/>
    <cellStyle name="好_县市旗测算-新科目（20080627）_县市旗测算-新科目（含人口规模效应）_财力性转移支付2010年预算参考数 2" xfId="4062"/>
    <cellStyle name="好_业务工作量指标" xfId="4063"/>
    <cellStyle name="好_业务工作量指标 2_2016年决算报告附表7.21" xfId="4064"/>
    <cellStyle name="好_业务工作量指标 2_2016年决算报告附表7.21 2" xfId="4065"/>
    <cellStyle name="好_业务工作量指标 2_2016年决算报告附表8.25 2" xfId="4066"/>
    <cellStyle name="好_业务工作量指标 3" xfId="4067"/>
    <cellStyle name="好_业务工作量指标 3_2016年决算报告附表8.25" xfId="4068"/>
    <cellStyle name="好_业务工作量指标 3_2016年决算报告附表8.25 2" xfId="4069"/>
    <cellStyle name="好_业务工作量指标 4" xfId="4070"/>
    <cellStyle name="好_一般预算支出口径剔除表_财力性转移支付2010年预算参考数" xfId="4071"/>
    <cellStyle name="好_一般预算支出口径剔除表_财力性转移支付2010年预算参考数 2" xfId="4072"/>
    <cellStyle name="好_义务教育阶段教职工人数（教育厅提供最终） 3_2016年决算报告附表7.21" xfId="4073"/>
    <cellStyle name="好_义务教育阶段教职工人数（教育厅提供最终） 3_2016年决算报告附表8.25" xfId="4074"/>
    <cellStyle name="好_义务教育阶段教职工人数（教育厅提供最终） 3_2016年决算报告附表8.25 2" xfId="4075"/>
    <cellStyle name="好_义务教育阶段教职工人数（教育厅提供最终） 4" xfId="4076"/>
    <cellStyle name="好_云南 缺口县区测算(地方填报)" xfId="4077"/>
    <cellStyle name="好_云南农村义务教育统计表" xfId="4078"/>
    <cellStyle name="好_云南农村义务教育统计表 2" xfId="4079"/>
    <cellStyle name="好_云南农村义务教育统计表 2 2" xfId="4080"/>
    <cellStyle name="好_云南农村义务教育统计表 2_2016年决算报告附表7.21 2" xfId="4081"/>
    <cellStyle name="好_云南农村义务教育统计表 3_2016年决算报告附表7.21" xfId="4082"/>
    <cellStyle name="好_云南省2008年中小学教职工情况（教育厅提供20090101加工整理）" xfId="4083"/>
    <cellStyle name="好_云南省2008年中小学教职工情况（教育厅提供20090101加工整理） 2" xfId="4084"/>
    <cellStyle name="好_云南省2008年中小学教职工情况（教育厅提供20090101加工整理） 2_2016年决算报告附表7.21" xfId="4085"/>
    <cellStyle name="好_云南省2008年中小学教职工情况（教育厅提供20090101加工整理） 2_2016年决算报告附表7.21 2" xfId="4086"/>
    <cellStyle name="好_云南省2008年中小学教职工情况（教育厅提供20090101加工整理） 2_2016年决算报告附表8.25" xfId="4087"/>
    <cellStyle name="好_云南省2008年中小学教职工情况（教育厅提供20090101加工整理） 2_2016年决算报告附表8.25 2" xfId="4088"/>
    <cellStyle name="好_云南省2008年中小学教职工情况（教育厅提供20090101加工整理） 3_2016年决算报告附表7.21" xfId="4089"/>
    <cellStyle name="好_云南省2008年中小学教职工情况（教育厅提供20090101加工整理） 3_2016年决算报告附表8.25" xfId="4090"/>
    <cellStyle name="好_云南省2008年转移支付测算——州市本级考核部分及政策性测算" xfId="4091"/>
    <cellStyle name="好_云南省2008年转移支付测算——州市本级考核部分及政策性测算 2" xfId="4092"/>
    <cellStyle name="好_云南省2008年转移支付测算——州市本级考核部分及政策性测算 3" xfId="4093"/>
    <cellStyle name="好_云南省2008年转移支付测算——州市本级考核部分及政策性测算 3 2" xfId="4094"/>
    <cellStyle name="好_云南省2008年转移支付测算——州市本级考核部分及政策性测算 3_2016年决算报告附表7.21" xfId="4095"/>
    <cellStyle name="好_云南省2008年转移支付测算——州市本级考核部分及政策性测算 3_2016年决算报告附表7.21 2" xfId="4096"/>
    <cellStyle name="好_指标四 2" xfId="4097"/>
    <cellStyle name="好_指标四 2 2" xfId="4098"/>
    <cellStyle name="好_自行调整差异系数顺序" xfId="4099"/>
    <cellStyle name="好_自行调整差异系数顺序 2" xfId="4100"/>
    <cellStyle name="后继超链接 2 2" xfId="4101"/>
    <cellStyle name="后继超链接 3" xfId="4102"/>
    <cellStyle name="后继超链接 3 2" xfId="4103"/>
    <cellStyle name="计算 2" xfId="4104"/>
    <cellStyle name="检查单元格 2" xfId="4105"/>
    <cellStyle name="检查单元格 3" xfId="4106"/>
    <cellStyle name="检查单元格 4" xfId="4107"/>
    <cellStyle name="解释性文本 4" xfId="4108"/>
    <cellStyle name="警告文本 4" xfId="4109"/>
    <cellStyle name="链接单元格 2" xfId="4110"/>
    <cellStyle name="霓付_ +Foil &amp; -FOIL &amp; PAPER" xfId="4111"/>
    <cellStyle name="烹拳 [0]_ +Foil &amp; -FOIL &amp; PAPER" xfId="4112"/>
    <cellStyle name="烹拳_ +Foil &amp; -FOIL &amp; PAPER" xfId="4113"/>
    <cellStyle name="普通_ 白土" xfId="4114"/>
    <cellStyle name="千分位[0]_ 白土" xfId="4115"/>
    <cellStyle name="千分位_ 白土" xfId="4116"/>
    <cellStyle name="千位[0]_ 方正PC" xfId="4117"/>
    <cellStyle name="千位_ 方正PC" xfId="4118"/>
    <cellStyle name="千位分隔 2" xfId="4119"/>
    <cellStyle name="千位分隔 2 2" xfId="4120"/>
    <cellStyle name="千位分隔 2 2 2" xfId="4121"/>
    <cellStyle name="千位分隔 2 3" xfId="4122"/>
    <cellStyle name="千位分隔 2 3 2" xfId="4123"/>
    <cellStyle name="千位分隔 2 4" xfId="4124"/>
    <cellStyle name="千位分隔 3" xfId="4125"/>
    <cellStyle name="千位分隔 3 2" xfId="4126"/>
    <cellStyle name="千位分隔 3 3" xfId="4127"/>
    <cellStyle name="千位分隔 3 3 2" xfId="4128"/>
    <cellStyle name="千位分隔 3 4" xfId="4129"/>
    <cellStyle name="千位分隔 6" xfId="4130"/>
    <cellStyle name="千位分隔 6 2" xfId="4131"/>
    <cellStyle name="千位分隔[0] 2" xfId="4132"/>
    <cellStyle name="千位分隔[0] 2 2" xfId="4133"/>
    <cellStyle name="千位分隔[0] 2 2 2" xfId="4134"/>
    <cellStyle name="千位分隔[0] 2 3" xfId="4135"/>
    <cellStyle name="千位分隔[0] 2 3 2" xfId="4136"/>
    <cellStyle name="千位分隔[0] 2 4" xfId="4137"/>
    <cellStyle name="千位分隔[0] 3" xfId="4138"/>
    <cellStyle name="千位分季_新建 Microsoft Excel 工作表" xfId="4139"/>
    <cellStyle name="强调 1" xfId="4140"/>
    <cellStyle name="强调 1 2" xfId="4141"/>
    <cellStyle name="强调 1 2 2" xfId="4142"/>
    <cellStyle name="强调 1 3" xfId="4143"/>
    <cellStyle name="强调 1 3 2" xfId="4144"/>
    <cellStyle name="强调 1 4" xfId="4145"/>
    <cellStyle name="强调 2" xfId="4146"/>
    <cellStyle name="强调 2 2" xfId="4147"/>
    <cellStyle name="强调 2 2 2" xfId="4148"/>
    <cellStyle name="强调 2 3" xfId="4149"/>
    <cellStyle name="强调 2 3 2" xfId="4150"/>
    <cellStyle name="强调 2 4" xfId="4151"/>
    <cellStyle name="强调 3" xfId="4152"/>
    <cellStyle name="强调 3 2" xfId="4153"/>
    <cellStyle name="强调 3 2 2" xfId="4154"/>
    <cellStyle name="强调 3 3" xfId="4155"/>
    <cellStyle name="强调 3 3 2" xfId="4156"/>
    <cellStyle name="强调 3 4" xfId="4157"/>
    <cellStyle name="强调文字颜色 1 2" xfId="4158"/>
    <cellStyle name="强调文字颜色 1 3" xfId="4159"/>
    <cellStyle name="强调文字颜色 1 4" xfId="4160"/>
    <cellStyle name="强调文字颜色 2 2" xfId="4161"/>
    <cellStyle name="强调文字颜色 2 3" xfId="4162"/>
    <cellStyle name="强调文字颜色 2 4" xfId="4163"/>
    <cellStyle name="强调文字颜色 3 2" xfId="4164"/>
    <cellStyle name="强调文字颜色 3 3" xfId="4165"/>
    <cellStyle name="强调文字颜色 3 4" xfId="4166"/>
    <cellStyle name="强调文字颜色 4 2" xfId="4167"/>
    <cellStyle name="强调文字颜色 4 3" xfId="4168"/>
    <cellStyle name="强调文字颜色 4 4" xfId="4169"/>
    <cellStyle name="强调文字颜色 5 2" xfId="4170"/>
    <cellStyle name="强调文字颜色 5 3" xfId="4171"/>
    <cellStyle name="强调文字颜色 5 4" xfId="4172"/>
    <cellStyle name="强调文字颜色 6 2" xfId="4173"/>
    <cellStyle name="强调文字颜色 6 3" xfId="4174"/>
    <cellStyle name="强调文字颜色 6 4" xfId="4175"/>
    <cellStyle name="日期" xfId="4176"/>
    <cellStyle name="商品名称" xfId="4177"/>
    <cellStyle name="适中 3" xfId="4178"/>
    <cellStyle name="输出 2" xfId="4179"/>
    <cellStyle name="输出 3" xfId="4180"/>
    <cellStyle name="数量" xfId="4181"/>
    <cellStyle name="数字" xfId="4182"/>
    <cellStyle name="小数_20170804175743_643 (1)" xfId="4183"/>
    <cellStyle name="数字 2" xfId="4184"/>
    <cellStyle name="数字 2 2" xfId="4185"/>
    <cellStyle name="数字 3" xfId="4186"/>
    <cellStyle name="数字 3 2" xfId="4187"/>
    <cellStyle name="数字 4" xfId="4188"/>
    <cellStyle name="数字_20170804175743_643 (1)" xfId="4189"/>
    <cellStyle name="未定义" xfId="4190"/>
    <cellStyle name="小数" xfId="4191"/>
    <cellStyle name="小数 2" xfId="4192"/>
    <cellStyle name="小数 2 2" xfId="4193"/>
    <cellStyle name="小数 3" xfId="4194"/>
    <cellStyle name="小数 3 2" xfId="4195"/>
    <cellStyle name="样式 1 2" xfId="4196"/>
    <cellStyle name="样式 1 3" xfId="4197"/>
    <cellStyle name="样式 1 4" xfId="4198"/>
    <cellStyle name="样式 1 5" xfId="4199"/>
    <cellStyle name="样式 1 9" xfId="4200"/>
    <cellStyle name="样式 1_2014年广西壮族自治区本级决算录入表0701" xfId="4201"/>
    <cellStyle name="玉博会签合同项目统计表" xfId="4202"/>
    <cellStyle name="昗弨_Pacific Region P&amp;L" xfId="4203"/>
    <cellStyle name="寘嬫愗傝 [0.00]_Region Orders (2)" xfId="4204"/>
    <cellStyle name="寘嬫愗傝_Region Orders (2)" xfId="4205"/>
    <cellStyle name="注释 2" xfId="4206"/>
    <cellStyle name="注释 2 2" xfId="4207"/>
    <cellStyle name="注释 2 2 2" xfId="4208"/>
    <cellStyle name="注释 2 3" xfId="4209"/>
    <cellStyle name="注释 2 3 2" xfId="4210"/>
    <cellStyle name="注释 3" xfId="4211"/>
    <cellStyle name="注释 4" xfId="4212"/>
    <cellStyle name="콤마 [0]_BOILER-CO1" xfId="4213"/>
    <cellStyle name="콤마_BOILER-CO1" xfId="4214"/>
    <cellStyle name="통화 [0]_BOILER-CO1" xfId="4215"/>
    <cellStyle name="통화_BOILER-CO1" xfId="4216"/>
    <cellStyle name="표준_0N-HANDLING " xfId="4217"/>
    <cellStyle name="常规_2016年草案(国资预算定稿)" xfId="4218"/>
    <cellStyle name="常规_本级支" xfId="4219"/>
    <cellStyle name="常规_Sheet2_本级支" xfId="4220"/>
    <cellStyle name="千位分隔[0]_2013年国有资本经营预算草案0107" xfId="4221"/>
    <cellStyle name="常规_广西壮族自治区全区与自治区本级2012年预算执行情况和2013年预算（草案）（最终）" xfId="4222"/>
    <cellStyle name="常规_2013年国有资本经营预算草案0107" xfId="4223"/>
    <cellStyle name="常规_2013年政府性基金预算草案0109陈改" xfId="4224"/>
    <cellStyle name="常规_Sheet1_Sheet3_2016年草案(国资预算定稿)" xfId="4225"/>
    <cellStyle name="常规_Sheet1_1" xfId="422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9.xml"/><Relationship Id="rId3" Type="http://schemas.openxmlformats.org/officeDocument/2006/relationships/worksheet" Target="worksheets/sheet3.xml"/><Relationship Id="rId29" Type="http://schemas.openxmlformats.org/officeDocument/2006/relationships/externalLink" Target="externalLinks/externalLink8.xml"/><Relationship Id="rId28" Type="http://schemas.openxmlformats.org/officeDocument/2006/relationships/externalLink" Target="externalLinks/externalLink7.xml"/><Relationship Id="rId27" Type="http://schemas.openxmlformats.org/officeDocument/2006/relationships/externalLink" Target="externalLinks/externalLink6.xml"/><Relationship Id="rId26" Type="http://schemas.openxmlformats.org/officeDocument/2006/relationships/externalLink" Target="externalLinks/externalLink5.xml"/><Relationship Id="rId25" Type="http://schemas.openxmlformats.org/officeDocument/2006/relationships/externalLink" Target="externalLinks/externalLink4.xml"/><Relationship Id="rId24" Type="http://schemas.openxmlformats.org/officeDocument/2006/relationships/externalLink" Target="externalLinks/externalLink3.xml"/><Relationship Id="rId23" Type="http://schemas.openxmlformats.org/officeDocument/2006/relationships/externalLink" Target="externalLinks/externalLink2.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s>
    <sheetDataSet>
      <sheetData sheetId="0" refreshError="1"/>
      <sheetData sheetId="1" refreshError="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 val="PKx"/>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KKKKKKKK"/>
      <sheetName val="DDETABLE "/>
      <sheetName val="#REF"/>
      <sheetName val="POWER ASSUMPTIONS"/>
      <sheetName val="2000地方"/>
      <sheetName val="中央"/>
      <sheetName val="01北京市"/>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农业人口"/>
      <sheetName val="Open"/>
      <sheetName val="事业发展"/>
      <sheetName val="G.1R-Shou COP Gf"/>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_x0000__x0000__x0000__x0000__x0000__x0000__x0000__x0000_"/>
      <sheetName val="KKKKKKKK"/>
      <sheetName val="G.1R-Shou COP Gf"/>
      <sheetName val="P1012001"/>
      <sheetName val="国家"/>
      <sheetName val="_x005f_x0000__x005f_x0000__x005f_x0000__x005f_x0000__x0"/>
      <sheetName val="_x0000__x0000__x0000_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人员支出"/>
      <sheetName val="农业人口"/>
      <sheetName val="#REF!"/>
      <sheetName val="事业发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村级支出"/>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58"/>
  <sheetViews>
    <sheetView tabSelected="1" zoomScale="110" zoomScaleNormal="110" workbookViewId="0">
      <selection activeCell="B33" sqref="B33"/>
    </sheetView>
  </sheetViews>
  <sheetFormatPr defaultColWidth="9" defaultRowHeight="14.25"/>
  <cols>
    <col min="1" max="6" width="11.875" customWidth="1"/>
    <col min="7" max="7" width="14.375" customWidth="1"/>
    <col min="8" max="9" width="11.875" customWidth="1"/>
  </cols>
  <sheetData>
    <row r="2" ht="43.5" customHeight="1" spans="1:11">
      <c r="A2" s="221" t="s">
        <v>0</v>
      </c>
      <c r="B2" s="221"/>
      <c r="C2" s="221"/>
      <c r="D2" s="221"/>
      <c r="E2" s="221"/>
      <c r="F2" s="221"/>
      <c r="G2" s="221"/>
      <c r="H2" s="221"/>
      <c r="I2" s="221"/>
      <c r="J2" s="221"/>
      <c r="K2" s="221"/>
    </row>
    <row r="3" ht="20.25" customHeight="1" spans="1:11">
      <c r="A3" s="13"/>
      <c r="B3" s="13"/>
      <c r="C3" s="13"/>
      <c r="D3" s="13"/>
      <c r="E3" s="13"/>
      <c r="F3" s="13"/>
      <c r="G3" s="13"/>
      <c r="H3" s="13"/>
      <c r="I3" s="13"/>
      <c r="J3" s="13"/>
      <c r="K3" s="13"/>
    </row>
    <row r="4" ht="25.5" spans="1:11">
      <c r="A4" s="13"/>
      <c r="B4" s="222" t="s">
        <v>1</v>
      </c>
      <c r="C4" s="222"/>
      <c r="D4" s="222"/>
      <c r="E4" s="222"/>
      <c r="F4" s="222"/>
      <c r="G4" s="222"/>
      <c r="H4" s="223"/>
      <c r="I4" s="223"/>
      <c r="J4" s="223"/>
      <c r="K4" s="223"/>
    </row>
    <row r="5" ht="25.5" spans="1:11">
      <c r="A5" s="13"/>
      <c r="B5" s="222" t="s">
        <v>2</v>
      </c>
      <c r="C5" s="222"/>
      <c r="D5" s="222"/>
      <c r="E5" s="222"/>
      <c r="F5" s="222"/>
      <c r="G5" s="222"/>
      <c r="H5" s="223"/>
      <c r="I5" s="223"/>
      <c r="J5" s="223"/>
      <c r="K5" s="223"/>
    </row>
    <row r="6" ht="25.5" spans="1:11">
      <c r="A6" s="13"/>
      <c r="B6" s="222" t="s">
        <v>3</v>
      </c>
      <c r="C6" s="222"/>
      <c r="D6" s="222"/>
      <c r="E6" s="222"/>
      <c r="F6" s="222"/>
      <c r="G6" s="222"/>
      <c r="H6" s="223"/>
      <c r="I6" s="223"/>
      <c r="J6" s="223"/>
      <c r="K6" s="223"/>
    </row>
    <row r="7" ht="25.5" spans="1:11">
      <c r="A7" s="13"/>
      <c r="B7" s="222" t="s">
        <v>4</v>
      </c>
      <c r="C7" s="222"/>
      <c r="D7" s="222"/>
      <c r="E7" s="222"/>
      <c r="F7" s="222"/>
      <c r="G7" s="222"/>
      <c r="H7" s="223"/>
      <c r="I7" s="223"/>
      <c r="J7" s="223"/>
      <c r="K7" s="223"/>
    </row>
    <row r="8" ht="25.5" spans="1:11">
      <c r="A8" s="13"/>
      <c r="B8" s="222" t="s">
        <v>5</v>
      </c>
      <c r="C8" s="222"/>
      <c r="D8" s="222"/>
      <c r="E8" s="222"/>
      <c r="F8" s="222"/>
      <c r="G8" s="222"/>
      <c r="H8" s="223"/>
      <c r="I8" s="223"/>
      <c r="J8" s="223"/>
      <c r="K8" s="223"/>
    </row>
    <row r="9" ht="25.5" spans="1:11">
      <c r="A9" s="13"/>
      <c r="B9" s="222" t="s">
        <v>6</v>
      </c>
      <c r="C9" s="222"/>
      <c r="D9" s="222"/>
      <c r="E9" s="222"/>
      <c r="F9" s="222"/>
      <c r="G9" s="222"/>
      <c r="H9" s="223"/>
      <c r="I9" s="223"/>
      <c r="J9" s="223"/>
      <c r="K9" s="223"/>
    </row>
    <row r="10" ht="25.5" spans="1:11">
      <c r="A10" s="13"/>
      <c r="B10" s="222" t="s">
        <v>7</v>
      </c>
      <c r="C10" s="222"/>
      <c r="D10" s="222"/>
      <c r="E10" s="222"/>
      <c r="F10" s="222"/>
      <c r="G10" s="222"/>
      <c r="H10" s="223"/>
      <c r="I10" s="223"/>
      <c r="J10" s="223"/>
      <c r="K10" s="223"/>
    </row>
    <row r="11" customFormat="1" ht="25.5" spans="1:11">
      <c r="A11" s="13"/>
      <c r="B11" s="222" t="s">
        <v>8</v>
      </c>
      <c r="C11" s="222"/>
      <c r="D11" s="222"/>
      <c r="E11" s="222"/>
      <c r="F11" s="222"/>
      <c r="G11" s="222"/>
      <c r="H11" s="223"/>
      <c r="I11" s="223"/>
      <c r="J11" s="223"/>
      <c r="K11" s="223"/>
    </row>
    <row r="12" ht="25.5" spans="1:11">
      <c r="A12" s="13"/>
      <c r="B12" s="222" t="s">
        <v>9</v>
      </c>
      <c r="C12" s="222"/>
      <c r="D12" s="222"/>
      <c r="E12" s="222"/>
      <c r="F12" s="222"/>
      <c r="G12" s="222"/>
      <c r="H12" s="223"/>
      <c r="I12" s="223"/>
      <c r="J12" s="223"/>
      <c r="K12" s="223"/>
    </row>
    <row r="13" ht="25.5" spans="1:11">
      <c r="A13" s="13"/>
      <c r="B13" s="222" t="s">
        <v>10</v>
      </c>
      <c r="C13" s="222"/>
      <c r="D13" s="222"/>
      <c r="E13" s="222"/>
      <c r="F13" s="222"/>
      <c r="G13" s="222"/>
      <c r="H13" s="223"/>
      <c r="I13" s="223"/>
      <c r="J13" s="223"/>
      <c r="K13" s="223"/>
    </row>
    <row r="14" customFormat="1" ht="25.5" spans="1:11">
      <c r="A14" s="13"/>
      <c r="B14" s="222" t="s">
        <v>11</v>
      </c>
      <c r="C14" s="222"/>
      <c r="D14" s="222"/>
      <c r="E14" s="222"/>
      <c r="F14" s="222"/>
      <c r="G14" s="222"/>
      <c r="H14" s="223"/>
      <c r="I14" s="223"/>
      <c r="J14" s="223"/>
      <c r="K14" s="223"/>
    </row>
    <row r="15" customFormat="1" ht="25.5" spans="1:11">
      <c r="A15" s="13"/>
      <c r="B15" s="222" t="s">
        <v>12</v>
      </c>
      <c r="C15" s="222"/>
      <c r="D15" s="222"/>
      <c r="E15" s="222"/>
      <c r="F15" s="222"/>
      <c r="G15" s="222"/>
      <c r="H15" s="223"/>
      <c r="I15" s="223"/>
      <c r="J15" s="223"/>
      <c r="K15" s="223"/>
    </row>
    <row r="16" customFormat="1" ht="25.5" spans="1:11">
      <c r="A16" s="13"/>
      <c r="B16" s="222" t="s">
        <v>13</v>
      </c>
      <c r="C16" s="222"/>
      <c r="D16" s="222"/>
      <c r="E16" s="222"/>
      <c r="F16" s="222"/>
      <c r="G16" s="222"/>
      <c r="H16" s="223"/>
      <c r="I16" s="223"/>
      <c r="J16" s="223"/>
      <c r="K16" s="223"/>
    </row>
    <row r="17" customFormat="1" ht="25.5" spans="1:11">
      <c r="A17" s="13"/>
      <c r="B17" s="222" t="s">
        <v>14</v>
      </c>
      <c r="C17" s="222"/>
      <c r="D17" s="222"/>
      <c r="E17" s="222"/>
      <c r="F17" s="222"/>
      <c r="G17" s="222"/>
      <c r="H17" s="223"/>
      <c r="I17" s="223"/>
      <c r="J17" s="223"/>
      <c r="K17" s="223"/>
    </row>
    <row r="18" customFormat="1" ht="25.5" spans="1:11">
      <c r="A18" s="13"/>
      <c r="B18" s="222" t="s">
        <v>15</v>
      </c>
      <c r="C18" s="222"/>
      <c r="D18" s="222"/>
      <c r="E18" s="222"/>
      <c r="F18" s="222"/>
      <c r="G18" s="222"/>
      <c r="H18" s="223"/>
      <c r="I18" s="223"/>
      <c r="J18" s="223"/>
      <c r="K18" s="223"/>
    </row>
    <row r="19" customFormat="1" ht="25.5" spans="1:11">
      <c r="A19" s="13"/>
      <c r="B19" s="222" t="s">
        <v>16</v>
      </c>
      <c r="C19" s="222"/>
      <c r="D19" s="222"/>
      <c r="E19" s="222"/>
      <c r="F19" s="222"/>
      <c r="G19" s="222"/>
      <c r="H19" s="223"/>
      <c r="I19" s="223"/>
      <c r="J19" s="223"/>
      <c r="K19" s="223"/>
    </row>
    <row r="20" ht="25.5" spans="1:11">
      <c r="A20" s="13"/>
      <c r="B20" s="222" t="s">
        <v>17</v>
      </c>
      <c r="C20" s="222"/>
      <c r="D20" s="222"/>
      <c r="E20" s="222"/>
      <c r="F20" s="222"/>
      <c r="G20" s="222"/>
      <c r="H20" s="223"/>
      <c r="I20" s="223"/>
      <c r="J20" s="223"/>
      <c r="K20" s="223"/>
    </row>
    <row r="21" ht="25.5" spans="1:11">
      <c r="A21" s="13"/>
      <c r="B21" s="222" t="s">
        <v>18</v>
      </c>
      <c r="C21" s="222"/>
      <c r="D21" s="222"/>
      <c r="E21" s="222"/>
      <c r="F21" s="222"/>
      <c r="G21" s="222"/>
      <c r="H21" s="223"/>
      <c r="I21" s="223"/>
      <c r="J21" s="223"/>
      <c r="K21" s="223"/>
    </row>
    <row r="22" ht="25.5" spans="1:11">
      <c r="A22" s="13"/>
      <c r="B22" s="222" t="s">
        <v>19</v>
      </c>
      <c r="C22" s="222"/>
      <c r="D22" s="222"/>
      <c r="E22" s="222"/>
      <c r="F22" s="222"/>
      <c r="G22" s="222"/>
      <c r="H22" s="223"/>
      <c r="I22" s="223"/>
      <c r="J22" s="223"/>
      <c r="K22" s="223"/>
    </row>
    <row r="23" ht="29" customHeight="1" spans="1:11">
      <c r="A23" s="13"/>
      <c r="B23" s="222" t="s">
        <v>20</v>
      </c>
      <c r="C23" s="222"/>
      <c r="D23" s="222"/>
      <c r="E23" s="222"/>
      <c r="F23" s="222"/>
      <c r="G23" s="222"/>
      <c r="H23" s="223"/>
      <c r="I23" s="223"/>
      <c r="J23" s="223"/>
      <c r="K23" s="223"/>
    </row>
    <row r="24" ht="30" customHeight="1" spans="1:11">
      <c r="A24" s="13"/>
      <c r="B24" s="224" t="s">
        <v>21</v>
      </c>
      <c r="C24" s="224"/>
      <c r="D24" s="224"/>
      <c r="E24" s="224"/>
      <c r="F24" s="224"/>
      <c r="G24" s="224"/>
      <c r="H24" s="224"/>
      <c r="I24" s="224"/>
      <c r="J24" s="224"/>
      <c r="K24" s="224"/>
    </row>
    <row r="25" ht="41.1" customHeight="1" spans="1:11">
      <c r="A25" s="13"/>
      <c r="B25" s="225"/>
      <c r="C25" s="226"/>
      <c r="D25" s="226"/>
      <c r="E25" s="226"/>
      <c r="F25" s="227"/>
      <c r="G25" s="226"/>
      <c r="H25" s="228">
        <v>43282</v>
      </c>
      <c r="I25" s="228"/>
      <c r="J25" s="227"/>
      <c r="K25" s="223"/>
    </row>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ht="43.5" customHeight="1"/>
    <row r="43" ht="63" customHeight="1"/>
    <row r="58" ht="12" customHeight="1"/>
  </sheetData>
  <mergeCells count="4">
    <mergeCell ref="A2:K2"/>
    <mergeCell ref="B24:K24"/>
    <mergeCell ref="F25:G25"/>
    <mergeCell ref="H25:I25"/>
  </mergeCells>
  <printOptions horizontalCentered="1" verticalCentered="1"/>
  <pageMargins left="0.786805555555556" right="0" top="0.590277777777778" bottom="0.738888888888889" header="0.118055555555556" footer="0.45"/>
  <pageSetup paperSize="8"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AH34"/>
  <sheetViews>
    <sheetView showZeros="0" workbookViewId="0">
      <pane ySplit="5" topLeftCell="A6" activePane="bottomLeft" state="frozen"/>
      <selection/>
      <selection pane="bottomLeft" activeCell="A30" sqref="A30"/>
    </sheetView>
  </sheetViews>
  <sheetFormatPr defaultColWidth="9" defaultRowHeight="14.25"/>
  <cols>
    <col min="1" max="1" width="30" customWidth="1"/>
    <col min="2" max="2" width="8.75" customWidth="1"/>
    <col min="3" max="4" width="10.875" customWidth="1"/>
    <col min="5" max="12" width="9.25" customWidth="1"/>
    <col min="13" max="13" width="9.375" customWidth="1"/>
    <col min="14" max="14" width="8.875" customWidth="1"/>
    <col min="15" max="15" width="8.625" customWidth="1"/>
    <col min="16" max="16" width="8.875" customWidth="1"/>
    <col min="17" max="17" width="8.5" customWidth="1"/>
    <col min="18" max="18" width="28" customWidth="1"/>
    <col min="19" max="24" width="9.125" customWidth="1"/>
    <col min="25" max="30" width="9.25" customWidth="1"/>
    <col min="31" max="33" width="8.375" customWidth="1"/>
    <col min="34" max="34" width="7.5" customWidth="1"/>
  </cols>
  <sheetData>
    <row r="1" ht="20.25" spans="1:17">
      <c r="A1" s="12" t="s">
        <v>1365</v>
      </c>
      <c r="B1" s="12"/>
      <c r="C1" s="12"/>
      <c r="D1" s="12"/>
      <c r="E1" s="12"/>
      <c r="F1" s="12"/>
      <c r="G1" s="12"/>
      <c r="H1" s="12"/>
      <c r="I1" s="12"/>
      <c r="J1" s="12"/>
      <c r="K1" s="12"/>
      <c r="L1" s="12"/>
      <c r="M1" s="12"/>
      <c r="N1" s="12"/>
      <c r="O1" s="12"/>
      <c r="P1" s="12"/>
      <c r="Q1" s="12"/>
    </row>
    <row r="2" ht="38.25" customHeight="1" spans="1:17">
      <c r="A2" s="31"/>
      <c r="B2" s="31"/>
      <c r="C2" s="31"/>
      <c r="D2" s="171" t="s">
        <v>1366</v>
      </c>
      <c r="E2" s="171"/>
      <c r="F2" s="171"/>
      <c r="G2" s="171"/>
      <c r="H2" s="171"/>
      <c r="I2" s="171"/>
      <c r="J2" s="171"/>
      <c r="K2" s="171"/>
      <c r="L2" s="171"/>
      <c r="M2" s="31"/>
      <c r="N2" s="31"/>
      <c r="O2" s="31"/>
      <c r="P2" s="13"/>
      <c r="Q2" s="13"/>
    </row>
    <row r="3" ht="38.25" customHeight="1" spans="1:17">
      <c r="A3" s="31"/>
      <c r="B3" s="31"/>
      <c r="C3" s="31"/>
      <c r="D3" s="168"/>
      <c r="E3" s="168"/>
      <c r="F3" s="168"/>
      <c r="G3" s="168"/>
      <c r="H3" s="168"/>
      <c r="I3" s="168"/>
      <c r="J3" s="168"/>
      <c r="K3" s="168"/>
      <c r="L3" s="168"/>
      <c r="M3" s="31"/>
      <c r="N3" s="31"/>
      <c r="O3" s="31"/>
      <c r="P3" s="173" t="s">
        <v>24</v>
      </c>
      <c r="Q3" s="173"/>
    </row>
    <row r="4" ht="25.5" customHeight="1" spans="1:17">
      <c r="A4" s="68" t="s">
        <v>76</v>
      </c>
      <c r="B4" s="68" t="s">
        <v>1061</v>
      </c>
      <c r="C4" s="68"/>
      <c r="D4" s="68"/>
      <c r="E4" s="68" t="s">
        <v>1062</v>
      </c>
      <c r="F4" s="68"/>
      <c r="G4" s="68"/>
      <c r="H4" s="68" t="s">
        <v>28</v>
      </c>
      <c r="I4" s="68"/>
      <c r="J4" s="68"/>
      <c r="K4" s="68" t="s">
        <v>29</v>
      </c>
      <c r="L4" s="68"/>
      <c r="M4" s="68"/>
      <c r="N4" s="68" t="s">
        <v>30</v>
      </c>
      <c r="O4" s="68"/>
      <c r="P4" s="68"/>
      <c r="Q4" s="73" t="s">
        <v>31</v>
      </c>
    </row>
    <row r="5" ht="16.5" customHeight="1" spans="1:17">
      <c r="A5" s="68"/>
      <c r="B5" s="68" t="s">
        <v>32</v>
      </c>
      <c r="C5" s="68" t="s">
        <v>33</v>
      </c>
      <c r="D5" s="68" t="s">
        <v>34</v>
      </c>
      <c r="E5" s="68" t="s">
        <v>32</v>
      </c>
      <c r="F5" s="68" t="s">
        <v>33</v>
      </c>
      <c r="G5" s="68" t="s">
        <v>34</v>
      </c>
      <c r="H5" s="68" t="s">
        <v>32</v>
      </c>
      <c r="I5" s="68" t="s">
        <v>33</v>
      </c>
      <c r="J5" s="68" t="s">
        <v>34</v>
      </c>
      <c r="K5" s="68" t="s">
        <v>32</v>
      </c>
      <c r="L5" s="68" t="s">
        <v>33</v>
      </c>
      <c r="M5" s="68" t="s">
        <v>34</v>
      </c>
      <c r="N5" s="68" t="s">
        <v>32</v>
      </c>
      <c r="O5" s="68" t="s">
        <v>33</v>
      </c>
      <c r="P5" s="68" t="s">
        <v>34</v>
      </c>
      <c r="Q5" s="75"/>
    </row>
    <row r="6" ht="16.5" customHeight="1" spans="1:17">
      <c r="A6" s="8" t="s">
        <v>1367</v>
      </c>
      <c r="B6" s="11">
        <f t="shared" ref="B6" si="0">C6+D6</f>
        <v>0</v>
      </c>
      <c r="C6" s="11"/>
      <c r="D6" s="11"/>
      <c r="E6" s="11">
        <f>F6+G6</f>
        <v>0</v>
      </c>
      <c r="F6" s="11"/>
      <c r="G6" s="11"/>
      <c r="H6" s="11">
        <f>I6+J6</f>
        <v>0</v>
      </c>
      <c r="I6" s="11"/>
      <c r="J6" s="11"/>
      <c r="K6" s="11">
        <f>K7+K50+K51+K55+K67+K57+K56</f>
        <v>0</v>
      </c>
      <c r="L6" s="11">
        <f>L7+L50+L51+L55+L67+L57+L56</f>
        <v>0</v>
      </c>
      <c r="M6" s="11"/>
      <c r="N6" s="11"/>
      <c r="O6" s="11"/>
      <c r="P6" s="11"/>
      <c r="Q6" s="11"/>
    </row>
    <row r="7" ht="16.5" customHeight="1" spans="1:17">
      <c r="A7" s="8" t="s">
        <v>1368</v>
      </c>
      <c r="B7" s="11">
        <f t="shared" ref="B7:B17" si="1">C7+D7</f>
        <v>0</v>
      </c>
      <c r="C7" s="11"/>
      <c r="D7" s="11"/>
      <c r="E7" s="11">
        <f t="shared" ref="E7" si="2">F7+G7</f>
        <v>0</v>
      </c>
      <c r="F7" s="11"/>
      <c r="G7" s="11"/>
      <c r="H7" s="11">
        <f t="shared" ref="H7" si="3">I7+J7</f>
        <v>0</v>
      </c>
      <c r="I7" s="11"/>
      <c r="J7" s="11"/>
      <c r="K7" s="11">
        <f t="shared" ref="K7:K9" si="4">L7+M7</f>
        <v>0</v>
      </c>
      <c r="L7" s="11"/>
      <c r="M7" s="11"/>
      <c r="N7" s="11"/>
      <c r="O7" s="11"/>
      <c r="P7" s="11"/>
      <c r="Q7" s="11"/>
    </row>
    <row r="8" ht="16.5" customHeight="1" spans="1:17">
      <c r="A8" s="8" t="s">
        <v>1369</v>
      </c>
      <c r="B8" s="11">
        <f t="shared" si="1"/>
        <v>0</v>
      </c>
      <c r="C8" s="11"/>
      <c r="D8" s="11"/>
      <c r="E8" s="11">
        <f t="shared" ref="E8:E22" si="5">F8+G8</f>
        <v>0</v>
      </c>
      <c r="F8" s="11"/>
      <c r="G8" s="11"/>
      <c r="H8" s="11">
        <f t="shared" ref="H8:H22" si="6">I8+J8</f>
        <v>0</v>
      </c>
      <c r="I8" s="11"/>
      <c r="J8" s="11"/>
      <c r="K8" s="11">
        <f t="shared" si="4"/>
        <v>0</v>
      </c>
      <c r="L8" s="11"/>
      <c r="M8" s="11"/>
      <c r="N8" s="11"/>
      <c r="O8" s="11"/>
      <c r="P8" s="11"/>
      <c r="Q8" s="11"/>
    </row>
    <row r="9" ht="16.5" customHeight="1" spans="1:17">
      <c r="A9" s="8" t="s">
        <v>1370</v>
      </c>
      <c r="B9" s="11">
        <f t="shared" si="1"/>
        <v>286114</v>
      </c>
      <c r="C9" s="11">
        <v>191821</v>
      </c>
      <c r="D9" s="11">
        <v>94293</v>
      </c>
      <c r="E9" s="11">
        <f t="shared" si="5"/>
        <v>305000</v>
      </c>
      <c r="F9" s="11">
        <v>205000</v>
      </c>
      <c r="G9" s="11">
        <v>100000</v>
      </c>
      <c r="H9" s="11">
        <f t="shared" si="6"/>
        <v>210000</v>
      </c>
      <c r="I9" s="11">
        <v>110000</v>
      </c>
      <c r="J9" s="11">
        <v>100000</v>
      </c>
      <c r="K9" s="11">
        <f t="shared" si="4"/>
        <v>213639</v>
      </c>
      <c r="L9" s="11">
        <v>145538</v>
      </c>
      <c r="M9" s="11">
        <v>68101</v>
      </c>
      <c r="N9" s="11">
        <f t="shared" ref="N9:P9" si="7">K9/H9*100</f>
        <v>101.732857142857</v>
      </c>
      <c r="O9" s="11">
        <f t="shared" si="7"/>
        <v>132.307272727273</v>
      </c>
      <c r="P9" s="11">
        <f t="shared" si="7"/>
        <v>68.101</v>
      </c>
      <c r="Q9" s="11">
        <f>(K9-B9)/B9*100</f>
        <v>-25.330812193741</v>
      </c>
    </row>
    <row r="10" ht="16.5" customHeight="1" spans="1:17">
      <c r="A10" s="8" t="s">
        <v>1371</v>
      </c>
      <c r="B10" s="11">
        <f t="shared" si="1"/>
        <v>0</v>
      </c>
      <c r="C10" s="11"/>
      <c r="D10" s="11"/>
      <c r="E10" s="11">
        <f t="shared" si="5"/>
        <v>0</v>
      </c>
      <c r="F10" s="11"/>
      <c r="G10" s="11"/>
      <c r="H10" s="11">
        <f t="shared" si="6"/>
        <v>0</v>
      </c>
      <c r="I10" s="11"/>
      <c r="J10" s="11"/>
      <c r="K10" s="11">
        <f t="shared" ref="K10" si="8">L10+M10</f>
        <v>0</v>
      </c>
      <c r="L10" s="11"/>
      <c r="M10" s="11"/>
      <c r="N10" s="11"/>
      <c r="O10" s="11"/>
      <c r="P10" s="11"/>
      <c r="Q10" s="11"/>
    </row>
    <row r="11" ht="16.5" customHeight="1" spans="1:17">
      <c r="A11" s="8" t="s">
        <v>1372</v>
      </c>
      <c r="B11" s="11">
        <f t="shared" si="1"/>
        <v>0</v>
      </c>
      <c r="C11" s="11"/>
      <c r="D11" s="11"/>
      <c r="E11" s="11">
        <f t="shared" si="5"/>
        <v>0</v>
      </c>
      <c r="F11" s="11"/>
      <c r="G11" s="11"/>
      <c r="H11" s="11">
        <f t="shared" si="6"/>
        <v>0</v>
      </c>
      <c r="I11" s="11"/>
      <c r="J11" s="11"/>
      <c r="K11" s="11">
        <f t="shared" ref="K11:K17" si="9">L11+M11</f>
        <v>0</v>
      </c>
      <c r="L11" s="11"/>
      <c r="M11" s="11"/>
      <c r="N11" s="11"/>
      <c r="O11" s="11"/>
      <c r="P11" s="11"/>
      <c r="Q11" s="11"/>
    </row>
    <row r="12" ht="16.5" customHeight="1" spans="1:17">
      <c r="A12" s="8" t="s">
        <v>1373</v>
      </c>
      <c r="B12" s="11">
        <f t="shared" si="1"/>
        <v>6932</v>
      </c>
      <c r="C12" s="11">
        <v>5860</v>
      </c>
      <c r="D12" s="11">
        <v>1072</v>
      </c>
      <c r="E12" s="11">
        <f t="shared" si="5"/>
        <v>6200</v>
      </c>
      <c r="F12" s="11">
        <v>6200</v>
      </c>
      <c r="G12" s="11"/>
      <c r="H12" s="11">
        <f t="shared" si="6"/>
        <v>3500</v>
      </c>
      <c r="I12" s="11">
        <v>3500</v>
      </c>
      <c r="J12" s="11"/>
      <c r="K12" s="11">
        <f t="shared" si="9"/>
        <v>1544</v>
      </c>
      <c r="L12" s="11">
        <v>1544</v>
      </c>
      <c r="M12" s="11"/>
      <c r="N12" s="11">
        <f>K12/H12*100</f>
        <v>44.1142857142857</v>
      </c>
      <c r="O12" s="11">
        <f t="shared" ref="O12:O14" si="10">L12/I12*100</f>
        <v>44.1142857142857</v>
      </c>
      <c r="P12" s="11"/>
      <c r="Q12" s="11">
        <f t="shared" ref="Q12:Q14" si="11">(K12-B12)/B12*100</f>
        <v>-77.7264858626659</v>
      </c>
    </row>
    <row r="13" ht="16.5" customHeight="1" spans="1:17">
      <c r="A13" s="8" t="s">
        <v>1374</v>
      </c>
      <c r="B13" s="11">
        <f t="shared" si="1"/>
        <v>737</v>
      </c>
      <c r="C13" s="11">
        <v>237</v>
      </c>
      <c r="D13" s="11">
        <v>500</v>
      </c>
      <c r="E13" s="11">
        <f t="shared" si="5"/>
        <v>750</v>
      </c>
      <c r="F13" s="11">
        <v>750</v>
      </c>
      <c r="G13" s="11"/>
      <c r="H13" s="11">
        <f t="shared" si="6"/>
        <v>500</v>
      </c>
      <c r="I13" s="11">
        <v>500</v>
      </c>
      <c r="J13" s="11"/>
      <c r="K13" s="11">
        <f t="shared" si="9"/>
        <v>117</v>
      </c>
      <c r="L13" s="11">
        <v>117</v>
      </c>
      <c r="M13" s="11"/>
      <c r="N13" s="11">
        <f t="shared" ref="N13:N14" si="12">K13/H13*100</f>
        <v>23.4</v>
      </c>
      <c r="O13" s="11">
        <f t="shared" si="10"/>
        <v>23.4</v>
      </c>
      <c r="P13" s="11"/>
      <c r="Q13" s="11">
        <f t="shared" si="11"/>
        <v>-84.1248303934871</v>
      </c>
    </row>
    <row r="14" ht="16.5" customHeight="1" spans="1:17">
      <c r="A14" s="8" t="s">
        <v>1375</v>
      </c>
      <c r="B14" s="11">
        <f t="shared" si="1"/>
        <v>1028</v>
      </c>
      <c r="C14" s="11">
        <v>1028</v>
      </c>
      <c r="D14" s="11"/>
      <c r="E14" s="11">
        <f t="shared" si="5"/>
        <v>1000</v>
      </c>
      <c r="F14" s="11">
        <v>1000</v>
      </c>
      <c r="G14" s="11"/>
      <c r="H14" s="11">
        <f t="shared" si="6"/>
        <v>1000</v>
      </c>
      <c r="I14" s="11">
        <v>1000</v>
      </c>
      <c r="J14" s="11"/>
      <c r="K14" s="11">
        <f t="shared" si="9"/>
        <v>293</v>
      </c>
      <c r="L14" s="11">
        <v>293</v>
      </c>
      <c r="M14" s="11"/>
      <c r="N14" s="11">
        <f t="shared" si="12"/>
        <v>29.3</v>
      </c>
      <c r="O14" s="11">
        <f t="shared" si="10"/>
        <v>29.3</v>
      </c>
      <c r="P14" s="11"/>
      <c r="Q14" s="11">
        <f t="shared" si="11"/>
        <v>-71.4980544747082</v>
      </c>
    </row>
    <row r="15" ht="16.5" customHeight="1" spans="1:17">
      <c r="A15" s="8" t="s">
        <v>1376</v>
      </c>
      <c r="B15" s="11">
        <f t="shared" si="1"/>
        <v>0</v>
      </c>
      <c r="C15" s="11"/>
      <c r="D15" s="11"/>
      <c r="E15" s="11">
        <f t="shared" si="5"/>
        <v>0</v>
      </c>
      <c r="F15" s="11"/>
      <c r="G15" s="11"/>
      <c r="H15" s="11">
        <f t="shared" si="6"/>
        <v>0</v>
      </c>
      <c r="I15" s="11"/>
      <c r="J15" s="11"/>
      <c r="K15" s="11">
        <f t="shared" si="9"/>
        <v>0</v>
      </c>
      <c r="L15" s="11"/>
      <c r="M15" s="11"/>
      <c r="N15" s="11"/>
      <c r="O15" s="11"/>
      <c r="P15" s="11"/>
      <c r="Q15" s="11"/>
    </row>
    <row r="16" ht="16.5" customHeight="1" spans="1:17">
      <c r="A16" s="8" t="s">
        <v>1377</v>
      </c>
      <c r="B16" s="11">
        <f t="shared" si="1"/>
        <v>0</v>
      </c>
      <c r="C16" s="11"/>
      <c r="D16" s="11"/>
      <c r="E16" s="11">
        <f t="shared" si="5"/>
        <v>0</v>
      </c>
      <c r="F16" s="11"/>
      <c r="G16" s="11"/>
      <c r="H16" s="11">
        <f t="shared" si="6"/>
        <v>0</v>
      </c>
      <c r="I16" s="11"/>
      <c r="J16" s="11"/>
      <c r="K16" s="11">
        <f t="shared" si="9"/>
        <v>0</v>
      </c>
      <c r="L16" s="11"/>
      <c r="M16" s="11"/>
      <c r="N16" s="11"/>
      <c r="O16" s="11"/>
      <c r="P16" s="11"/>
      <c r="Q16" s="11"/>
    </row>
    <row r="17" ht="16.5" customHeight="1" spans="1:17">
      <c r="A17" s="8" t="s">
        <v>1378</v>
      </c>
      <c r="B17" s="11">
        <f t="shared" si="1"/>
        <v>290</v>
      </c>
      <c r="C17" s="11">
        <v>290</v>
      </c>
      <c r="D17" s="11"/>
      <c r="E17" s="11">
        <f t="shared" si="5"/>
        <v>150</v>
      </c>
      <c r="F17" s="11">
        <v>150</v>
      </c>
      <c r="G17" s="11"/>
      <c r="H17" s="11">
        <f t="shared" si="6"/>
        <v>120</v>
      </c>
      <c r="I17" s="11">
        <v>120</v>
      </c>
      <c r="J17" s="11"/>
      <c r="K17" s="11">
        <f t="shared" si="9"/>
        <v>0</v>
      </c>
      <c r="L17" s="11"/>
      <c r="M17" s="11"/>
      <c r="N17" s="11">
        <f t="shared" ref="N17:N18" si="13">K17/H17*100</f>
        <v>0</v>
      </c>
      <c r="O17" s="11">
        <f t="shared" ref="O17:O18" si="14">L17/I17*100</f>
        <v>0</v>
      </c>
      <c r="P17" s="11"/>
      <c r="Q17" s="11">
        <f t="shared" ref="Q17:Q18" si="15">(K17-B17)/B17*100</f>
        <v>-100</v>
      </c>
    </row>
    <row r="18" ht="16.5" customHeight="1" spans="1:17">
      <c r="A18" s="8" t="s">
        <v>1379</v>
      </c>
      <c r="B18" s="11">
        <f>SUM(C18:D18)</f>
        <v>194</v>
      </c>
      <c r="C18" s="11">
        <v>194</v>
      </c>
      <c r="D18" s="11"/>
      <c r="E18" s="11">
        <f t="shared" si="5"/>
        <v>142</v>
      </c>
      <c r="F18" s="11">
        <v>142</v>
      </c>
      <c r="G18" s="11"/>
      <c r="H18" s="11">
        <f t="shared" si="6"/>
        <v>260</v>
      </c>
      <c r="I18" s="11">
        <v>260</v>
      </c>
      <c r="J18" s="11"/>
      <c r="K18" s="11">
        <f>SUM(L18:M18)</f>
        <v>423</v>
      </c>
      <c r="L18" s="11">
        <v>423</v>
      </c>
      <c r="M18" s="11"/>
      <c r="N18" s="11">
        <f t="shared" si="13"/>
        <v>162.692307692308</v>
      </c>
      <c r="O18" s="11">
        <f t="shared" si="14"/>
        <v>162.692307692308</v>
      </c>
      <c r="P18" s="11"/>
      <c r="Q18" s="11">
        <f t="shared" si="15"/>
        <v>118.041237113402</v>
      </c>
    </row>
    <row r="19" ht="16.5" customHeight="1" spans="1:17">
      <c r="A19" s="8" t="s">
        <v>1380</v>
      </c>
      <c r="B19" s="11">
        <f t="shared" ref="B19:B24" si="16">C19+D19</f>
        <v>0</v>
      </c>
      <c r="C19" s="11"/>
      <c r="D19" s="11"/>
      <c r="E19" s="11">
        <f t="shared" si="5"/>
        <v>0</v>
      </c>
      <c r="F19" s="11"/>
      <c r="G19" s="11"/>
      <c r="H19" s="11">
        <f t="shared" si="6"/>
        <v>0</v>
      </c>
      <c r="I19" s="11"/>
      <c r="J19" s="11"/>
      <c r="K19" s="11">
        <f t="shared" ref="K19:K24" si="17">L19+M19</f>
        <v>0</v>
      </c>
      <c r="L19" s="11"/>
      <c r="M19" s="11"/>
      <c r="N19" s="11"/>
      <c r="O19" s="11"/>
      <c r="P19" s="11"/>
      <c r="Q19" s="11"/>
    </row>
    <row r="20" ht="16.5" customHeight="1" spans="1:17">
      <c r="A20" s="8" t="s">
        <v>1381</v>
      </c>
      <c r="B20" s="11">
        <f t="shared" si="16"/>
        <v>0</v>
      </c>
      <c r="C20" s="11"/>
      <c r="D20" s="11"/>
      <c r="E20" s="11">
        <f t="shared" si="5"/>
        <v>0</v>
      </c>
      <c r="F20" s="11"/>
      <c r="G20" s="11"/>
      <c r="H20" s="11">
        <f t="shared" si="6"/>
        <v>0</v>
      </c>
      <c r="I20" s="11"/>
      <c r="J20" s="11"/>
      <c r="K20" s="11">
        <f t="shared" si="17"/>
        <v>0</v>
      </c>
      <c r="L20" s="11"/>
      <c r="M20" s="11"/>
      <c r="N20" s="11"/>
      <c r="O20" s="11"/>
      <c r="P20" s="11"/>
      <c r="Q20" s="11"/>
    </row>
    <row r="21" ht="16.5" customHeight="1" spans="1:17">
      <c r="A21" s="8" t="s">
        <v>1382</v>
      </c>
      <c r="B21" s="11">
        <f t="shared" si="16"/>
        <v>4643</v>
      </c>
      <c r="C21" s="11">
        <v>4643</v>
      </c>
      <c r="D21" s="11"/>
      <c r="E21" s="11">
        <f t="shared" si="5"/>
        <v>3300</v>
      </c>
      <c r="F21" s="11">
        <v>3300</v>
      </c>
      <c r="G21" s="11"/>
      <c r="H21" s="11">
        <f t="shared" si="6"/>
        <v>5300</v>
      </c>
      <c r="I21" s="11">
        <v>5300</v>
      </c>
      <c r="J21" s="11"/>
      <c r="K21" s="11">
        <f t="shared" si="17"/>
        <v>3707</v>
      </c>
      <c r="L21" s="11">
        <v>3707</v>
      </c>
      <c r="M21" s="11"/>
      <c r="N21" s="11">
        <f t="shared" ref="N21:N22" si="18">K21/H21*100</f>
        <v>69.9433962264151</v>
      </c>
      <c r="O21" s="11">
        <f t="shared" ref="O21:O22" si="19">L21/I21*100</f>
        <v>69.9433962264151</v>
      </c>
      <c r="P21" s="11"/>
      <c r="Q21" s="11">
        <f>(K21-B21)/B21*100</f>
        <v>-20.1593797113935</v>
      </c>
    </row>
    <row r="22" ht="16.5" customHeight="1" spans="1:17">
      <c r="A22" s="8" t="s">
        <v>1383</v>
      </c>
      <c r="B22" s="11">
        <f t="shared" si="16"/>
        <v>5131</v>
      </c>
      <c r="C22" s="11">
        <v>4214</v>
      </c>
      <c r="D22" s="11">
        <v>917</v>
      </c>
      <c r="E22" s="11">
        <f t="shared" si="5"/>
        <v>4450</v>
      </c>
      <c r="F22" s="11">
        <v>4450</v>
      </c>
      <c r="G22" s="11"/>
      <c r="H22" s="11">
        <f t="shared" si="6"/>
        <v>6450</v>
      </c>
      <c r="I22" s="11">
        <v>4450</v>
      </c>
      <c r="J22" s="11">
        <v>2000</v>
      </c>
      <c r="K22" s="11">
        <f t="shared" si="17"/>
        <v>8267</v>
      </c>
      <c r="L22" s="11">
        <v>5244</v>
      </c>
      <c r="M22" s="11">
        <v>3023</v>
      </c>
      <c r="N22" s="11">
        <f t="shared" si="18"/>
        <v>128.170542635659</v>
      </c>
      <c r="O22" s="11">
        <f t="shared" si="19"/>
        <v>117.842696629213</v>
      </c>
      <c r="P22" s="11">
        <f>M22/J22*100</f>
        <v>151.15</v>
      </c>
      <c r="Q22" s="11">
        <f>(K22-B22)/B22*100</f>
        <v>61.118690313779</v>
      </c>
    </row>
    <row r="23" ht="16.5" customHeight="1" spans="1:17">
      <c r="A23" s="8" t="s">
        <v>1384</v>
      </c>
      <c r="B23" s="11">
        <f t="shared" si="16"/>
        <v>0</v>
      </c>
      <c r="C23" s="11"/>
      <c r="D23" s="11"/>
      <c r="E23" s="11"/>
      <c r="F23" s="11"/>
      <c r="G23" s="11"/>
      <c r="H23" s="11"/>
      <c r="I23" s="11"/>
      <c r="J23" s="11"/>
      <c r="K23" s="11">
        <f t="shared" si="17"/>
        <v>0</v>
      </c>
      <c r="L23" s="11"/>
      <c r="M23" s="11"/>
      <c r="N23" s="11"/>
      <c r="O23" s="11"/>
      <c r="P23" s="11"/>
      <c r="Q23" s="11"/>
    </row>
    <row r="24" ht="16.5" customHeight="1" spans="1:17">
      <c r="A24" s="8" t="s">
        <v>1385</v>
      </c>
      <c r="B24" s="11">
        <f t="shared" si="16"/>
        <v>405</v>
      </c>
      <c r="C24" s="11">
        <v>405</v>
      </c>
      <c r="D24" s="11"/>
      <c r="E24" s="11">
        <f>F24+G24</f>
        <v>0</v>
      </c>
      <c r="F24" s="11"/>
      <c r="G24" s="11"/>
      <c r="H24" s="11">
        <f t="shared" ref="H24" si="20">I24+J24</f>
        <v>150</v>
      </c>
      <c r="I24" s="11">
        <v>150</v>
      </c>
      <c r="J24" s="11"/>
      <c r="K24" s="11">
        <f t="shared" si="17"/>
        <v>139</v>
      </c>
      <c r="L24" s="11">
        <v>139</v>
      </c>
      <c r="M24" s="11"/>
      <c r="N24" s="11">
        <f>K24/H24*100</f>
        <v>92.6666666666667</v>
      </c>
      <c r="O24" s="11">
        <f>L24/I24*100</f>
        <v>92.6666666666667</v>
      </c>
      <c r="P24" s="11"/>
      <c r="Q24" s="11">
        <f t="shared" ref="Q24:Q27" si="21">(K24-B24)/B24*100</f>
        <v>-65.679012345679</v>
      </c>
    </row>
    <row r="25" ht="16.5" customHeight="1" spans="1:17">
      <c r="A25" s="22" t="s">
        <v>1386</v>
      </c>
      <c r="B25" s="169">
        <f>B6+B7+B8+B9+B12+B13+B14+B15+B16+B17+B18+B19+B20+B21+B22+B23+B24</f>
        <v>305474</v>
      </c>
      <c r="C25" s="169">
        <f>C6+C7+C8+C9+C12+C13+C14+C15+C16+C17+C18+C19+C20+C21+C22+C23+C24</f>
        <v>208692</v>
      </c>
      <c r="D25" s="169">
        <f>D6+D7+D8+D9+D12+D13+D14+D15+D16+D17+D18+D19+D20+D21+D22+D23+D24</f>
        <v>96782</v>
      </c>
      <c r="E25" s="169">
        <f>E6+E7+E8+E9+E12+E13+E14+E15+E16+E17+E18+E19+E20+E24+E21+E22</f>
        <v>320992</v>
      </c>
      <c r="F25" s="169">
        <f>F6+F7+F8+F9+F12+F13+F14+F15+F16+F17+F18+F19+F20+F24+F21+F22</f>
        <v>220992</v>
      </c>
      <c r="G25" s="169">
        <f>G6+G7+G8+G9+G12+G13+G14+G15+G16+G17+G18+G19+G20+G24</f>
        <v>100000</v>
      </c>
      <c r="H25" s="169">
        <f>H6+H7+H8+H9+H12+H13+H14+H15+H16+H17+H18+H19+H20+H21+H22+H24</f>
        <v>227280</v>
      </c>
      <c r="I25" s="169">
        <f>I6+I7+I8+I9+I12+I13+I14+I15+I16+I17+I18+I19+I20+I21+I22+I24</f>
        <v>125280</v>
      </c>
      <c r="J25" s="169">
        <f>J6+J7+J8+J9+J12+J13+J14+J15+J16+J17+J18+J19+J20+J24+J22</f>
        <v>102000</v>
      </c>
      <c r="K25" s="169">
        <f t="shared" ref="K25:M25" si="22">K6+K7+K8+K9+K12+K13+K14+K15+K16+K17+K18+K19+K20+K21+K22+K23+K24</f>
        <v>228129</v>
      </c>
      <c r="L25" s="169">
        <f t="shared" si="22"/>
        <v>157005</v>
      </c>
      <c r="M25" s="169">
        <f t="shared" si="22"/>
        <v>71124</v>
      </c>
      <c r="N25" s="169">
        <f>K25/H25*100</f>
        <v>100.373548046463</v>
      </c>
      <c r="O25" s="169">
        <f>L25/I25*100</f>
        <v>125.323275862069</v>
      </c>
      <c r="P25" s="169">
        <f>M25/J25*100</f>
        <v>69.7294117647059</v>
      </c>
      <c r="Q25" s="169">
        <f t="shared" si="21"/>
        <v>-25.3196671402476</v>
      </c>
    </row>
    <row r="26" ht="16.5" customHeight="1" spans="1:17">
      <c r="A26" s="22" t="s">
        <v>1387</v>
      </c>
      <c r="B26" s="169">
        <f>SUM(B27:B33)</f>
        <v>117414</v>
      </c>
      <c r="C26" s="169">
        <f>SUM(C27:C33)</f>
        <v>113115</v>
      </c>
      <c r="D26" s="169">
        <f>SUM(D27:D33)</f>
        <v>4299</v>
      </c>
      <c r="E26" s="169">
        <f t="shared" ref="E26" si="23">SUM(E27:E33)</f>
        <v>62686</v>
      </c>
      <c r="F26" s="169">
        <f t="shared" ref="F26:M26" si="24">SUM(F27:F33)</f>
        <v>57573</v>
      </c>
      <c r="G26" s="169">
        <f t="shared" si="24"/>
        <v>5113</v>
      </c>
      <c r="H26" s="169">
        <f t="shared" si="24"/>
        <v>137460</v>
      </c>
      <c r="I26" s="169">
        <f t="shared" si="24"/>
        <v>113804</v>
      </c>
      <c r="J26" s="169">
        <f t="shared" si="24"/>
        <v>23656</v>
      </c>
      <c r="K26" s="169">
        <f t="shared" si="24"/>
        <v>128393</v>
      </c>
      <c r="L26" s="169">
        <f t="shared" si="24"/>
        <v>111727</v>
      </c>
      <c r="M26" s="169">
        <f t="shared" si="24"/>
        <v>16666</v>
      </c>
      <c r="N26" s="169"/>
      <c r="O26" s="169"/>
      <c r="P26" s="169"/>
      <c r="Q26" s="169">
        <f t="shared" si="21"/>
        <v>9.35067368456913</v>
      </c>
    </row>
    <row r="27" ht="15" customHeight="1" spans="1:29">
      <c r="A27" s="8" t="s">
        <v>1388</v>
      </c>
      <c r="B27" s="11">
        <f t="shared" ref="B27:B28" si="25">C27+D27</f>
        <v>4690</v>
      </c>
      <c r="C27" s="11">
        <v>4579</v>
      </c>
      <c r="D27" s="11">
        <v>111</v>
      </c>
      <c r="E27" s="11">
        <f t="shared" ref="E27:E31" si="26">SUM(F27:G27)</f>
        <v>7392</v>
      </c>
      <c r="F27" s="11">
        <v>2279</v>
      </c>
      <c r="G27" s="11">
        <v>5113</v>
      </c>
      <c r="H27" s="11">
        <f t="shared" ref="H27:H31" si="27">I27+J27</f>
        <v>9293</v>
      </c>
      <c r="I27" s="11">
        <v>2279</v>
      </c>
      <c r="J27" s="11">
        <v>7014</v>
      </c>
      <c r="K27" s="11">
        <f t="shared" ref="K27:K28" si="28">L27+M27</f>
        <v>5812</v>
      </c>
      <c r="L27" s="11">
        <v>5788</v>
      </c>
      <c r="M27" s="11">
        <v>24</v>
      </c>
      <c r="N27" s="11"/>
      <c r="O27" s="11"/>
      <c r="P27" s="11"/>
      <c r="Q27" s="11">
        <f t="shared" si="21"/>
        <v>23.9232409381663</v>
      </c>
      <c r="AC27"/>
    </row>
    <row r="28" ht="15" customHeight="1" spans="1:17">
      <c r="A28" s="8" t="s">
        <v>1389</v>
      </c>
      <c r="B28" s="11">
        <f t="shared" si="25"/>
        <v>0</v>
      </c>
      <c r="C28" s="11"/>
      <c r="D28" s="11"/>
      <c r="E28" s="11">
        <f t="shared" si="26"/>
        <v>5000</v>
      </c>
      <c r="F28" s="11">
        <v>5000</v>
      </c>
      <c r="G28" s="11"/>
      <c r="H28" s="11">
        <f t="shared" si="27"/>
        <v>5000</v>
      </c>
      <c r="I28" s="11">
        <v>5000</v>
      </c>
      <c r="J28" s="11"/>
      <c r="K28" s="11">
        <f t="shared" si="28"/>
        <v>0</v>
      </c>
      <c r="L28" s="11"/>
      <c r="M28" s="11"/>
      <c r="N28" s="11"/>
      <c r="O28" s="11"/>
      <c r="P28" s="11"/>
      <c r="Q28" s="11"/>
    </row>
    <row r="29" ht="15" hidden="1" customHeight="1" spans="1:17">
      <c r="A29" s="8" t="s">
        <v>1390</v>
      </c>
      <c r="B29" s="11"/>
      <c r="C29" s="11"/>
      <c r="D29" s="11"/>
      <c r="E29" s="11">
        <f t="shared" si="26"/>
        <v>0</v>
      </c>
      <c r="F29" s="11"/>
      <c r="G29" s="11"/>
      <c r="H29" s="11">
        <f t="shared" si="27"/>
        <v>0</v>
      </c>
      <c r="I29" s="11"/>
      <c r="J29" s="11"/>
      <c r="K29" s="11"/>
      <c r="L29" s="11"/>
      <c r="M29" s="11"/>
      <c r="N29" s="11"/>
      <c r="O29" s="11"/>
      <c r="P29" s="11"/>
      <c r="Q29" s="11"/>
    </row>
    <row r="30" ht="15" customHeight="1" spans="1:17">
      <c r="A30" s="8" t="s">
        <v>1391</v>
      </c>
      <c r="B30" s="11">
        <f t="shared" ref="B30:B31" si="29">C30+D30</f>
        <v>92261</v>
      </c>
      <c r="C30" s="11">
        <v>89261</v>
      </c>
      <c r="D30" s="11">
        <v>3000</v>
      </c>
      <c r="E30" s="11">
        <f t="shared" si="26"/>
        <v>47085</v>
      </c>
      <c r="F30" s="11">
        <v>47085</v>
      </c>
      <c r="G30" s="11"/>
      <c r="H30" s="11">
        <f t="shared" si="27"/>
        <v>85167</v>
      </c>
      <c r="I30" s="11">
        <v>72085</v>
      </c>
      <c r="J30" s="11">
        <v>13082</v>
      </c>
      <c r="K30" s="11">
        <f t="shared" ref="K30:K31" si="30">L30+M30</f>
        <v>85167</v>
      </c>
      <c r="L30" s="11">
        <v>72085</v>
      </c>
      <c r="M30" s="11">
        <v>13082</v>
      </c>
      <c r="N30" s="11"/>
      <c r="O30" s="11"/>
      <c r="P30" s="11"/>
      <c r="Q30" s="11">
        <f t="shared" ref="Q30:Q31" si="31">(K30-B30)/B30*100</f>
        <v>-7.68905604751737</v>
      </c>
    </row>
    <row r="31" ht="15" customHeight="1" spans="1:17">
      <c r="A31" s="8" t="s">
        <v>1392</v>
      </c>
      <c r="B31" s="11">
        <f t="shared" si="29"/>
        <v>20463</v>
      </c>
      <c r="C31" s="11">
        <v>19275</v>
      </c>
      <c r="D31" s="11">
        <v>1188</v>
      </c>
      <c r="E31" s="11">
        <f t="shared" si="26"/>
        <v>3209</v>
      </c>
      <c r="F31" s="11">
        <v>3209</v>
      </c>
      <c r="G31" s="11">
        <v>0</v>
      </c>
      <c r="H31" s="11">
        <f t="shared" si="27"/>
        <v>37414</v>
      </c>
      <c r="I31" s="11">
        <v>33854</v>
      </c>
      <c r="J31" s="11">
        <v>3560</v>
      </c>
      <c r="K31" s="11">
        <f t="shared" si="30"/>
        <v>37414</v>
      </c>
      <c r="L31" s="11">
        <v>33854</v>
      </c>
      <c r="M31" s="11">
        <v>3560</v>
      </c>
      <c r="N31" s="11"/>
      <c r="O31" s="11"/>
      <c r="P31" s="11"/>
      <c r="Q31" s="11">
        <f t="shared" si="31"/>
        <v>82.8373161315545</v>
      </c>
    </row>
    <row r="32" ht="15" hidden="1" customHeight="1" spans="1:17">
      <c r="A32" s="8"/>
      <c r="B32" s="11"/>
      <c r="C32" s="11"/>
      <c r="D32" s="11"/>
      <c r="E32" s="11"/>
      <c r="F32" s="11"/>
      <c r="G32" s="11"/>
      <c r="H32" s="11"/>
      <c r="I32" s="11"/>
      <c r="J32" s="11"/>
      <c r="K32" s="11"/>
      <c r="L32" s="11"/>
      <c r="M32" s="11"/>
      <c r="N32" s="11"/>
      <c r="O32" s="11"/>
      <c r="P32" s="11"/>
      <c r="Q32" s="11"/>
    </row>
    <row r="33" ht="15" customHeight="1" spans="1:17">
      <c r="A33" s="8" t="s">
        <v>1393</v>
      </c>
      <c r="B33" s="11">
        <f>C33+D33</f>
        <v>0</v>
      </c>
      <c r="C33" s="11"/>
      <c r="D33" s="11"/>
      <c r="E33" s="11">
        <f>F33+G33</f>
        <v>0</v>
      </c>
      <c r="F33" s="11">
        <v>0</v>
      </c>
      <c r="G33" s="11">
        <v>0</v>
      </c>
      <c r="H33" s="11">
        <f>I33+J33</f>
        <v>586</v>
      </c>
      <c r="I33" s="11">
        <v>586</v>
      </c>
      <c r="J33" s="11"/>
      <c r="K33" s="11">
        <f>L33+M33</f>
        <v>0</v>
      </c>
      <c r="L33" s="11"/>
      <c r="M33" s="11"/>
      <c r="N33" s="11"/>
      <c r="O33" s="11"/>
      <c r="P33" s="11"/>
      <c r="Q33" s="11"/>
    </row>
    <row r="34" ht="15" customHeight="1" spans="1:17">
      <c r="A34" s="170" t="s">
        <v>1394</v>
      </c>
      <c r="B34" s="169">
        <f t="shared" ref="B34" si="32">SUM(B25:B26)</f>
        <v>422888</v>
      </c>
      <c r="C34" s="169">
        <f t="shared" ref="C34:M34" si="33">SUM(C25:C26)</f>
        <v>321807</v>
      </c>
      <c r="D34" s="169">
        <f t="shared" si="33"/>
        <v>101081</v>
      </c>
      <c r="E34" s="169">
        <f t="shared" si="33"/>
        <v>383678</v>
      </c>
      <c r="F34" s="169">
        <f t="shared" si="33"/>
        <v>278565</v>
      </c>
      <c r="G34" s="169">
        <f t="shared" si="33"/>
        <v>105113</v>
      </c>
      <c r="H34" s="169">
        <f t="shared" si="33"/>
        <v>364740</v>
      </c>
      <c r="I34" s="169">
        <f t="shared" si="33"/>
        <v>239084</v>
      </c>
      <c r="J34" s="169">
        <f t="shared" si="33"/>
        <v>125656</v>
      </c>
      <c r="K34" s="169">
        <f t="shared" si="33"/>
        <v>356522</v>
      </c>
      <c r="L34" s="169">
        <f t="shared" si="33"/>
        <v>268732</v>
      </c>
      <c r="M34" s="169">
        <f t="shared" si="33"/>
        <v>87790</v>
      </c>
      <c r="N34" s="169"/>
      <c r="O34" s="169"/>
      <c r="P34" s="169"/>
      <c r="Q34" s="169">
        <f>(K34-B34)/B34*100</f>
        <v>-15.6935169595732</v>
      </c>
    </row>
  </sheetData>
  <mergeCells count="18">
    <mergeCell ref="A1:Q1"/>
    <mergeCell ref="R1:AH1"/>
    <mergeCell ref="U2:AC2"/>
    <mergeCell ref="P3:Q3"/>
    <mergeCell ref="B4:D4"/>
    <mergeCell ref="E4:G4"/>
    <mergeCell ref="H4:J4"/>
    <mergeCell ref="K4:M4"/>
    <mergeCell ref="N4:P4"/>
    <mergeCell ref="S4:U4"/>
    <mergeCell ref="V4:X4"/>
    <mergeCell ref="Y4:AA4"/>
    <mergeCell ref="AB4:AD4"/>
    <mergeCell ref="AE4:AG4"/>
    <mergeCell ref="A4:A5"/>
    <mergeCell ref="Q4:Q5"/>
    <mergeCell ref="R4:R5"/>
    <mergeCell ref="AH4:AH5"/>
  </mergeCells>
  <printOptions horizontalCentered="1" verticalCentered="1"/>
  <pageMargins left="0.786805555555556" right="0.511805555555556" top="0.471527777777778" bottom="0.668055555555556" header="0.118055555555556" footer="0.393055555555556"/>
  <pageSetup paperSize="8" scale="98" firstPageNumber="15" orientation="landscape" useFirstPageNumber="1"/>
  <headerFooter alignWithMargins="0">
    <oddFooter>&amp;C第 17 页</oddFooter>
  </headerFooter>
  <colBreaks count="1" manualBreakCount="1">
    <brk id="17" max="33"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Q25"/>
  <sheetViews>
    <sheetView showZeros="0" workbookViewId="0">
      <pane ySplit="5" topLeftCell="A9" activePane="bottomLeft" state="frozen"/>
      <selection/>
      <selection pane="bottomLeft" activeCell="A30" sqref="A30"/>
    </sheetView>
  </sheetViews>
  <sheetFormatPr defaultColWidth="9" defaultRowHeight="14.25"/>
  <cols>
    <col min="1" max="1" width="30" customWidth="1"/>
    <col min="2" max="2" width="10.25" customWidth="1"/>
    <col min="3" max="3" width="9.5" customWidth="1"/>
    <col min="4" max="4" width="10.375" customWidth="1"/>
    <col min="5" max="5" width="9.25" customWidth="1"/>
    <col min="6" max="6" width="9.5" customWidth="1"/>
    <col min="7" max="7" width="9.25" customWidth="1"/>
    <col min="8" max="8" width="10.125" customWidth="1"/>
    <col min="9" max="9" width="9.5" customWidth="1"/>
    <col min="10" max="10" width="8.5" customWidth="1"/>
    <col min="11" max="11" width="9.25" customWidth="1"/>
    <col min="12" max="12" width="9.5" customWidth="1"/>
    <col min="13" max="13" width="8.5" customWidth="1"/>
    <col min="14" max="14" width="8.875" customWidth="1"/>
    <col min="15" max="15" width="8.625" customWidth="1"/>
    <col min="16" max="16" width="8.875" customWidth="1"/>
    <col min="17" max="17" width="8.5" customWidth="1"/>
    <col min="18" max="18" width="28" customWidth="1"/>
    <col min="19" max="24" width="9.125" customWidth="1"/>
    <col min="25" max="30" width="9.25" customWidth="1"/>
    <col min="31" max="33" width="8.375" customWidth="1"/>
    <col min="34" max="34" width="7.5" customWidth="1"/>
  </cols>
  <sheetData>
    <row r="1" ht="21" customHeight="1" spans="1:17">
      <c r="A1" s="12" t="s">
        <v>1395</v>
      </c>
      <c r="B1" s="12"/>
      <c r="C1" s="12"/>
      <c r="D1" s="12"/>
      <c r="E1" s="12"/>
      <c r="F1" s="12"/>
      <c r="G1" s="12"/>
      <c r="H1" s="12"/>
      <c r="I1" s="12"/>
      <c r="J1" s="12"/>
      <c r="K1" s="12"/>
      <c r="L1" s="12"/>
      <c r="M1" s="12"/>
      <c r="N1" s="12"/>
      <c r="O1" s="12"/>
      <c r="P1" s="12"/>
      <c r="Q1" s="12"/>
    </row>
    <row r="2" ht="38.25" customHeight="1" spans="1:17">
      <c r="A2" s="31"/>
      <c r="B2" s="31"/>
      <c r="C2" s="31"/>
      <c r="D2" s="171" t="s">
        <v>1396</v>
      </c>
      <c r="E2" s="171"/>
      <c r="F2" s="171"/>
      <c r="G2" s="171"/>
      <c r="H2" s="171"/>
      <c r="I2" s="171"/>
      <c r="J2" s="171"/>
      <c r="K2" s="171"/>
      <c r="L2" s="171"/>
      <c r="M2" s="31"/>
      <c r="N2" s="31"/>
      <c r="O2" s="172"/>
      <c r="P2" s="13"/>
      <c r="Q2" s="13"/>
    </row>
    <row r="3" ht="38.25" customHeight="1" spans="1:17">
      <c r="A3" s="31"/>
      <c r="B3" s="31"/>
      <c r="C3" s="31"/>
      <c r="D3" s="168"/>
      <c r="E3" s="168"/>
      <c r="F3" s="168"/>
      <c r="G3" s="168"/>
      <c r="H3" s="168"/>
      <c r="I3" s="168"/>
      <c r="J3" s="168"/>
      <c r="K3" s="168"/>
      <c r="L3" s="168"/>
      <c r="M3" s="31"/>
      <c r="N3" s="31"/>
      <c r="O3" s="172"/>
      <c r="P3" s="173" t="s">
        <v>24</v>
      </c>
      <c r="Q3" s="173"/>
    </row>
    <row r="4" ht="25.5" customHeight="1" spans="1:17">
      <c r="A4" s="68" t="s">
        <v>76</v>
      </c>
      <c r="B4" s="68" t="s">
        <v>1061</v>
      </c>
      <c r="C4" s="68"/>
      <c r="D4" s="68"/>
      <c r="E4" s="68" t="s">
        <v>1062</v>
      </c>
      <c r="F4" s="68"/>
      <c r="G4" s="68"/>
      <c r="H4" s="68" t="s">
        <v>1397</v>
      </c>
      <c r="I4" s="68"/>
      <c r="J4" s="68"/>
      <c r="K4" s="68" t="s">
        <v>29</v>
      </c>
      <c r="L4" s="68"/>
      <c r="M4" s="68"/>
      <c r="N4" s="68" t="s">
        <v>30</v>
      </c>
      <c r="O4" s="68"/>
      <c r="P4" s="68"/>
      <c r="Q4" s="73" t="s">
        <v>31</v>
      </c>
    </row>
    <row r="5" ht="16.5" customHeight="1" spans="1:17">
      <c r="A5" s="68"/>
      <c r="B5" s="68" t="s">
        <v>32</v>
      </c>
      <c r="C5" s="68" t="s">
        <v>33</v>
      </c>
      <c r="D5" s="68" t="s">
        <v>34</v>
      </c>
      <c r="E5" s="68" t="s">
        <v>32</v>
      </c>
      <c r="F5" s="68" t="s">
        <v>33</v>
      </c>
      <c r="G5" s="68" t="s">
        <v>34</v>
      </c>
      <c r="H5" s="68" t="s">
        <v>32</v>
      </c>
      <c r="I5" s="68" t="s">
        <v>33</v>
      </c>
      <c r="J5" s="68" t="s">
        <v>34</v>
      </c>
      <c r="K5" s="68" t="s">
        <v>32</v>
      </c>
      <c r="L5" s="68" t="s">
        <v>33</v>
      </c>
      <c r="M5" s="68" t="s">
        <v>34</v>
      </c>
      <c r="N5" s="68" t="s">
        <v>32</v>
      </c>
      <c r="O5" s="68" t="s">
        <v>33</v>
      </c>
      <c r="P5" s="68" t="s">
        <v>34</v>
      </c>
      <c r="Q5" s="75"/>
    </row>
    <row r="6" ht="16.5" customHeight="1" spans="1:17">
      <c r="A6" s="8" t="s">
        <v>1398</v>
      </c>
      <c r="B6" s="11">
        <f t="shared" ref="B6" si="0">C6+D6</f>
        <v>0</v>
      </c>
      <c r="C6" s="11"/>
      <c r="D6" s="11"/>
      <c r="E6" s="11">
        <f t="shared" ref="E6:E11" si="1">F6+G6</f>
        <v>0</v>
      </c>
      <c r="F6" s="11"/>
      <c r="G6" s="11"/>
      <c r="H6" s="11">
        <f t="shared" ref="H6" si="2">I6+J6</f>
        <v>0</v>
      </c>
      <c r="I6" s="11"/>
      <c r="J6" s="11"/>
      <c r="K6" s="11">
        <f t="shared" ref="K6" si="3">L6+M6</f>
        <v>0</v>
      </c>
      <c r="L6" s="11"/>
      <c r="M6" s="11"/>
      <c r="N6" s="174"/>
      <c r="O6" s="174"/>
      <c r="P6" s="174"/>
      <c r="Q6" s="174"/>
    </row>
    <row r="7" ht="16.5" customHeight="1" spans="1:17">
      <c r="A7" s="8" t="s">
        <v>1399</v>
      </c>
      <c r="B7" s="11">
        <f t="shared" ref="B7:B16" si="4">C7+D7</f>
        <v>0</v>
      </c>
      <c r="C7" s="11"/>
      <c r="D7" s="11"/>
      <c r="E7" s="11">
        <f t="shared" si="1"/>
        <v>0</v>
      </c>
      <c r="F7" s="11"/>
      <c r="G7" s="11"/>
      <c r="H7" s="11">
        <f t="shared" ref="H7:H15" si="5">I7+J7</f>
        <v>221</v>
      </c>
      <c r="I7" s="11">
        <v>221</v>
      </c>
      <c r="J7" s="11"/>
      <c r="K7" s="11">
        <f t="shared" ref="K7:K15" si="6">L7+M7</f>
        <v>221</v>
      </c>
      <c r="L7" s="11">
        <v>221</v>
      </c>
      <c r="M7" s="11"/>
      <c r="N7" s="174">
        <f t="shared" ref="N7:N9" si="7">K7/H7*100</f>
        <v>100</v>
      </c>
      <c r="O7" s="174">
        <f t="shared" ref="O7:O9" si="8">L7/I7*100</f>
        <v>100</v>
      </c>
      <c r="P7" s="174"/>
      <c r="Q7" s="174"/>
    </row>
    <row r="8" ht="16.5" customHeight="1" spans="1:17">
      <c r="A8" s="8" t="s">
        <v>1400</v>
      </c>
      <c r="B8" s="11">
        <f t="shared" si="4"/>
        <v>20</v>
      </c>
      <c r="C8" s="11">
        <v>20</v>
      </c>
      <c r="D8" s="11"/>
      <c r="E8" s="11">
        <f t="shared" si="1"/>
        <v>20</v>
      </c>
      <c r="F8" s="11">
        <v>20</v>
      </c>
      <c r="G8" s="11"/>
      <c r="H8" s="11">
        <f t="shared" si="5"/>
        <v>35</v>
      </c>
      <c r="I8" s="11">
        <v>35</v>
      </c>
      <c r="J8" s="11"/>
      <c r="K8" s="11">
        <f t="shared" si="6"/>
        <v>29</v>
      </c>
      <c r="L8" s="11">
        <v>29</v>
      </c>
      <c r="M8" s="11"/>
      <c r="N8" s="174">
        <f t="shared" si="7"/>
        <v>82.8571428571429</v>
      </c>
      <c r="O8" s="174">
        <f t="shared" si="8"/>
        <v>82.8571428571429</v>
      </c>
      <c r="P8" s="174"/>
      <c r="Q8" s="174">
        <f t="shared" ref="Q8:Q9" si="9">(K8-B8)/B8*100</f>
        <v>45</v>
      </c>
    </row>
    <row r="9" ht="16.5" customHeight="1" spans="1:17">
      <c r="A9" s="8" t="s">
        <v>1401</v>
      </c>
      <c r="B9" s="11">
        <f t="shared" si="4"/>
        <v>229860</v>
      </c>
      <c r="C9" s="11">
        <v>133414</v>
      </c>
      <c r="D9" s="11">
        <v>96446</v>
      </c>
      <c r="E9" s="11">
        <f t="shared" si="1"/>
        <v>322732</v>
      </c>
      <c r="F9" s="11">
        <v>217619</v>
      </c>
      <c r="G9" s="11">
        <v>105113</v>
      </c>
      <c r="H9" s="11">
        <f t="shared" si="5"/>
        <v>211155</v>
      </c>
      <c r="I9" s="11">
        <v>132009</v>
      </c>
      <c r="J9" s="11">
        <v>79146</v>
      </c>
      <c r="K9" s="11">
        <f t="shared" si="6"/>
        <v>199583</v>
      </c>
      <c r="L9" s="11">
        <v>122174</v>
      </c>
      <c r="M9" s="11">
        <v>77409</v>
      </c>
      <c r="N9" s="174">
        <f t="shared" si="7"/>
        <v>94.5196656484573</v>
      </c>
      <c r="O9" s="174">
        <f t="shared" si="8"/>
        <v>92.5497503958064</v>
      </c>
      <c r="P9" s="174">
        <f t="shared" ref="P9" si="10">M9/J9*100</f>
        <v>97.8053218103252</v>
      </c>
      <c r="Q9" s="174">
        <f t="shared" si="9"/>
        <v>-13.1719307404507</v>
      </c>
    </row>
    <row r="10" ht="16.5" customHeight="1" spans="1:17">
      <c r="A10" s="8" t="s">
        <v>1402</v>
      </c>
      <c r="B10" s="11">
        <f t="shared" si="4"/>
        <v>0</v>
      </c>
      <c r="C10" s="11"/>
      <c r="D10" s="11"/>
      <c r="E10" s="11">
        <f t="shared" si="1"/>
        <v>0</v>
      </c>
      <c r="F10" s="11"/>
      <c r="G10" s="11"/>
      <c r="H10" s="11">
        <f t="shared" si="5"/>
        <v>300</v>
      </c>
      <c r="I10" s="11">
        <v>300</v>
      </c>
      <c r="J10" s="11"/>
      <c r="K10" s="11">
        <f t="shared" si="6"/>
        <v>0</v>
      </c>
      <c r="L10" s="11"/>
      <c r="M10" s="11"/>
      <c r="N10" s="174"/>
      <c r="O10" s="174">
        <f t="shared" ref="O10" si="11">L10/I10*100</f>
        <v>0</v>
      </c>
      <c r="P10" s="174"/>
      <c r="Q10" s="174"/>
    </row>
    <row r="11" ht="16.5" customHeight="1" spans="1:17">
      <c r="A11" s="8" t="s">
        <v>1403</v>
      </c>
      <c r="B11" s="11">
        <f t="shared" si="4"/>
        <v>176</v>
      </c>
      <c r="C11" s="11">
        <v>176</v>
      </c>
      <c r="D11" s="11"/>
      <c r="E11" s="11">
        <f t="shared" si="1"/>
        <v>292</v>
      </c>
      <c r="F11" s="11">
        <v>292</v>
      </c>
      <c r="G11" s="11"/>
      <c r="H11" s="11">
        <f t="shared" si="5"/>
        <v>1147</v>
      </c>
      <c r="I11" s="11">
        <v>1147</v>
      </c>
      <c r="J11" s="11"/>
      <c r="K11" s="11">
        <f t="shared" si="6"/>
        <v>170</v>
      </c>
      <c r="L11" s="11">
        <v>170</v>
      </c>
      <c r="M11" s="11"/>
      <c r="N11" s="174">
        <f t="shared" ref="N11:N15" si="12">K11/H11*100</f>
        <v>14.821272885789</v>
      </c>
      <c r="O11" s="174">
        <f t="shared" ref="O11:O16" si="13">L11/I11*100</f>
        <v>14.821272885789</v>
      </c>
      <c r="P11" s="174"/>
      <c r="Q11" s="174">
        <f t="shared" ref="Q11:Q16" si="14">(K11-B11)/B11*100</f>
        <v>-3.40909090909091</v>
      </c>
    </row>
    <row r="12" ht="16.5" customHeight="1" spans="1:17">
      <c r="A12" s="8" t="s">
        <v>1404</v>
      </c>
      <c r="B12" s="11">
        <f t="shared" si="4"/>
        <v>-88</v>
      </c>
      <c r="C12" s="11">
        <v>-100</v>
      </c>
      <c r="D12" s="11">
        <v>12</v>
      </c>
      <c r="E12" s="11"/>
      <c r="F12" s="11"/>
      <c r="G12" s="11"/>
      <c r="H12" s="11">
        <f t="shared" si="5"/>
        <v>78</v>
      </c>
      <c r="I12" s="11">
        <v>10</v>
      </c>
      <c r="J12" s="11">
        <v>68</v>
      </c>
      <c r="K12" s="11">
        <f t="shared" si="6"/>
        <v>-11</v>
      </c>
      <c r="L12" s="11">
        <v>-40</v>
      </c>
      <c r="M12" s="11">
        <v>29</v>
      </c>
      <c r="N12" s="174">
        <f t="shared" si="12"/>
        <v>-14.1025641025641</v>
      </c>
      <c r="O12" s="174">
        <f t="shared" si="13"/>
        <v>-400</v>
      </c>
      <c r="P12" s="174">
        <f t="shared" ref="P12:P16" si="15">M12/J12*100</f>
        <v>42.6470588235294</v>
      </c>
      <c r="Q12" s="174">
        <f t="shared" si="14"/>
        <v>-87.5</v>
      </c>
    </row>
    <row r="13" ht="16.5" customHeight="1" spans="1:17">
      <c r="A13" s="8" t="s">
        <v>1405</v>
      </c>
      <c r="B13" s="11">
        <f t="shared" si="4"/>
        <v>5463</v>
      </c>
      <c r="C13" s="11">
        <v>5433</v>
      </c>
      <c r="D13" s="11">
        <v>30</v>
      </c>
      <c r="E13" s="11">
        <f>F13+G13</f>
        <v>3271</v>
      </c>
      <c r="F13" s="11">
        <v>3271</v>
      </c>
      <c r="G13" s="11"/>
      <c r="H13" s="11">
        <f t="shared" si="5"/>
        <v>6796</v>
      </c>
      <c r="I13" s="11">
        <v>6570</v>
      </c>
      <c r="J13" s="11">
        <v>226</v>
      </c>
      <c r="K13" s="11">
        <f t="shared" si="6"/>
        <v>3404</v>
      </c>
      <c r="L13" s="11">
        <v>3365</v>
      </c>
      <c r="M13" s="11">
        <v>39</v>
      </c>
      <c r="N13" s="174">
        <f t="shared" si="12"/>
        <v>50.088287227781</v>
      </c>
      <c r="O13" s="174">
        <f t="shared" si="13"/>
        <v>51.2176560121766</v>
      </c>
      <c r="P13" s="174">
        <f t="shared" si="15"/>
        <v>17.2566371681416</v>
      </c>
      <c r="Q13" s="174">
        <f t="shared" si="14"/>
        <v>-37.689913966685</v>
      </c>
    </row>
    <row r="14" ht="16.5" customHeight="1" spans="1:17">
      <c r="A14" s="8" t="s">
        <v>1406</v>
      </c>
      <c r="B14" s="11">
        <f t="shared" si="4"/>
        <v>576</v>
      </c>
      <c r="C14" s="11">
        <v>576</v>
      </c>
      <c r="D14" s="11"/>
      <c r="E14" s="11">
        <f>F14+G14</f>
        <v>5164</v>
      </c>
      <c r="F14" s="11">
        <v>5164</v>
      </c>
      <c r="G14" s="11"/>
      <c r="H14" s="11">
        <f t="shared" si="5"/>
        <v>4503</v>
      </c>
      <c r="I14" s="11">
        <v>4165</v>
      </c>
      <c r="J14" s="11">
        <v>338</v>
      </c>
      <c r="K14" s="11">
        <f t="shared" si="6"/>
        <v>4503</v>
      </c>
      <c r="L14" s="11">
        <v>4165</v>
      </c>
      <c r="M14" s="11">
        <v>338</v>
      </c>
      <c r="N14" s="174">
        <f t="shared" si="12"/>
        <v>100</v>
      </c>
      <c r="O14" s="174">
        <f t="shared" si="13"/>
        <v>100</v>
      </c>
      <c r="P14" s="174">
        <f t="shared" si="15"/>
        <v>100</v>
      </c>
      <c r="Q14" s="174">
        <f t="shared" si="14"/>
        <v>681.770833333333</v>
      </c>
    </row>
    <row r="15" ht="16.5" customHeight="1" spans="1:17">
      <c r="A15" s="8" t="s">
        <v>1407</v>
      </c>
      <c r="B15" s="11">
        <f t="shared" si="4"/>
        <v>92</v>
      </c>
      <c r="C15" s="11">
        <v>89</v>
      </c>
      <c r="D15" s="11">
        <v>3</v>
      </c>
      <c r="E15" s="11">
        <f>F15+G15</f>
        <v>0</v>
      </c>
      <c r="F15" s="11"/>
      <c r="G15" s="11"/>
      <c r="H15" s="11">
        <f t="shared" si="5"/>
        <v>85</v>
      </c>
      <c r="I15" s="11">
        <v>72</v>
      </c>
      <c r="J15" s="11">
        <v>13</v>
      </c>
      <c r="K15" s="11">
        <f t="shared" si="6"/>
        <v>85</v>
      </c>
      <c r="L15" s="11">
        <v>72</v>
      </c>
      <c r="M15" s="11">
        <v>13</v>
      </c>
      <c r="N15" s="174">
        <f t="shared" si="12"/>
        <v>100</v>
      </c>
      <c r="O15" s="174">
        <f t="shared" si="13"/>
        <v>100</v>
      </c>
      <c r="P15" s="174">
        <f t="shared" si="15"/>
        <v>100</v>
      </c>
      <c r="Q15" s="174">
        <f t="shared" si="14"/>
        <v>-7.60869565217391</v>
      </c>
    </row>
    <row r="16" ht="21" customHeight="1" spans="1:17">
      <c r="A16" s="22" t="s">
        <v>1408</v>
      </c>
      <c r="B16" s="169">
        <f t="shared" si="4"/>
        <v>236099</v>
      </c>
      <c r="C16" s="169">
        <f>SUM(C6:C15)</f>
        <v>139608</v>
      </c>
      <c r="D16" s="169">
        <f>SUM(D6:D15)</f>
        <v>96491</v>
      </c>
      <c r="E16" s="169">
        <f>SUM(E6:E15)</f>
        <v>331479</v>
      </c>
      <c r="F16" s="169">
        <f>SUM(F6:F15)</f>
        <v>226366</v>
      </c>
      <c r="G16" s="169">
        <f>SUM(G6:G15)</f>
        <v>105113</v>
      </c>
      <c r="H16" s="169">
        <f t="shared" ref="H16:I16" si="16">SUM(H6:H15)</f>
        <v>224320</v>
      </c>
      <c r="I16" s="169">
        <f t="shared" si="16"/>
        <v>144529</v>
      </c>
      <c r="J16" s="169">
        <f t="shared" ref="J16:M16" si="17">SUM(J6:J15)</f>
        <v>79791</v>
      </c>
      <c r="K16" s="169">
        <f t="shared" si="17"/>
        <v>207984</v>
      </c>
      <c r="L16" s="169">
        <f t="shared" si="17"/>
        <v>130156</v>
      </c>
      <c r="M16" s="169">
        <f t="shared" si="17"/>
        <v>77828</v>
      </c>
      <c r="N16" s="175">
        <f t="shared" ref="N16" si="18">K16/H16*100</f>
        <v>92.7175463623395</v>
      </c>
      <c r="O16" s="175">
        <f t="shared" si="13"/>
        <v>90.0552830227844</v>
      </c>
      <c r="P16" s="175">
        <f t="shared" si="15"/>
        <v>97.5398227870311</v>
      </c>
      <c r="Q16" s="175">
        <f t="shared" si="14"/>
        <v>-11.9081402293106</v>
      </c>
    </row>
    <row r="17" ht="19.5" customHeight="1" spans="1:17">
      <c r="A17" s="22" t="s">
        <v>1409</v>
      </c>
      <c r="B17" s="169">
        <f t="shared" ref="B17:G17" si="19">SUM(B18:B23)</f>
        <v>149375</v>
      </c>
      <c r="C17" s="169">
        <f t="shared" si="19"/>
        <v>148345</v>
      </c>
      <c r="D17" s="169">
        <f t="shared" si="19"/>
        <v>1030</v>
      </c>
      <c r="E17" s="169">
        <f t="shared" si="19"/>
        <v>52198</v>
      </c>
      <c r="F17" s="169">
        <f t="shared" si="19"/>
        <v>52198</v>
      </c>
      <c r="G17" s="169">
        <f t="shared" si="19"/>
        <v>0</v>
      </c>
      <c r="H17" s="169">
        <f>SUM(H18:H22)</f>
        <v>0</v>
      </c>
      <c r="I17" s="169"/>
      <c r="J17" s="169"/>
      <c r="K17" s="169">
        <f t="shared" ref="K17:M17" si="20">SUM(K18:K23)</f>
        <v>131752</v>
      </c>
      <c r="L17" s="169">
        <f t="shared" si="20"/>
        <v>123753</v>
      </c>
      <c r="M17" s="169">
        <f t="shared" si="20"/>
        <v>7999</v>
      </c>
      <c r="N17" s="175"/>
      <c r="O17" s="175"/>
      <c r="P17" s="175"/>
      <c r="Q17" s="175"/>
    </row>
    <row r="18" ht="16.5" customHeight="1" spans="1:17">
      <c r="A18" s="8" t="s">
        <v>1410</v>
      </c>
      <c r="B18" s="11">
        <f>SUM(C18:D18)</f>
        <v>0</v>
      </c>
      <c r="C18" s="11">
        <v>-2000</v>
      </c>
      <c r="D18" s="11">
        <v>2000</v>
      </c>
      <c r="E18" s="11">
        <f t="shared" ref="E18:E22" si="21">F18+G18</f>
        <v>0</v>
      </c>
      <c r="F18" s="11"/>
      <c r="G18" s="11"/>
      <c r="H18" s="11">
        <f t="shared" ref="H18:H22" si="22">I18+J18</f>
        <v>0</v>
      </c>
      <c r="I18" s="11"/>
      <c r="J18" s="11"/>
      <c r="K18" s="11">
        <f>SUM(L18:M18)</f>
        <v>0</v>
      </c>
      <c r="L18" s="11">
        <v>-2000</v>
      </c>
      <c r="M18" s="11">
        <v>2000</v>
      </c>
      <c r="N18" s="174"/>
      <c r="O18" s="174"/>
      <c r="P18" s="174"/>
      <c r="Q18" s="174"/>
    </row>
    <row r="19" ht="18" customHeight="1" spans="1:17">
      <c r="A19" s="8" t="s">
        <v>1411</v>
      </c>
      <c r="B19" s="11">
        <f t="shared" ref="B19:B24" si="23">SUM(C19:D19)</f>
        <v>9760</v>
      </c>
      <c r="C19" s="11">
        <v>9760</v>
      </c>
      <c r="D19" s="11"/>
      <c r="E19" s="11">
        <f t="shared" si="21"/>
        <v>5113</v>
      </c>
      <c r="F19" s="11">
        <v>5113</v>
      </c>
      <c r="G19" s="11"/>
      <c r="H19" s="11">
        <f t="shared" si="22"/>
        <v>0</v>
      </c>
      <c r="I19" s="11"/>
      <c r="J19" s="11"/>
      <c r="K19" s="11">
        <f t="shared" ref="K19:K24" si="24">L19+M19</f>
        <v>1172</v>
      </c>
      <c r="L19" s="11">
        <v>1172</v>
      </c>
      <c r="M19" s="11"/>
      <c r="N19" s="174"/>
      <c r="O19" s="174"/>
      <c r="P19" s="174"/>
      <c r="Q19" s="174"/>
    </row>
    <row r="20" ht="17.25" customHeight="1" spans="1:17">
      <c r="A20" s="8" t="s">
        <v>1412</v>
      </c>
      <c r="B20" s="11">
        <f t="shared" si="23"/>
        <v>1103</v>
      </c>
      <c r="C20" s="11">
        <v>1103</v>
      </c>
      <c r="D20" s="11"/>
      <c r="E20" s="11">
        <f t="shared" si="21"/>
        <v>0</v>
      </c>
      <c r="F20" s="11"/>
      <c r="G20" s="11"/>
      <c r="H20" s="11">
        <f t="shared" si="22"/>
        <v>0</v>
      </c>
      <c r="I20" s="11"/>
      <c r="J20" s="11"/>
      <c r="K20" s="11">
        <f t="shared" si="24"/>
        <v>412</v>
      </c>
      <c r="L20" s="11">
        <v>412</v>
      </c>
      <c r="M20" s="11"/>
      <c r="N20" s="174"/>
      <c r="O20" s="174"/>
      <c r="P20" s="174"/>
      <c r="Q20" s="174"/>
    </row>
    <row r="21" ht="15" customHeight="1" spans="1:17">
      <c r="A21" s="8" t="s">
        <v>1413</v>
      </c>
      <c r="B21" s="11">
        <f t="shared" si="23"/>
        <v>0</v>
      </c>
      <c r="C21" s="11">
        <v>1040</v>
      </c>
      <c r="D21" s="11">
        <v>-1040</v>
      </c>
      <c r="E21" s="11">
        <f t="shared" si="21"/>
        <v>0</v>
      </c>
      <c r="F21" s="11"/>
      <c r="G21" s="11"/>
      <c r="H21" s="11">
        <f t="shared" si="22"/>
        <v>0</v>
      </c>
      <c r="I21" s="11"/>
      <c r="J21" s="11"/>
      <c r="K21" s="11">
        <f t="shared" si="24"/>
        <v>0</v>
      </c>
      <c r="L21" s="11">
        <v>7083</v>
      </c>
      <c r="M21" s="11">
        <v>-7083</v>
      </c>
      <c r="N21" s="174"/>
      <c r="O21" s="174"/>
      <c r="P21" s="174"/>
      <c r="Q21" s="174"/>
    </row>
    <row r="22" ht="17.25" customHeight="1" spans="1:17">
      <c r="A22" s="8" t="s">
        <v>1414</v>
      </c>
      <c r="B22" s="11">
        <f t="shared" si="23"/>
        <v>74251</v>
      </c>
      <c r="C22" s="11">
        <v>74181</v>
      </c>
      <c r="D22" s="11">
        <v>70</v>
      </c>
      <c r="E22" s="11">
        <f t="shared" si="21"/>
        <v>0</v>
      </c>
      <c r="F22" s="11"/>
      <c r="G22" s="11"/>
      <c r="H22" s="11">
        <f t="shared" si="22"/>
        <v>0</v>
      </c>
      <c r="I22" s="11"/>
      <c r="J22" s="11"/>
      <c r="K22" s="11">
        <f t="shared" si="24"/>
        <v>70001</v>
      </c>
      <c r="L22" s="11">
        <v>70001</v>
      </c>
      <c r="M22" s="11"/>
      <c r="N22" s="174"/>
      <c r="O22" s="174"/>
      <c r="P22" s="174"/>
      <c r="Q22" s="174"/>
    </row>
    <row r="23" ht="17.25" customHeight="1" spans="1:17">
      <c r="A23" s="8" t="s">
        <v>1415</v>
      </c>
      <c r="B23" s="11">
        <f t="shared" si="23"/>
        <v>64261</v>
      </c>
      <c r="C23" s="11">
        <v>64261</v>
      </c>
      <c r="D23" s="11"/>
      <c r="E23" s="11">
        <f>SUM(F23:G23)</f>
        <v>47085</v>
      </c>
      <c r="F23" s="11">
        <v>47085</v>
      </c>
      <c r="G23" s="11"/>
      <c r="H23" s="11"/>
      <c r="I23" s="11"/>
      <c r="J23" s="11"/>
      <c r="K23" s="11">
        <f t="shared" si="24"/>
        <v>60167</v>
      </c>
      <c r="L23" s="11">
        <v>47085</v>
      </c>
      <c r="M23" s="11">
        <v>13082</v>
      </c>
      <c r="N23" s="174"/>
      <c r="O23" s="174"/>
      <c r="P23" s="174"/>
      <c r="Q23" s="174"/>
    </row>
    <row r="24" ht="18.75" customHeight="1" spans="1:17">
      <c r="A24" s="8" t="s">
        <v>1416</v>
      </c>
      <c r="B24" s="11">
        <f t="shared" si="23"/>
        <v>37414</v>
      </c>
      <c r="C24" s="11">
        <v>33854</v>
      </c>
      <c r="D24" s="11">
        <v>3560</v>
      </c>
      <c r="E24" s="11">
        <f>F24+G24</f>
        <v>0</v>
      </c>
      <c r="F24" s="11"/>
      <c r="G24" s="11"/>
      <c r="H24" s="11"/>
      <c r="I24" s="11"/>
      <c r="J24" s="11"/>
      <c r="K24" s="11">
        <f t="shared" si="24"/>
        <v>16786</v>
      </c>
      <c r="L24" s="11">
        <v>14823</v>
      </c>
      <c r="M24" s="11">
        <v>1963</v>
      </c>
      <c r="N24" s="174"/>
      <c r="O24" s="174"/>
      <c r="P24" s="174"/>
      <c r="Q24" s="174"/>
    </row>
    <row r="25" ht="19.5" customHeight="1" spans="1:17">
      <c r="A25" s="170" t="s">
        <v>1417</v>
      </c>
      <c r="B25" s="169">
        <f>SUM(B16:B17,B24)</f>
        <v>422888</v>
      </c>
      <c r="C25" s="169">
        <f t="shared" ref="C25:D25" si="25">C16+C17+C24</f>
        <v>321807</v>
      </c>
      <c r="D25" s="169">
        <f t="shared" si="25"/>
        <v>101081</v>
      </c>
      <c r="E25" s="169">
        <f>E16+E17+E24+1</f>
        <v>383678</v>
      </c>
      <c r="F25" s="169">
        <f>F16+F17+F24+F23+1</f>
        <v>325650</v>
      </c>
      <c r="G25" s="169">
        <f>G16+G17+G24</f>
        <v>105113</v>
      </c>
      <c r="H25" s="169"/>
      <c r="I25" s="169"/>
      <c r="J25" s="169"/>
      <c r="K25" s="169">
        <f t="shared" ref="K25:M25" si="26">K16+K17+K24</f>
        <v>356522</v>
      </c>
      <c r="L25" s="169">
        <f t="shared" si="26"/>
        <v>268732</v>
      </c>
      <c r="M25" s="169">
        <f t="shared" si="26"/>
        <v>87790</v>
      </c>
      <c r="N25" s="175"/>
      <c r="O25" s="175"/>
      <c r="P25" s="175"/>
      <c r="Q25" s="175"/>
    </row>
  </sheetData>
  <mergeCells count="9">
    <mergeCell ref="A1:Q1"/>
    <mergeCell ref="P3:Q3"/>
    <mergeCell ref="B4:D4"/>
    <mergeCell ref="E4:G4"/>
    <mergeCell ref="H4:J4"/>
    <mergeCell ref="K4:M4"/>
    <mergeCell ref="N4:P4"/>
    <mergeCell ref="A4:A5"/>
    <mergeCell ref="Q4:Q5"/>
  </mergeCells>
  <printOptions horizontalCentered="1"/>
  <pageMargins left="0.747916666666667" right="0.471527777777778" top="0.865277777777778" bottom="0.668055555555556" header="0.15625" footer="0.235416666666667"/>
  <pageSetup paperSize="8" scale="98" firstPageNumber="16" orientation="landscape" useFirstPageNumber="1"/>
  <headerFooter alignWithMargins="0">
    <oddFooter>&amp;C第 18 页</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J14"/>
  <sheetViews>
    <sheetView showZeros="0" workbookViewId="0">
      <pane ySplit="5" topLeftCell="A6" activePane="bottomLeft" state="frozen"/>
      <selection/>
      <selection pane="bottomLeft" activeCell="A2" sqref="A2:J2"/>
    </sheetView>
  </sheetViews>
  <sheetFormatPr defaultColWidth="9" defaultRowHeight="14.25"/>
  <cols>
    <col min="1" max="1" width="30" customWidth="1"/>
    <col min="2" max="2" width="10.25" customWidth="1"/>
    <col min="3" max="3" width="9.5" customWidth="1"/>
    <col min="4" max="4" width="10.375" customWidth="1"/>
    <col min="5" max="5" width="9.25" customWidth="1"/>
    <col min="6" max="6" width="9.5" customWidth="1"/>
    <col min="7" max="8" width="9.25" customWidth="1"/>
    <col min="9" max="9" width="9.5" customWidth="1"/>
    <col min="10" max="10" width="8.5" customWidth="1"/>
    <col min="11" max="11" width="28" customWidth="1"/>
    <col min="12" max="17" width="9.125" customWidth="1"/>
    <col min="18" max="23" width="9.25" customWidth="1"/>
    <col min="24" max="26" width="8.375" customWidth="1"/>
    <col min="27" max="27" width="7.5" customWidth="1"/>
  </cols>
  <sheetData>
    <row r="1" ht="21" customHeight="1" spans="1:10">
      <c r="A1" s="12" t="s">
        <v>1418</v>
      </c>
      <c r="B1" s="12"/>
      <c r="C1" s="12"/>
      <c r="D1" s="12"/>
      <c r="E1" s="12"/>
      <c r="F1" s="12"/>
      <c r="G1" s="12"/>
      <c r="H1" s="12"/>
      <c r="I1" s="12"/>
      <c r="J1" s="12"/>
    </row>
    <row r="2" ht="38.25" customHeight="1" spans="1:10">
      <c r="A2" s="167" t="s">
        <v>1419</v>
      </c>
      <c r="B2" s="167"/>
      <c r="C2" s="167"/>
      <c r="D2" s="167"/>
      <c r="E2" s="167"/>
      <c r="F2" s="167"/>
      <c r="G2" s="167"/>
      <c r="H2" s="167"/>
      <c r="I2" s="167"/>
      <c r="J2" s="167"/>
    </row>
    <row r="3" ht="38.25" customHeight="1" spans="1:10">
      <c r="A3" s="31"/>
      <c r="B3" s="31"/>
      <c r="C3" s="31"/>
      <c r="D3" s="168"/>
      <c r="E3" s="168"/>
      <c r="F3" s="168"/>
      <c r="G3" s="168"/>
      <c r="H3" s="168"/>
      <c r="I3" s="168"/>
      <c r="J3" s="31"/>
    </row>
    <row r="4" ht="25.5" customHeight="1" spans="1:10">
      <c r="A4" s="68" t="s">
        <v>76</v>
      </c>
      <c r="B4" s="68" t="s">
        <v>1061</v>
      </c>
      <c r="C4" s="68"/>
      <c r="D4" s="68"/>
      <c r="E4" s="68" t="s">
        <v>1062</v>
      </c>
      <c r="F4" s="68"/>
      <c r="G4" s="68"/>
      <c r="H4" s="68" t="s">
        <v>29</v>
      </c>
      <c r="I4" s="68"/>
      <c r="J4" s="68"/>
    </row>
    <row r="5" ht="16.5" customHeight="1" spans="1:10">
      <c r="A5" s="68"/>
      <c r="B5" s="68" t="s">
        <v>32</v>
      </c>
      <c r="C5" s="68" t="s">
        <v>33</v>
      </c>
      <c r="D5" s="68" t="s">
        <v>34</v>
      </c>
      <c r="E5" s="68" t="s">
        <v>32</v>
      </c>
      <c r="F5" s="68" t="s">
        <v>33</v>
      </c>
      <c r="G5" s="68" t="s">
        <v>34</v>
      </c>
      <c r="H5" s="68" t="s">
        <v>32</v>
      </c>
      <c r="I5" s="68" t="s">
        <v>33</v>
      </c>
      <c r="J5" s="68" t="s">
        <v>34</v>
      </c>
    </row>
    <row r="6" ht="19.5" customHeight="1" spans="1:10">
      <c r="A6" s="22" t="s">
        <v>1409</v>
      </c>
      <c r="B6" s="169">
        <f t="shared" ref="B6:G6" si="0">SUM(B7:B12)</f>
        <v>149375</v>
      </c>
      <c r="C6" s="169">
        <f t="shared" si="0"/>
        <v>148345</v>
      </c>
      <c r="D6" s="169">
        <f t="shared" si="0"/>
        <v>1030</v>
      </c>
      <c r="E6" s="169">
        <f t="shared" si="0"/>
        <v>52198</v>
      </c>
      <c r="F6" s="169">
        <f t="shared" si="0"/>
        <v>52198</v>
      </c>
      <c r="G6" s="169">
        <f t="shared" si="0"/>
        <v>0</v>
      </c>
      <c r="H6" s="169">
        <f t="shared" ref="H6:J6" si="1">SUM(H7:H12)</f>
        <v>131752</v>
      </c>
      <c r="I6" s="169">
        <f t="shared" si="1"/>
        <v>123753</v>
      </c>
      <c r="J6" s="169">
        <f t="shared" si="1"/>
        <v>7999</v>
      </c>
    </row>
    <row r="7" ht="16.5" customHeight="1" spans="1:10">
      <c r="A7" s="8" t="s">
        <v>1410</v>
      </c>
      <c r="B7" s="11">
        <f t="shared" ref="B7:B13" si="2">SUM(C7:D7)</f>
        <v>0</v>
      </c>
      <c r="C7" s="11">
        <v>-2000</v>
      </c>
      <c r="D7" s="11">
        <v>2000</v>
      </c>
      <c r="E7" s="11">
        <f t="shared" ref="E7:E11" si="3">F7+G7</f>
        <v>0</v>
      </c>
      <c r="F7" s="11"/>
      <c r="G7" s="11"/>
      <c r="H7" s="11">
        <f>SUM(I7:J7)</f>
        <v>0</v>
      </c>
      <c r="I7" s="11">
        <v>-2000</v>
      </c>
      <c r="J7" s="11">
        <v>2000</v>
      </c>
    </row>
    <row r="8" ht="18" customHeight="1" spans="1:10">
      <c r="A8" s="8" t="s">
        <v>1411</v>
      </c>
      <c r="B8" s="11">
        <f t="shared" si="2"/>
        <v>9760</v>
      </c>
      <c r="C8" s="11">
        <v>9760</v>
      </c>
      <c r="D8" s="11"/>
      <c r="E8" s="11">
        <f t="shared" si="3"/>
        <v>5113</v>
      </c>
      <c r="F8" s="11">
        <v>5113</v>
      </c>
      <c r="G8" s="11"/>
      <c r="H8" s="11">
        <f t="shared" ref="H8:H13" si="4">I8+J8</f>
        <v>1172</v>
      </c>
      <c r="I8" s="11">
        <v>1172</v>
      </c>
      <c r="J8" s="11"/>
    </row>
    <row r="9" ht="17.25" customHeight="1" spans="1:10">
      <c r="A9" s="8" t="s">
        <v>1412</v>
      </c>
      <c r="B9" s="11">
        <f t="shared" si="2"/>
        <v>1103</v>
      </c>
      <c r="C9" s="11">
        <v>1103</v>
      </c>
      <c r="D9" s="11"/>
      <c r="E9" s="11">
        <f t="shared" si="3"/>
        <v>0</v>
      </c>
      <c r="F9" s="11"/>
      <c r="G9" s="11"/>
      <c r="H9" s="11">
        <f t="shared" si="4"/>
        <v>412</v>
      </c>
      <c r="I9" s="11">
        <v>412</v>
      </c>
      <c r="J9" s="11"/>
    </row>
    <row r="10" ht="15" customHeight="1" spans="1:10">
      <c r="A10" s="8" t="s">
        <v>1413</v>
      </c>
      <c r="B10" s="11">
        <f t="shared" si="2"/>
        <v>0</v>
      </c>
      <c r="C10" s="11">
        <v>1040</v>
      </c>
      <c r="D10" s="11">
        <v>-1040</v>
      </c>
      <c r="E10" s="11">
        <f t="shared" si="3"/>
        <v>0</v>
      </c>
      <c r="F10" s="11"/>
      <c r="G10" s="11"/>
      <c r="H10" s="11">
        <f t="shared" si="4"/>
        <v>0</v>
      </c>
      <c r="I10" s="11">
        <v>7083</v>
      </c>
      <c r="J10" s="11">
        <v>-7083</v>
      </c>
    </row>
    <row r="11" ht="17.25" customHeight="1" spans="1:10">
      <c r="A11" s="8" t="s">
        <v>1414</v>
      </c>
      <c r="B11" s="11">
        <f t="shared" si="2"/>
        <v>74251</v>
      </c>
      <c r="C11" s="11">
        <v>74181</v>
      </c>
      <c r="D11" s="11">
        <v>70</v>
      </c>
      <c r="E11" s="11">
        <f t="shared" si="3"/>
        <v>0</v>
      </c>
      <c r="F11" s="11"/>
      <c r="G11" s="11"/>
      <c r="H11" s="11">
        <f t="shared" si="4"/>
        <v>70001</v>
      </c>
      <c r="I11" s="11">
        <v>70001</v>
      </c>
      <c r="J11" s="11"/>
    </row>
    <row r="12" ht="17.25" customHeight="1" spans="1:10">
      <c r="A12" s="8" t="s">
        <v>1415</v>
      </c>
      <c r="B12" s="11">
        <f t="shared" si="2"/>
        <v>64261</v>
      </c>
      <c r="C12" s="11">
        <v>64261</v>
      </c>
      <c r="D12" s="11"/>
      <c r="E12" s="11">
        <f>SUM(F12:G12)</f>
        <v>47085</v>
      </c>
      <c r="F12" s="11">
        <v>47085</v>
      </c>
      <c r="G12" s="11"/>
      <c r="H12" s="11">
        <f t="shared" si="4"/>
        <v>60167</v>
      </c>
      <c r="I12" s="11">
        <v>47085</v>
      </c>
      <c r="J12" s="11">
        <v>13082</v>
      </c>
    </row>
    <row r="13" ht="18.75" customHeight="1" spans="1:10">
      <c r="A13" s="8" t="s">
        <v>1416</v>
      </c>
      <c r="B13" s="11">
        <f t="shared" si="2"/>
        <v>37414</v>
      </c>
      <c r="C13" s="11">
        <v>33854</v>
      </c>
      <c r="D13" s="11">
        <v>3560</v>
      </c>
      <c r="E13" s="11">
        <f>F13+G13</f>
        <v>0</v>
      </c>
      <c r="F13" s="11"/>
      <c r="G13" s="11"/>
      <c r="H13" s="11">
        <f t="shared" si="4"/>
        <v>16786</v>
      </c>
      <c r="I13" s="11">
        <v>14823</v>
      </c>
      <c r="J13" s="11">
        <v>1963</v>
      </c>
    </row>
    <row r="14" ht="19.5" customHeight="1" spans="1:10">
      <c r="A14" s="170" t="s">
        <v>1417</v>
      </c>
      <c r="B14" s="169">
        <f t="shared" ref="B14:J14" si="5">SUM(B6:B6,B13)</f>
        <v>186789</v>
      </c>
      <c r="C14" s="169">
        <f t="shared" si="5"/>
        <v>182199</v>
      </c>
      <c r="D14" s="169">
        <f t="shared" si="5"/>
        <v>4590</v>
      </c>
      <c r="E14" s="169">
        <f t="shared" si="5"/>
        <v>52198</v>
      </c>
      <c r="F14" s="169">
        <f t="shared" si="5"/>
        <v>52198</v>
      </c>
      <c r="G14" s="169">
        <f t="shared" si="5"/>
        <v>0</v>
      </c>
      <c r="H14" s="169">
        <f t="shared" si="5"/>
        <v>148538</v>
      </c>
      <c r="I14" s="169">
        <f t="shared" si="5"/>
        <v>138576</v>
      </c>
      <c r="J14" s="169">
        <f t="shared" si="5"/>
        <v>9962</v>
      </c>
    </row>
  </sheetData>
  <mergeCells count="6">
    <mergeCell ref="A1:J1"/>
    <mergeCell ref="A2:J2"/>
    <mergeCell ref="B4:D4"/>
    <mergeCell ref="E4:G4"/>
    <mergeCell ref="H4:J4"/>
    <mergeCell ref="A4:A5"/>
  </mergeCells>
  <printOptions horizontalCentered="1"/>
  <pageMargins left="0.747916666666667" right="0.471527777777778" top="0.865277777777778" bottom="0.668055555555556" header="0.15625" footer="0.235416666666667"/>
  <pageSetup paperSize="8" scale="98" firstPageNumber="16" orientation="landscape" useFirstPageNumber="1"/>
  <headerFooter alignWithMargins="0">
    <oddFooter>&amp;C第 18 页</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A30" sqref="A30"/>
    </sheetView>
  </sheetViews>
  <sheetFormatPr defaultColWidth="9" defaultRowHeight="14.25" outlineLevelRow="5" outlineLevelCol="2"/>
  <cols>
    <col min="1" max="1" width="45.625" style="79" customWidth="1"/>
    <col min="2" max="3" width="24.5" style="79" customWidth="1"/>
    <col min="4" max="4" width="9" style="79"/>
    <col min="5" max="5" width="10.5" style="79"/>
    <col min="6" max="16384" width="9" style="79"/>
  </cols>
  <sheetData>
    <row r="1" ht="15" customHeight="1" spans="1:1">
      <c r="A1" s="161" t="s">
        <v>1420</v>
      </c>
    </row>
    <row r="2" ht="41.25" customHeight="1" spans="1:3">
      <c r="A2" s="162" t="s">
        <v>1421</v>
      </c>
      <c r="B2" s="162"/>
      <c r="C2" s="162"/>
    </row>
    <row r="3" ht="27.75" customHeight="1" spans="1:3">
      <c r="A3" s="163"/>
      <c r="B3" s="163"/>
      <c r="C3" s="164" t="s">
        <v>24</v>
      </c>
    </row>
    <row r="4" ht="24.75" customHeight="1" spans="1:3">
      <c r="A4" s="44" t="s">
        <v>1360</v>
      </c>
      <c r="B4" s="44" t="s">
        <v>1361</v>
      </c>
      <c r="C4" s="44" t="s">
        <v>1362</v>
      </c>
    </row>
    <row r="5" ht="24.75" customHeight="1" spans="1:3">
      <c r="A5" s="165" t="s">
        <v>1422</v>
      </c>
      <c r="B5" s="166">
        <v>362300</v>
      </c>
      <c r="C5" s="166">
        <v>256200</v>
      </c>
    </row>
    <row r="6" ht="24.75" customHeight="1" spans="1:3">
      <c r="A6" s="165" t="s">
        <v>1423</v>
      </c>
      <c r="B6" s="166">
        <v>353691</v>
      </c>
      <c r="C6" s="166">
        <v>255692</v>
      </c>
    </row>
  </sheetData>
  <mergeCells count="1">
    <mergeCell ref="A2:C2"/>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383"/>
  <sheetViews>
    <sheetView workbookViewId="0">
      <selection activeCell="A30" sqref="A30"/>
    </sheetView>
  </sheetViews>
  <sheetFormatPr defaultColWidth="9" defaultRowHeight="14.25"/>
  <cols>
    <col min="1" max="1" width="10.375"/>
    <col min="2" max="2" width="27" customWidth="1"/>
  </cols>
  <sheetData>
    <row r="1" s="113" customFormat="1" spans="2:11">
      <c r="B1" s="80" t="s">
        <v>1424</v>
      </c>
      <c r="C1" s="115"/>
      <c r="D1" s="116"/>
      <c r="E1" s="117"/>
      <c r="F1" s="117"/>
      <c r="G1" s="117"/>
      <c r="H1" s="117"/>
      <c r="I1" s="115"/>
      <c r="J1" s="117"/>
      <c r="K1" s="117"/>
    </row>
    <row r="2" s="77" customFormat="1" ht="28.5" spans="1:18">
      <c r="A2" s="118" t="s">
        <v>1425</v>
      </c>
      <c r="B2" s="118"/>
      <c r="C2" s="118"/>
      <c r="D2" s="118"/>
      <c r="E2" s="118"/>
      <c r="F2" s="118"/>
      <c r="G2" s="118"/>
      <c r="H2" s="118"/>
      <c r="I2" s="118"/>
      <c r="J2" s="118"/>
      <c r="K2" s="118"/>
      <c r="L2" s="118"/>
      <c r="M2" s="118"/>
      <c r="N2" s="118"/>
      <c r="O2" s="118"/>
      <c r="P2" s="118"/>
      <c r="Q2" s="118"/>
      <c r="R2" s="118"/>
    </row>
    <row r="3" s="77" customFormat="1" spans="1:18">
      <c r="A3" s="119"/>
      <c r="B3" s="120" t="s">
        <v>24</v>
      </c>
      <c r="C3" s="120"/>
      <c r="D3" s="120"/>
      <c r="E3" s="120"/>
      <c r="F3" s="120"/>
      <c r="G3" s="120"/>
      <c r="H3" s="120"/>
      <c r="I3" s="120"/>
      <c r="J3" s="120"/>
      <c r="K3" s="120"/>
      <c r="L3" s="120"/>
      <c r="M3" s="120"/>
      <c r="N3" s="120"/>
      <c r="O3" s="120"/>
      <c r="P3" s="120"/>
      <c r="Q3" s="120"/>
      <c r="R3" s="120"/>
    </row>
    <row r="4" s="77" customFormat="1" ht="24" customHeight="1" spans="1:18">
      <c r="A4" s="121" t="s">
        <v>1426</v>
      </c>
      <c r="B4" s="122" t="s">
        <v>1427</v>
      </c>
      <c r="C4" s="123" t="s">
        <v>1061</v>
      </c>
      <c r="D4" s="124"/>
      <c r="E4" s="125"/>
      <c r="F4" s="126" t="s">
        <v>1428</v>
      </c>
      <c r="G4" s="127"/>
      <c r="H4" s="128"/>
      <c r="I4" s="141" t="s">
        <v>1429</v>
      </c>
      <c r="J4" s="142"/>
      <c r="K4" s="143"/>
      <c r="L4" s="144" t="s">
        <v>1430</v>
      </c>
      <c r="M4" s="145"/>
      <c r="N4" s="146"/>
      <c r="O4" s="147" t="s">
        <v>30</v>
      </c>
      <c r="P4" s="148"/>
      <c r="Q4" s="159"/>
      <c r="R4" s="160" t="s">
        <v>31</v>
      </c>
    </row>
    <row r="5" s="77" customFormat="1" ht="24" customHeight="1" spans="1:18">
      <c r="A5" s="121"/>
      <c r="B5" s="83"/>
      <c r="C5" s="44" t="s">
        <v>32</v>
      </c>
      <c r="D5" s="45" t="s">
        <v>33</v>
      </c>
      <c r="E5" s="45" t="s">
        <v>34</v>
      </c>
      <c r="F5" s="45" t="s">
        <v>32</v>
      </c>
      <c r="G5" s="45" t="s">
        <v>33</v>
      </c>
      <c r="H5" s="46" t="s">
        <v>34</v>
      </c>
      <c r="I5" s="46" t="s">
        <v>32</v>
      </c>
      <c r="J5" s="46" t="s">
        <v>33</v>
      </c>
      <c r="K5" s="46" t="s">
        <v>34</v>
      </c>
      <c r="L5" s="67" t="s">
        <v>32</v>
      </c>
      <c r="M5" s="67" t="s">
        <v>33</v>
      </c>
      <c r="N5" s="67" t="s">
        <v>34</v>
      </c>
      <c r="O5" s="68" t="s">
        <v>32</v>
      </c>
      <c r="P5" s="68" t="s">
        <v>33</v>
      </c>
      <c r="Q5" s="68" t="s">
        <v>34</v>
      </c>
      <c r="R5" s="75"/>
    </row>
    <row r="6" s="114" customFormat="1" ht="22" customHeight="1" spans="1:18">
      <c r="A6" s="129">
        <v>1030601</v>
      </c>
      <c r="B6" s="130" t="s">
        <v>1431</v>
      </c>
      <c r="C6" s="88"/>
      <c r="D6" s="88"/>
      <c r="E6" s="91"/>
      <c r="F6" s="88"/>
      <c r="G6" s="88"/>
      <c r="H6" s="91"/>
      <c r="I6" s="88"/>
      <c r="J6" s="88"/>
      <c r="K6" s="91"/>
      <c r="L6" s="149"/>
      <c r="M6" s="129"/>
      <c r="N6" s="129"/>
      <c r="O6" s="129"/>
      <c r="P6" s="129"/>
      <c r="Q6" s="129"/>
      <c r="R6" s="129"/>
    </row>
    <row r="7" s="114" customFormat="1" ht="22" customHeight="1" spans="1:18">
      <c r="A7" s="131">
        <v>103060103</v>
      </c>
      <c r="B7" s="132" t="s">
        <v>1432</v>
      </c>
      <c r="C7" s="88"/>
      <c r="D7" s="89"/>
      <c r="E7" s="95"/>
      <c r="F7" s="91"/>
      <c r="G7" s="93"/>
      <c r="H7" s="95"/>
      <c r="I7" s="88"/>
      <c r="J7" s="93"/>
      <c r="K7" s="95"/>
      <c r="L7" s="149"/>
      <c r="M7" s="129"/>
      <c r="N7" s="129"/>
      <c r="O7" s="129"/>
      <c r="P7" s="129"/>
      <c r="Q7" s="129"/>
      <c r="R7" s="129"/>
    </row>
    <row r="8" s="114" customFormat="1" ht="22" customHeight="1" spans="1:18">
      <c r="A8" s="131">
        <v>103060104</v>
      </c>
      <c r="B8" s="132" t="s">
        <v>1433</v>
      </c>
      <c r="C8" s="88"/>
      <c r="D8" s="89"/>
      <c r="E8" s="95"/>
      <c r="F8" s="91"/>
      <c r="G8" s="93"/>
      <c r="H8" s="95"/>
      <c r="I8" s="88"/>
      <c r="J8" s="93"/>
      <c r="K8" s="95"/>
      <c r="L8" s="149"/>
      <c r="M8" s="129"/>
      <c r="N8" s="129"/>
      <c r="O8" s="129"/>
      <c r="P8" s="129"/>
      <c r="Q8" s="129"/>
      <c r="R8" s="129"/>
    </row>
    <row r="9" s="114" customFormat="1" ht="22" customHeight="1" spans="1:18">
      <c r="A9" s="131">
        <v>103060105</v>
      </c>
      <c r="B9" s="132" t="s">
        <v>1434</v>
      </c>
      <c r="C9" s="88"/>
      <c r="D9" s="89"/>
      <c r="E9" s="95"/>
      <c r="F9" s="91"/>
      <c r="G9" s="93"/>
      <c r="H9" s="95"/>
      <c r="I9" s="88"/>
      <c r="J9" s="93"/>
      <c r="K9" s="95"/>
      <c r="L9" s="149"/>
      <c r="M9" s="129"/>
      <c r="N9" s="129"/>
      <c r="O9" s="129"/>
      <c r="P9" s="129"/>
      <c r="Q9" s="129"/>
      <c r="R9" s="129"/>
    </row>
    <row r="10" s="114" customFormat="1" ht="22" customHeight="1" spans="1:18">
      <c r="A10" s="131">
        <v>103060106</v>
      </c>
      <c r="B10" s="132" t="s">
        <v>1435</v>
      </c>
      <c r="C10" s="88"/>
      <c r="D10" s="89"/>
      <c r="E10" s="95"/>
      <c r="F10" s="91"/>
      <c r="G10" s="93"/>
      <c r="H10" s="95"/>
      <c r="I10" s="88"/>
      <c r="J10" s="93"/>
      <c r="K10" s="95"/>
      <c r="L10" s="149"/>
      <c r="M10" s="129"/>
      <c r="N10" s="129"/>
      <c r="O10" s="129"/>
      <c r="P10" s="129"/>
      <c r="Q10" s="129"/>
      <c r="R10" s="129"/>
    </row>
    <row r="11" s="114" customFormat="1" ht="22" customHeight="1" spans="1:18">
      <c r="A11" s="131">
        <v>103060107</v>
      </c>
      <c r="B11" s="132" t="s">
        <v>1436</v>
      </c>
      <c r="C11" s="88"/>
      <c r="D11" s="89"/>
      <c r="E11" s="95"/>
      <c r="F11" s="91"/>
      <c r="G11" s="93"/>
      <c r="H11" s="95"/>
      <c r="I11" s="88"/>
      <c r="J11" s="93"/>
      <c r="K11" s="95"/>
      <c r="L11" s="149"/>
      <c r="M11" s="129"/>
      <c r="N11" s="129"/>
      <c r="O11" s="129"/>
      <c r="P11" s="129"/>
      <c r="Q11" s="129"/>
      <c r="R11" s="129"/>
    </row>
    <row r="12" s="114" customFormat="1" ht="22" customHeight="1" spans="1:18">
      <c r="A12" s="131">
        <v>103060108</v>
      </c>
      <c r="B12" s="132" t="s">
        <v>1437</v>
      </c>
      <c r="C12" s="88"/>
      <c r="D12" s="89"/>
      <c r="E12" s="95"/>
      <c r="F12" s="91"/>
      <c r="G12" s="93"/>
      <c r="H12" s="95"/>
      <c r="I12" s="88"/>
      <c r="J12" s="93"/>
      <c r="K12" s="95"/>
      <c r="L12" s="149"/>
      <c r="M12" s="129"/>
      <c r="N12" s="129"/>
      <c r="O12" s="129"/>
      <c r="P12" s="129"/>
      <c r="Q12" s="129"/>
      <c r="R12" s="129"/>
    </row>
    <row r="13" s="114" customFormat="1" ht="22" customHeight="1" spans="1:18">
      <c r="A13" s="131">
        <v>103060109</v>
      </c>
      <c r="B13" s="132" t="s">
        <v>1438</v>
      </c>
      <c r="C13" s="88"/>
      <c r="D13" s="89"/>
      <c r="E13" s="95"/>
      <c r="F13" s="91"/>
      <c r="G13" s="93"/>
      <c r="H13" s="95"/>
      <c r="I13" s="88"/>
      <c r="J13" s="93"/>
      <c r="K13" s="95"/>
      <c r="L13" s="149"/>
      <c r="M13" s="129"/>
      <c r="N13" s="129"/>
      <c r="O13" s="129"/>
      <c r="P13" s="129"/>
      <c r="Q13" s="129"/>
      <c r="R13" s="129"/>
    </row>
    <row r="14" s="114" customFormat="1" ht="22" customHeight="1" spans="1:18">
      <c r="A14" s="131">
        <v>103060112</v>
      </c>
      <c r="B14" s="132" t="s">
        <v>1439</v>
      </c>
      <c r="C14" s="88"/>
      <c r="D14" s="89"/>
      <c r="E14" s="95"/>
      <c r="F14" s="91"/>
      <c r="G14" s="93"/>
      <c r="H14" s="95"/>
      <c r="I14" s="88"/>
      <c r="J14" s="93"/>
      <c r="K14" s="95"/>
      <c r="L14" s="149"/>
      <c r="M14" s="129"/>
      <c r="N14" s="129"/>
      <c r="O14" s="129"/>
      <c r="P14" s="129"/>
      <c r="Q14" s="129"/>
      <c r="R14" s="129"/>
    </row>
    <row r="15" s="77" customFormat="1" ht="22" customHeight="1" spans="1:18">
      <c r="A15" s="131">
        <v>103060113</v>
      </c>
      <c r="B15" s="132" t="s">
        <v>1440</v>
      </c>
      <c r="C15" s="88"/>
      <c r="D15" s="89"/>
      <c r="E15" s="95"/>
      <c r="F15" s="91"/>
      <c r="G15" s="93"/>
      <c r="H15" s="95"/>
      <c r="I15" s="88"/>
      <c r="J15" s="93"/>
      <c r="K15" s="95"/>
      <c r="L15" s="150"/>
      <c r="M15" s="104"/>
      <c r="N15" s="104"/>
      <c r="O15" s="104"/>
      <c r="P15" s="104"/>
      <c r="Q15" s="104"/>
      <c r="R15" s="104"/>
    </row>
    <row r="16" s="77" customFormat="1" ht="22" customHeight="1" spans="1:18">
      <c r="A16" s="131">
        <v>103060114</v>
      </c>
      <c r="B16" s="132" t="s">
        <v>1441</v>
      </c>
      <c r="C16" s="88"/>
      <c r="D16" s="89"/>
      <c r="E16" s="95"/>
      <c r="F16" s="91"/>
      <c r="G16" s="93"/>
      <c r="H16" s="95"/>
      <c r="I16" s="88"/>
      <c r="J16" s="93"/>
      <c r="K16" s="95"/>
      <c r="L16" s="150"/>
      <c r="M16" s="104"/>
      <c r="N16" s="104"/>
      <c r="O16" s="104"/>
      <c r="P16" s="104"/>
      <c r="Q16" s="104"/>
      <c r="R16" s="104"/>
    </row>
    <row r="17" s="77" customFormat="1" ht="22" customHeight="1" spans="1:18">
      <c r="A17" s="131">
        <v>103060115</v>
      </c>
      <c r="B17" s="132" t="s">
        <v>1442</v>
      </c>
      <c r="C17" s="88"/>
      <c r="D17" s="89"/>
      <c r="E17" s="95"/>
      <c r="F17" s="91"/>
      <c r="G17" s="93"/>
      <c r="H17" s="95"/>
      <c r="I17" s="88"/>
      <c r="J17" s="93"/>
      <c r="K17" s="95"/>
      <c r="L17" s="150"/>
      <c r="M17" s="104"/>
      <c r="N17" s="104"/>
      <c r="O17" s="104"/>
      <c r="P17" s="104"/>
      <c r="Q17" s="104"/>
      <c r="R17" s="104"/>
    </row>
    <row r="18" s="77" customFormat="1" ht="22" customHeight="1" spans="1:18">
      <c r="A18" s="131">
        <v>103060116</v>
      </c>
      <c r="B18" s="132" t="s">
        <v>1443</v>
      </c>
      <c r="C18" s="88"/>
      <c r="D18" s="89"/>
      <c r="E18" s="95"/>
      <c r="F18" s="91"/>
      <c r="G18" s="93"/>
      <c r="H18" s="95"/>
      <c r="I18" s="88"/>
      <c r="J18" s="93"/>
      <c r="K18" s="95"/>
      <c r="L18" s="150"/>
      <c r="M18" s="104"/>
      <c r="N18" s="104"/>
      <c r="O18" s="104"/>
      <c r="P18" s="104"/>
      <c r="Q18" s="104"/>
      <c r="R18" s="104"/>
    </row>
    <row r="19" s="77" customFormat="1" ht="22" customHeight="1" spans="1:18">
      <c r="A19" s="131">
        <v>103060117</v>
      </c>
      <c r="B19" s="132" t="s">
        <v>1444</v>
      </c>
      <c r="C19" s="88"/>
      <c r="D19" s="89"/>
      <c r="E19" s="95"/>
      <c r="F19" s="91"/>
      <c r="G19" s="93"/>
      <c r="H19" s="95"/>
      <c r="I19" s="88"/>
      <c r="J19" s="93"/>
      <c r="K19" s="95"/>
      <c r="L19" s="150"/>
      <c r="M19" s="104"/>
      <c r="N19" s="104"/>
      <c r="O19" s="104"/>
      <c r="P19" s="104"/>
      <c r="Q19" s="104"/>
      <c r="R19" s="104"/>
    </row>
    <row r="20" s="77" customFormat="1" ht="22" customHeight="1" spans="1:18">
      <c r="A20" s="131">
        <v>103060118</v>
      </c>
      <c r="B20" s="132" t="s">
        <v>1445</v>
      </c>
      <c r="C20" s="88"/>
      <c r="D20" s="89"/>
      <c r="E20" s="95"/>
      <c r="F20" s="91"/>
      <c r="G20" s="93"/>
      <c r="H20" s="95"/>
      <c r="I20" s="88"/>
      <c r="J20" s="93"/>
      <c r="K20" s="95"/>
      <c r="L20" s="150"/>
      <c r="M20" s="104"/>
      <c r="N20" s="104"/>
      <c r="O20" s="104"/>
      <c r="P20" s="104"/>
      <c r="Q20" s="104"/>
      <c r="R20" s="104"/>
    </row>
    <row r="21" s="77" customFormat="1" ht="22" customHeight="1" spans="1:18">
      <c r="A21" s="131">
        <v>103060119</v>
      </c>
      <c r="B21" s="132" t="s">
        <v>1446</v>
      </c>
      <c r="C21" s="88"/>
      <c r="D21" s="89"/>
      <c r="E21" s="95"/>
      <c r="F21" s="91"/>
      <c r="G21" s="93"/>
      <c r="H21" s="95"/>
      <c r="I21" s="88"/>
      <c r="J21" s="93"/>
      <c r="K21" s="95"/>
      <c r="L21" s="150"/>
      <c r="M21" s="104"/>
      <c r="N21" s="104"/>
      <c r="O21" s="104"/>
      <c r="P21" s="104"/>
      <c r="Q21" s="104"/>
      <c r="R21" s="104"/>
    </row>
    <row r="22" s="77" customFormat="1" ht="22" customHeight="1" spans="1:18">
      <c r="A22" s="131">
        <v>103060120</v>
      </c>
      <c r="B22" s="132" t="s">
        <v>1447</v>
      </c>
      <c r="C22" s="88"/>
      <c r="D22" s="89"/>
      <c r="E22" s="95"/>
      <c r="F22" s="91"/>
      <c r="G22" s="93"/>
      <c r="H22" s="95"/>
      <c r="I22" s="88"/>
      <c r="J22" s="93"/>
      <c r="K22" s="95"/>
      <c r="L22" s="150"/>
      <c r="M22" s="104"/>
      <c r="N22" s="104"/>
      <c r="O22" s="104"/>
      <c r="P22" s="104"/>
      <c r="Q22" s="104"/>
      <c r="R22" s="104"/>
    </row>
    <row r="23" s="77" customFormat="1" ht="22" customHeight="1" spans="1:18">
      <c r="A23" s="131">
        <v>103060121</v>
      </c>
      <c r="B23" s="132" t="s">
        <v>1448</v>
      </c>
      <c r="C23" s="88"/>
      <c r="D23" s="89"/>
      <c r="E23" s="95"/>
      <c r="F23" s="91"/>
      <c r="G23" s="93"/>
      <c r="H23" s="95"/>
      <c r="I23" s="88"/>
      <c r="J23" s="93"/>
      <c r="K23" s="95"/>
      <c r="L23" s="150"/>
      <c r="M23" s="104"/>
      <c r="N23" s="104"/>
      <c r="O23" s="104"/>
      <c r="P23" s="104"/>
      <c r="Q23" s="104"/>
      <c r="R23" s="104"/>
    </row>
    <row r="24" s="77" customFormat="1" ht="22" customHeight="1" spans="1:18">
      <c r="A24" s="131">
        <v>103060122</v>
      </c>
      <c r="B24" s="132" t="s">
        <v>1449</v>
      </c>
      <c r="C24" s="88"/>
      <c r="D24" s="89"/>
      <c r="E24" s="95"/>
      <c r="F24" s="91"/>
      <c r="G24" s="93"/>
      <c r="H24" s="95"/>
      <c r="I24" s="88"/>
      <c r="J24" s="93"/>
      <c r="K24" s="95"/>
      <c r="L24" s="150"/>
      <c r="M24" s="104"/>
      <c r="N24" s="104"/>
      <c r="O24" s="104"/>
      <c r="P24" s="104"/>
      <c r="Q24" s="104"/>
      <c r="R24" s="104"/>
    </row>
    <row r="25" s="77" customFormat="1" ht="22" customHeight="1" spans="1:18">
      <c r="A25" s="131">
        <v>103060123</v>
      </c>
      <c r="B25" s="132" t="s">
        <v>1450</v>
      </c>
      <c r="C25" s="88"/>
      <c r="D25" s="89"/>
      <c r="E25" s="95"/>
      <c r="F25" s="91"/>
      <c r="G25" s="93"/>
      <c r="H25" s="95"/>
      <c r="I25" s="88"/>
      <c r="J25" s="93"/>
      <c r="K25" s="95"/>
      <c r="L25" s="150"/>
      <c r="M25" s="104"/>
      <c r="N25" s="104"/>
      <c r="O25" s="104"/>
      <c r="P25" s="104"/>
      <c r="Q25" s="104"/>
      <c r="R25" s="104"/>
    </row>
    <row r="26" s="77" customFormat="1" ht="22" customHeight="1" spans="1:18">
      <c r="A26" s="131">
        <v>103060124</v>
      </c>
      <c r="B26" s="132" t="s">
        <v>1451</v>
      </c>
      <c r="C26" s="88"/>
      <c r="D26" s="89"/>
      <c r="E26" s="95"/>
      <c r="F26" s="91"/>
      <c r="G26" s="93"/>
      <c r="H26" s="95"/>
      <c r="I26" s="88"/>
      <c r="J26" s="93"/>
      <c r="K26" s="95"/>
      <c r="L26" s="150"/>
      <c r="M26" s="104"/>
      <c r="N26" s="104"/>
      <c r="O26" s="104"/>
      <c r="P26" s="104"/>
      <c r="Q26" s="104"/>
      <c r="R26" s="104"/>
    </row>
    <row r="27" s="77" customFormat="1" ht="22" customHeight="1" spans="1:18">
      <c r="A27" s="131">
        <v>103060125</v>
      </c>
      <c r="B27" s="132" t="s">
        <v>1452</v>
      </c>
      <c r="C27" s="88"/>
      <c r="D27" s="89"/>
      <c r="E27" s="95"/>
      <c r="F27" s="91"/>
      <c r="G27" s="93"/>
      <c r="H27" s="95"/>
      <c r="I27" s="88"/>
      <c r="J27" s="93"/>
      <c r="K27" s="95"/>
      <c r="L27" s="150"/>
      <c r="M27" s="104"/>
      <c r="N27" s="104"/>
      <c r="O27" s="104"/>
      <c r="P27" s="104"/>
      <c r="Q27" s="104"/>
      <c r="R27" s="104"/>
    </row>
    <row r="28" s="77" customFormat="1" ht="22" customHeight="1" spans="1:18">
      <c r="A28" s="131">
        <v>103060126</v>
      </c>
      <c r="B28" s="132" t="s">
        <v>1453</v>
      </c>
      <c r="C28" s="88"/>
      <c r="D28" s="89"/>
      <c r="E28" s="95"/>
      <c r="F28" s="91"/>
      <c r="G28" s="93"/>
      <c r="H28" s="95"/>
      <c r="I28" s="88"/>
      <c r="J28" s="93"/>
      <c r="K28" s="95"/>
      <c r="L28" s="150"/>
      <c r="M28" s="104"/>
      <c r="N28" s="104"/>
      <c r="O28" s="104"/>
      <c r="P28" s="104"/>
      <c r="Q28" s="104"/>
      <c r="R28" s="104"/>
    </row>
    <row r="29" s="77" customFormat="1" ht="22" customHeight="1" spans="1:18">
      <c r="A29" s="131">
        <v>103060127</v>
      </c>
      <c r="B29" s="132" t="s">
        <v>1454</v>
      </c>
      <c r="C29" s="88"/>
      <c r="D29" s="89"/>
      <c r="E29" s="95"/>
      <c r="F29" s="91"/>
      <c r="G29" s="93"/>
      <c r="H29" s="95"/>
      <c r="I29" s="88"/>
      <c r="J29" s="93"/>
      <c r="K29" s="95"/>
      <c r="L29" s="150"/>
      <c r="M29" s="104"/>
      <c r="N29" s="104"/>
      <c r="O29" s="104"/>
      <c r="P29" s="104"/>
      <c r="Q29" s="104"/>
      <c r="R29" s="104"/>
    </row>
    <row r="30" s="77" customFormat="1" ht="22" customHeight="1" spans="1:18">
      <c r="A30" s="131">
        <v>103060128</v>
      </c>
      <c r="B30" s="132" t="s">
        <v>1455</v>
      </c>
      <c r="C30" s="88"/>
      <c r="D30" s="89"/>
      <c r="E30" s="95"/>
      <c r="F30" s="91"/>
      <c r="G30" s="93"/>
      <c r="H30" s="95"/>
      <c r="I30" s="88"/>
      <c r="J30" s="93"/>
      <c r="K30" s="95"/>
      <c r="L30" s="150"/>
      <c r="M30" s="104"/>
      <c r="N30" s="104"/>
      <c r="O30" s="104"/>
      <c r="P30" s="104"/>
      <c r="Q30" s="104"/>
      <c r="R30" s="104"/>
    </row>
    <row r="31" s="77" customFormat="1" ht="22" customHeight="1" spans="1:18">
      <c r="A31" s="131">
        <v>103060129</v>
      </c>
      <c r="B31" s="132" t="s">
        <v>1456</v>
      </c>
      <c r="C31" s="88"/>
      <c r="D31" s="89"/>
      <c r="E31" s="95"/>
      <c r="F31" s="91"/>
      <c r="G31" s="93"/>
      <c r="H31" s="95"/>
      <c r="I31" s="88"/>
      <c r="J31" s="93"/>
      <c r="K31" s="95"/>
      <c r="L31" s="150"/>
      <c r="M31" s="104"/>
      <c r="N31" s="104"/>
      <c r="O31" s="104"/>
      <c r="P31" s="104"/>
      <c r="Q31" s="104"/>
      <c r="R31" s="104"/>
    </row>
    <row r="32" s="77" customFormat="1" ht="22" customHeight="1" spans="1:18">
      <c r="A32" s="131">
        <v>103060130</v>
      </c>
      <c r="B32" s="132" t="s">
        <v>1457</v>
      </c>
      <c r="C32" s="88"/>
      <c r="D32" s="89"/>
      <c r="E32" s="95"/>
      <c r="F32" s="91"/>
      <c r="G32" s="93"/>
      <c r="H32" s="95"/>
      <c r="I32" s="88"/>
      <c r="J32" s="93"/>
      <c r="K32" s="95"/>
      <c r="L32" s="150"/>
      <c r="M32" s="104"/>
      <c r="N32" s="104"/>
      <c r="O32" s="104"/>
      <c r="P32" s="104"/>
      <c r="Q32" s="104"/>
      <c r="R32" s="104"/>
    </row>
    <row r="33" s="77" customFormat="1" ht="22" customHeight="1" spans="1:18">
      <c r="A33" s="131">
        <v>103060131</v>
      </c>
      <c r="B33" s="132" t="s">
        <v>1458</v>
      </c>
      <c r="C33" s="88"/>
      <c r="D33" s="89"/>
      <c r="E33" s="95"/>
      <c r="F33" s="91"/>
      <c r="G33" s="93"/>
      <c r="H33" s="95"/>
      <c r="I33" s="88"/>
      <c r="J33" s="93"/>
      <c r="K33" s="95"/>
      <c r="L33" s="151"/>
      <c r="M33" s="104"/>
      <c r="N33" s="104"/>
      <c r="O33" s="104"/>
      <c r="P33" s="104"/>
      <c r="Q33" s="104"/>
      <c r="R33" s="104"/>
    </row>
    <row r="34" s="77" customFormat="1" ht="22" customHeight="1" spans="1:18">
      <c r="A34" s="131">
        <v>103060132</v>
      </c>
      <c r="B34" s="132" t="s">
        <v>1459</v>
      </c>
      <c r="C34" s="88"/>
      <c r="D34" s="89"/>
      <c r="E34" s="95"/>
      <c r="F34" s="91"/>
      <c r="G34" s="93"/>
      <c r="H34" s="95"/>
      <c r="I34" s="88"/>
      <c r="J34" s="93"/>
      <c r="K34" s="95"/>
      <c r="L34" s="151"/>
      <c r="M34" s="104"/>
      <c r="N34" s="104"/>
      <c r="O34" s="104"/>
      <c r="P34" s="104"/>
      <c r="Q34" s="104"/>
      <c r="R34" s="104"/>
    </row>
    <row r="35" s="77" customFormat="1" ht="22" customHeight="1" spans="1:18">
      <c r="A35" s="131">
        <v>103060133</v>
      </c>
      <c r="B35" s="132" t="s">
        <v>1460</v>
      </c>
      <c r="C35" s="88"/>
      <c r="D35" s="89"/>
      <c r="E35" s="95"/>
      <c r="F35" s="91"/>
      <c r="G35" s="93"/>
      <c r="H35" s="95"/>
      <c r="I35" s="88"/>
      <c r="J35" s="93"/>
      <c r="K35" s="95"/>
      <c r="L35" s="151"/>
      <c r="M35" s="104"/>
      <c r="N35" s="104"/>
      <c r="O35" s="104"/>
      <c r="P35" s="104"/>
      <c r="Q35" s="104"/>
      <c r="R35" s="104"/>
    </row>
    <row r="36" s="77" customFormat="1" ht="22" customHeight="1" spans="1:18">
      <c r="A36" s="131">
        <v>103060134</v>
      </c>
      <c r="B36" s="132" t="s">
        <v>1461</v>
      </c>
      <c r="C36" s="88"/>
      <c r="D36" s="89"/>
      <c r="E36" s="95"/>
      <c r="F36" s="91"/>
      <c r="G36" s="93"/>
      <c r="H36" s="95"/>
      <c r="I36" s="88"/>
      <c r="J36" s="93"/>
      <c r="K36" s="95"/>
      <c r="L36" s="151"/>
      <c r="M36" s="104"/>
      <c r="N36" s="104"/>
      <c r="O36" s="104"/>
      <c r="P36" s="104"/>
      <c r="Q36" s="104"/>
      <c r="R36" s="104"/>
    </row>
    <row r="37" s="77" customFormat="1" ht="22" customHeight="1" spans="1:18">
      <c r="A37" s="131">
        <v>103060198</v>
      </c>
      <c r="B37" s="132" t="s">
        <v>1462</v>
      </c>
      <c r="C37" s="88"/>
      <c r="D37" s="89"/>
      <c r="E37" s="95"/>
      <c r="F37" s="91"/>
      <c r="G37" s="93"/>
      <c r="H37" s="95"/>
      <c r="I37" s="88"/>
      <c r="J37" s="93"/>
      <c r="K37" s="95"/>
      <c r="L37" s="151"/>
      <c r="M37" s="104"/>
      <c r="N37" s="104"/>
      <c r="O37" s="104"/>
      <c r="P37" s="104"/>
      <c r="Q37" s="104"/>
      <c r="R37" s="104"/>
    </row>
    <row r="38" s="114" customFormat="1" ht="22" customHeight="1" spans="1:18">
      <c r="A38" s="129">
        <v>1030602</v>
      </c>
      <c r="B38" s="130" t="s">
        <v>1463</v>
      </c>
      <c r="C38" s="88"/>
      <c r="D38" s="88"/>
      <c r="E38" s="91"/>
      <c r="F38" s="88"/>
      <c r="G38" s="93"/>
      <c r="H38" s="95"/>
      <c r="I38" s="88"/>
      <c r="J38" s="93"/>
      <c r="K38" s="95"/>
      <c r="L38" s="152"/>
      <c r="M38" s="129"/>
      <c r="N38" s="129"/>
      <c r="O38" s="129"/>
      <c r="P38" s="129"/>
      <c r="Q38" s="129"/>
      <c r="R38" s="129"/>
    </row>
    <row r="39" s="77" customFormat="1" ht="22" customHeight="1" spans="1:18">
      <c r="A39" s="131">
        <v>103060202</v>
      </c>
      <c r="B39" s="132" t="s">
        <v>1464</v>
      </c>
      <c r="C39" s="88"/>
      <c r="D39" s="89"/>
      <c r="E39" s="95"/>
      <c r="F39" s="91"/>
      <c r="G39" s="93"/>
      <c r="H39" s="95"/>
      <c r="I39" s="88"/>
      <c r="J39" s="93"/>
      <c r="K39" s="95"/>
      <c r="L39" s="151"/>
      <c r="M39" s="104"/>
      <c r="N39" s="104"/>
      <c r="O39" s="104"/>
      <c r="P39" s="104"/>
      <c r="Q39" s="104"/>
      <c r="R39" s="104"/>
    </row>
    <row r="40" s="77" customFormat="1" ht="22" customHeight="1" spans="1:18">
      <c r="A40" s="131">
        <v>103060203</v>
      </c>
      <c r="B40" s="132" t="s">
        <v>1465</v>
      </c>
      <c r="C40" s="88"/>
      <c r="D40" s="89"/>
      <c r="E40" s="95"/>
      <c r="F40" s="91"/>
      <c r="G40" s="93"/>
      <c r="H40" s="95"/>
      <c r="I40" s="88"/>
      <c r="J40" s="93"/>
      <c r="K40" s="95"/>
      <c r="L40" s="151"/>
      <c r="M40" s="104"/>
      <c r="N40" s="104"/>
      <c r="O40" s="104"/>
      <c r="P40" s="104"/>
      <c r="Q40" s="104"/>
      <c r="R40" s="104"/>
    </row>
    <row r="41" s="77" customFormat="1" ht="22" customHeight="1" spans="1:18">
      <c r="A41" s="131">
        <v>103060204</v>
      </c>
      <c r="B41" s="132" t="s">
        <v>1466</v>
      </c>
      <c r="C41" s="88"/>
      <c r="D41" s="89"/>
      <c r="E41" s="95"/>
      <c r="F41" s="91"/>
      <c r="G41" s="93"/>
      <c r="H41" s="95"/>
      <c r="I41" s="88"/>
      <c r="J41" s="93"/>
      <c r="K41" s="95"/>
      <c r="L41" s="151"/>
      <c r="M41" s="104"/>
      <c r="N41" s="104"/>
      <c r="O41" s="104"/>
      <c r="P41" s="104"/>
      <c r="Q41" s="104"/>
      <c r="R41" s="104"/>
    </row>
    <row r="42" s="77" customFormat="1" ht="22" customHeight="1" spans="1:18">
      <c r="A42" s="131">
        <v>103060298</v>
      </c>
      <c r="B42" s="132" t="s">
        <v>1467</v>
      </c>
      <c r="C42" s="88"/>
      <c r="D42" s="89"/>
      <c r="E42" s="95"/>
      <c r="F42" s="91"/>
      <c r="G42" s="93"/>
      <c r="H42" s="95"/>
      <c r="I42" s="88"/>
      <c r="J42" s="93"/>
      <c r="K42" s="95"/>
      <c r="L42" s="151"/>
      <c r="M42" s="104"/>
      <c r="N42" s="104"/>
      <c r="O42" s="104"/>
      <c r="P42" s="104"/>
      <c r="Q42" s="104"/>
      <c r="R42" s="104"/>
    </row>
    <row r="43" s="114" customFormat="1" ht="22" customHeight="1" spans="1:18">
      <c r="A43" s="129">
        <v>1030603</v>
      </c>
      <c r="B43" s="130" t="s">
        <v>1468</v>
      </c>
      <c r="C43" s="88"/>
      <c r="D43" s="88"/>
      <c r="E43" s="91"/>
      <c r="F43" s="88"/>
      <c r="G43" s="93"/>
      <c r="H43" s="95"/>
      <c r="I43" s="88"/>
      <c r="J43" s="93"/>
      <c r="K43" s="95"/>
      <c r="L43" s="152"/>
      <c r="M43" s="129"/>
      <c r="N43" s="129"/>
      <c r="O43" s="129"/>
      <c r="P43" s="129"/>
      <c r="Q43" s="129"/>
      <c r="R43" s="129"/>
    </row>
    <row r="44" s="77" customFormat="1" ht="22" customHeight="1" spans="1:18">
      <c r="A44" s="131">
        <v>103060301</v>
      </c>
      <c r="B44" s="132" t="s">
        <v>1469</v>
      </c>
      <c r="C44" s="88"/>
      <c r="D44" s="89"/>
      <c r="E44" s="95"/>
      <c r="F44" s="91"/>
      <c r="G44" s="93"/>
      <c r="H44" s="95"/>
      <c r="I44" s="88"/>
      <c r="J44" s="93"/>
      <c r="K44" s="95"/>
      <c r="L44" s="151"/>
      <c r="M44" s="104"/>
      <c r="N44" s="104"/>
      <c r="O44" s="104"/>
      <c r="P44" s="104"/>
      <c r="Q44" s="104"/>
      <c r="R44" s="104"/>
    </row>
    <row r="45" s="77" customFormat="1" ht="22" customHeight="1" spans="1:18">
      <c r="A45" s="131">
        <v>103060304</v>
      </c>
      <c r="B45" s="132" t="s">
        <v>1470</v>
      </c>
      <c r="C45" s="88"/>
      <c r="D45" s="89"/>
      <c r="E45" s="95"/>
      <c r="F45" s="91"/>
      <c r="G45" s="93"/>
      <c r="H45" s="95"/>
      <c r="I45" s="88"/>
      <c r="J45" s="93"/>
      <c r="K45" s="95"/>
      <c r="L45" s="151"/>
      <c r="M45" s="104"/>
      <c r="N45" s="104"/>
      <c r="O45" s="104"/>
      <c r="P45" s="104"/>
      <c r="Q45" s="104"/>
      <c r="R45" s="104"/>
    </row>
    <row r="46" s="77" customFormat="1" ht="22" customHeight="1" spans="1:18">
      <c r="A46" s="131">
        <v>103060305</v>
      </c>
      <c r="B46" s="132" t="s">
        <v>1471</v>
      </c>
      <c r="C46" s="88"/>
      <c r="D46" s="89"/>
      <c r="E46" s="95"/>
      <c r="F46" s="91"/>
      <c r="G46" s="93"/>
      <c r="H46" s="95"/>
      <c r="I46" s="88"/>
      <c r="J46" s="93"/>
      <c r="K46" s="95"/>
      <c r="L46" s="151"/>
      <c r="M46" s="104"/>
      <c r="N46" s="104"/>
      <c r="O46" s="104"/>
      <c r="P46" s="104"/>
      <c r="Q46" s="104"/>
      <c r="R46" s="104"/>
    </row>
    <row r="47" s="77" customFormat="1" ht="22" customHeight="1" spans="1:18">
      <c r="A47" s="131">
        <v>103060307</v>
      </c>
      <c r="B47" s="132" t="s">
        <v>1472</v>
      </c>
      <c r="C47" s="88"/>
      <c r="D47" s="89"/>
      <c r="E47" s="95"/>
      <c r="F47" s="91"/>
      <c r="G47" s="93"/>
      <c r="H47" s="95"/>
      <c r="I47" s="88"/>
      <c r="J47" s="93"/>
      <c r="K47" s="95"/>
      <c r="L47" s="151"/>
      <c r="M47" s="104"/>
      <c r="N47" s="104"/>
      <c r="O47" s="104"/>
      <c r="P47" s="104"/>
      <c r="Q47" s="104"/>
      <c r="R47" s="104"/>
    </row>
    <row r="48" s="77" customFormat="1" ht="22" customHeight="1" spans="1:18">
      <c r="A48" s="131">
        <v>103060398</v>
      </c>
      <c r="B48" s="132" t="s">
        <v>1473</v>
      </c>
      <c r="C48" s="88"/>
      <c r="D48" s="89"/>
      <c r="E48" s="95"/>
      <c r="F48" s="91"/>
      <c r="G48" s="93"/>
      <c r="H48" s="95"/>
      <c r="I48" s="88"/>
      <c r="J48" s="93"/>
      <c r="K48" s="95"/>
      <c r="L48" s="151"/>
      <c r="M48" s="104"/>
      <c r="N48" s="104"/>
      <c r="O48" s="104"/>
      <c r="P48" s="104"/>
      <c r="Q48" s="104"/>
      <c r="R48" s="104"/>
    </row>
    <row r="49" s="114" customFormat="1" ht="22" customHeight="1" spans="1:18">
      <c r="A49" s="129">
        <v>1030604</v>
      </c>
      <c r="B49" s="130" t="s">
        <v>1474</v>
      </c>
      <c r="C49" s="88"/>
      <c r="D49" s="88"/>
      <c r="E49" s="91"/>
      <c r="F49" s="88"/>
      <c r="G49" s="88"/>
      <c r="H49" s="91"/>
      <c r="I49" s="88"/>
      <c r="J49" s="88"/>
      <c r="K49" s="91"/>
      <c r="L49" s="152"/>
      <c r="M49" s="129"/>
      <c r="N49" s="129"/>
      <c r="O49" s="129"/>
      <c r="P49" s="129"/>
      <c r="Q49" s="129"/>
      <c r="R49" s="129"/>
    </row>
    <row r="50" s="77" customFormat="1" ht="22" customHeight="1" spans="1:18">
      <c r="A50" s="131">
        <v>103060401</v>
      </c>
      <c r="B50" s="132" t="s">
        <v>1475</v>
      </c>
      <c r="C50" s="88"/>
      <c r="D50" s="89"/>
      <c r="E50" s="95"/>
      <c r="F50" s="91"/>
      <c r="G50" s="93"/>
      <c r="H50" s="95"/>
      <c r="I50" s="88"/>
      <c r="J50" s="93"/>
      <c r="K50" s="95"/>
      <c r="L50" s="153"/>
      <c r="M50" s="104"/>
      <c r="N50" s="104"/>
      <c r="O50" s="104"/>
      <c r="P50" s="104"/>
      <c r="Q50" s="104"/>
      <c r="R50" s="104"/>
    </row>
    <row r="51" s="77" customFormat="1" ht="22" customHeight="1" spans="1:18">
      <c r="A51" s="131">
        <v>103060402</v>
      </c>
      <c r="B51" s="132" t="s">
        <v>1476</v>
      </c>
      <c r="C51" s="88"/>
      <c r="D51" s="89"/>
      <c r="E51" s="95"/>
      <c r="F51" s="91"/>
      <c r="G51" s="93"/>
      <c r="H51" s="95"/>
      <c r="I51" s="88"/>
      <c r="J51" s="93"/>
      <c r="K51" s="95"/>
      <c r="L51" s="153"/>
      <c r="M51" s="104"/>
      <c r="N51" s="104"/>
      <c r="O51" s="104"/>
      <c r="P51" s="104"/>
      <c r="Q51" s="104"/>
      <c r="R51" s="104"/>
    </row>
    <row r="52" s="77" customFormat="1" ht="22" customHeight="1" spans="1:18">
      <c r="A52" s="131">
        <v>103060498</v>
      </c>
      <c r="B52" s="132" t="s">
        <v>1477</v>
      </c>
      <c r="C52" s="88"/>
      <c r="D52" s="89"/>
      <c r="E52" s="95"/>
      <c r="F52" s="91"/>
      <c r="G52" s="93"/>
      <c r="H52" s="95"/>
      <c r="I52" s="88"/>
      <c r="J52" s="93"/>
      <c r="K52" s="95"/>
      <c r="L52" s="153"/>
      <c r="M52" s="104"/>
      <c r="N52" s="104"/>
      <c r="O52" s="104"/>
      <c r="P52" s="104"/>
      <c r="Q52" s="104"/>
      <c r="R52" s="104"/>
    </row>
    <row r="53" s="114" customFormat="1" ht="22" customHeight="1" spans="1:18">
      <c r="A53" s="129">
        <v>1030698</v>
      </c>
      <c r="B53" s="130" t="s">
        <v>1478</v>
      </c>
      <c r="C53" s="88"/>
      <c r="D53" s="89"/>
      <c r="E53" s="91"/>
      <c r="F53" s="89"/>
      <c r="G53" s="88"/>
      <c r="H53" s="91"/>
      <c r="I53" s="88"/>
      <c r="J53" s="88"/>
      <c r="K53" s="91"/>
      <c r="L53" s="154"/>
      <c r="M53" s="129"/>
      <c r="N53" s="129"/>
      <c r="O53" s="129"/>
      <c r="P53" s="129"/>
      <c r="Q53" s="129"/>
      <c r="R53" s="129"/>
    </row>
    <row r="54" s="114" customFormat="1" ht="22" customHeight="1" spans="1:18">
      <c r="A54" s="129">
        <v>10306</v>
      </c>
      <c r="B54" s="133" t="s">
        <v>1479</v>
      </c>
      <c r="C54" s="88"/>
      <c r="D54" s="88"/>
      <c r="E54" s="91"/>
      <c r="F54" s="88"/>
      <c r="G54" s="93"/>
      <c r="H54" s="95"/>
      <c r="I54" s="88"/>
      <c r="J54" s="93"/>
      <c r="K54" s="95"/>
      <c r="L54" s="149"/>
      <c r="M54" s="129"/>
      <c r="N54" s="129"/>
      <c r="O54" s="129"/>
      <c r="P54" s="129"/>
      <c r="Q54" s="129"/>
      <c r="R54" s="129"/>
    </row>
    <row r="55" s="114" customFormat="1" ht="22" customHeight="1" spans="1:18">
      <c r="A55" s="129"/>
      <c r="B55" s="130" t="s">
        <v>1480</v>
      </c>
      <c r="C55" s="88"/>
      <c r="D55" s="88"/>
      <c r="E55" s="88"/>
      <c r="F55" s="88"/>
      <c r="G55" s="88"/>
      <c r="H55" s="88"/>
      <c r="I55" s="88"/>
      <c r="J55" s="88"/>
      <c r="K55" s="91"/>
      <c r="L55" s="149"/>
      <c r="M55" s="129"/>
      <c r="N55" s="129"/>
      <c r="O55" s="129"/>
      <c r="P55" s="129"/>
      <c r="Q55" s="129"/>
      <c r="R55" s="129"/>
    </row>
    <row r="56" s="114" customFormat="1" ht="22" customHeight="1" spans="1:18">
      <c r="A56" s="129"/>
      <c r="B56" s="134" t="s">
        <v>1481</v>
      </c>
      <c r="C56" s="88"/>
      <c r="D56" s="88"/>
      <c r="E56" s="88"/>
      <c r="F56" s="88"/>
      <c r="G56" s="88"/>
      <c r="H56" s="88"/>
      <c r="I56" s="88"/>
      <c r="J56" s="88"/>
      <c r="K56" s="91"/>
      <c r="L56" s="149"/>
      <c r="M56" s="129"/>
      <c r="N56" s="129"/>
      <c r="O56" s="129"/>
      <c r="P56" s="129"/>
      <c r="Q56" s="129"/>
      <c r="R56" s="129"/>
    </row>
    <row r="57" s="77" customFormat="1" ht="22" customHeight="1" spans="1:18">
      <c r="A57" s="131"/>
      <c r="B57" s="132" t="s">
        <v>1482</v>
      </c>
      <c r="C57" s="93"/>
      <c r="D57" s="94"/>
      <c r="E57" s="95"/>
      <c r="F57" s="95"/>
      <c r="G57" s="93"/>
      <c r="H57" s="95"/>
      <c r="I57" s="93"/>
      <c r="J57" s="93"/>
      <c r="K57" s="91"/>
      <c r="L57" s="150"/>
      <c r="M57" s="104"/>
      <c r="N57" s="104"/>
      <c r="O57" s="104"/>
      <c r="P57" s="104"/>
      <c r="Q57" s="104"/>
      <c r="R57" s="104"/>
    </row>
    <row r="58" s="114" customFormat="1" spans="1:18">
      <c r="A58" s="129"/>
      <c r="B58" s="133" t="s">
        <v>1394</v>
      </c>
      <c r="C58" s="88"/>
      <c r="D58" s="89"/>
      <c r="E58" s="91"/>
      <c r="F58" s="91"/>
      <c r="G58" s="88"/>
      <c r="H58" s="91"/>
      <c r="I58" s="88"/>
      <c r="J58" s="88"/>
      <c r="K58" s="91"/>
      <c r="L58" s="149"/>
      <c r="M58" s="129"/>
      <c r="N58" s="129"/>
      <c r="O58" s="129"/>
      <c r="P58" s="129"/>
      <c r="Q58" s="129"/>
      <c r="R58" s="129"/>
    </row>
    <row r="59" s="77" customFormat="1" spans="1:12">
      <c r="A59" s="119"/>
      <c r="B59" s="135"/>
      <c r="C59" s="136"/>
      <c r="D59" s="137"/>
      <c r="E59" s="138"/>
      <c r="F59" s="136"/>
      <c r="G59" s="136"/>
      <c r="H59" s="136"/>
      <c r="I59" s="136"/>
      <c r="J59" s="136"/>
      <c r="K59" s="155"/>
      <c r="L59" s="156"/>
    </row>
    <row r="60" s="77" customFormat="1" spans="1:12">
      <c r="A60" s="119"/>
      <c r="B60" s="139"/>
      <c r="C60" s="136"/>
      <c r="D60" s="140"/>
      <c r="E60" s="138"/>
      <c r="F60" s="136"/>
      <c r="G60" s="136"/>
      <c r="H60" s="136"/>
      <c r="I60" s="136"/>
      <c r="J60" s="136"/>
      <c r="K60" s="157"/>
      <c r="L60" s="158"/>
    </row>
    <row r="61" s="77" customFormat="1"/>
    <row r="62" s="77" customFormat="1"/>
    <row r="63" s="77" customFormat="1"/>
    <row r="64" s="77" customFormat="1"/>
    <row r="65" s="77" customFormat="1"/>
    <row r="66" s="77" customFormat="1"/>
    <row r="67" s="77" customFormat="1"/>
    <row r="68" s="77" customFormat="1"/>
    <row r="69" s="77" customFormat="1"/>
    <row r="70" s="77" customFormat="1"/>
    <row r="71" s="77" customFormat="1"/>
    <row r="72" s="77" customFormat="1"/>
    <row r="73" s="77" customFormat="1"/>
    <row r="74" s="77" customFormat="1"/>
    <row r="75" s="77" customFormat="1"/>
    <row r="76" s="77" customFormat="1"/>
    <row r="77" s="77" customFormat="1"/>
    <row r="78" s="77" customFormat="1"/>
    <row r="79" s="77" customFormat="1"/>
    <row r="80" s="77" customFormat="1"/>
    <row r="81" s="77" customFormat="1"/>
    <row r="82" s="77" customFormat="1"/>
    <row r="83" s="77" customFormat="1"/>
    <row r="84" s="77" customFormat="1"/>
    <row r="85" s="77" customFormat="1"/>
    <row r="86" s="77" customFormat="1"/>
    <row r="87" s="77" customFormat="1"/>
    <row r="88" s="77" customFormat="1"/>
    <row r="89" s="77" customFormat="1"/>
    <row r="90" s="77" customFormat="1"/>
    <row r="91" s="77" customFormat="1"/>
    <row r="92" s="77" customFormat="1"/>
    <row r="93" s="77" customFormat="1"/>
    <row r="94" s="77" customFormat="1"/>
    <row r="95" s="77" customFormat="1"/>
    <row r="96" s="77" customFormat="1"/>
    <row r="97" s="77" customFormat="1"/>
    <row r="98" s="77" customFormat="1"/>
    <row r="99" s="77" customFormat="1"/>
    <row r="100" s="77" customFormat="1"/>
    <row r="101" s="77" customFormat="1"/>
    <row r="102" s="77" customFormat="1"/>
    <row r="103" s="77" customFormat="1"/>
    <row r="104" s="77" customFormat="1"/>
    <row r="105" s="77" customFormat="1"/>
    <row r="106" s="77" customFormat="1"/>
    <row r="107" s="77" customFormat="1"/>
    <row r="108" s="77" customFormat="1"/>
    <row r="109" s="77" customFormat="1"/>
    <row r="110" s="77" customFormat="1"/>
    <row r="111" s="77" customFormat="1"/>
    <row r="112" s="77" customFormat="1"/>
    <row r="113" s="77" customFormat="1"/>
    <row r="114" s="77" customFormat="1"/>
    <row r="115" s="77" customFormat="1"/>
    <row r="116" s="77" customFormat="1"/>
    <row r="117" s="77" customFormat="1"/>
    <row r="118" s="77" customFormat="1"/>
    <row r="119" s="77" customFormat="1"/>
    <row r="120" s="77" customFormat="1"/>
    <row r="121" s="77" customFormat="1"/>
    <row r="122" s="77" customFormat="1"/>
    <row r="123" s="77" customFormat="1"/>
    <row r="124" s="77" customFormat="1"/>
    <row r="125" s="77" customFormat="1"/>
    <row r="126" s="77" customFormat="1"/>
    <row r="127" s="77" customFormat="1"/>
    <row r="128" s="77" customFormat="1"/>
    <row r="129" s="77" customFormat="1"/>
    <row r="130" s="77" customFormat="1"/>
    <row r="131" s="77" customFormat="1"/>
    <row r="132" s="77" customFormat="1"/>
    <row r="133" s="77" customFormat="1"/>
    <row r="134" s="77" customFormat="1"/>
    <row r="135" s="77" customFormat="1"/>
    <row r="136" s="77" customFormat="1"/>
    <row r="137" s="77" customFormat="1"/>
    <row r="138" s="77" customFormat="1"/>
    <row r="139" s="77" customFormat="1"/>
    <row r="140" s="77" customFormat="1"/>
    <row r="141" s="77" customFormat="1"/>
    <row r="142" s="77" customFormat="1"/>
    <row r="143" s="77" customFormat="1"/>
    <row r="144" s="77" customFormat="1"/>
    <row r="145" s="77" customFormat="1"/>
    <row r="146" s="77" customFormat="1"/>
    <row r="147" s="77" customFormat="1"/>
    <row r="148" s="77" customFormat="1"/>
    <row r="149" s="77" customFormat="1"/>
    <row r="150" s="77" customFormat="1"/>
    <row r="151" s="77" customFormat="1"/>
    <row r="152" s="77" customFormat="1"/>
    <row r="153" s="77" customFormat="1"/>
    <row r="154" s="77" customFormat="1"/>
    <row r="155" s="77" customFormat="1"/>
    <row r="156" s="77" customFormat="1"/>
    <row r="157" s="77" customFormat="1"/>
    <row r="158" s="77" customFormat="1"/>
    <row r="159" s="77" customFormat="1"/>
    <row r="160" s="77" customFormat="1"/>
    <row r="161" s="77" customFormat="1"/>
    <row r="162" s="77" customFormat="1"/>
    <row r="163" s="77" customFormat="1"/>
    <row r="164" s="77" customFormat="1"/>
    <row r="165" s="77" customFormat="1"/>
    <row r="166" s="77" customFormat="1"/>
    <row r="167" s="77" customFormat="1"/>
    <row r="168" s="77" customFormat="1"/>
    <row r="169" s="77" customFormat="1"/>
    <row r="170" s="77" customFormat="1"/>
    <row r="171" s="77" customFormat="1"/>
    <row r="172" s="77" customFormat="1"/>
    <row r="173" s="77" customFormat="1"/>
    <row r="174" s="77" customFormat="1"/>
    <row r="175" s="77" customFormat="1"/>
    <row r="176" s="77" customFormat="1"/>
    <row r="177" s="77" customFormat="1"/>
    <row r="178" s="77" customFormat="1"/>
    <row r="179" s="77" customFormat="1"/>
    <row r="180" s="77" customFormat="1"/>
    <row r="181" s="77" customFormat="1"/>
    <row r="182" s="77" customFormat="1"/>
    <row r="183" s="77" customFormat="1"/>
    <row r="184" s="77" customFormat="1"/>
    <row r="185" s="77" customFormat="1"/>
    <row r="186" s="77" customFormat="1"/>
    <row r="187" s="77" customFormat="1"/>
    <row r="188" s="77" customFormat="1"/>
    <row r="189" s="77" customFormat="1"/>
    <row r="190" s="77" customFormat="1"/>
    <row r="191" s="77" customFormat="1"/>
    <row r="192" s="77" customFormat="1"/>
    <row r="193" s="77" customFormat="1"/>
    <row r="194" s="77" customFormat="1"/>
    <row r="195" s="77" customFormat="1"/>
    <row r="196" s="77" customFormat="1"/>
    <row r="197" s="77" customFormat="1"/>
    <row r="198" s="77" customFormat="1"/>
    <row r="199" s="77" customFormat="1"/>
    <row r="200" s="77" customFormat="1"/>
    <row r="201" s="77" customFormat="1"/>
    <row r="202" s="77" customFormat="1"/>
    <row r="203" s="77" customFormat="1"/>
    <row r="204" s="77" customFormat="1"/>
    <row r="205" s="77" customFormat="1"/>
    <row r="206" s="77" customFormat="1"/>
    <row r="207" s="77" customFormat="1"/>
    <row r="208" s="77" customFormat="1"/>
    <row r="209" s="77" customFormat="1"/>
    <row r="210" s="77" customFormat="1"/>
    <row r="211" s="77" customFormat="1"/>
    <row r="212" s="77" customFormat="1"/>
    <row r="213" s="77" customFormat="1"/>
    <row r="214" s="77" customFormat="1"/>
    <row r="215" s="77" customFormat="1"/>
    <row r="216" s="77" customFormat="1"/>
    <row r="217" s="77" customFormat="1"/>
    <row r="218" s="77" customFormat="1"/>
    <row r="219" s="77" customFormat="1"/>
    <row r="220" s="77" customFormat="1"/>
    <row r="221" s="77" customFormat="1"/>
    <row r="222" s="77" customFormat="1"/>
    <row r="223" s="77" customFormat="1"/>
    <row r="224" s="77" customFormat="1"/>
    <row r="225" s="77" customFormat="1"/>
    <row r="226" s="77" customFormat="1"/>
    <row r="227" s="77" customFormat="1"/>
    <row r="228" s="77" customFormat="1"/>
    <row r="229" s="77" customFormat="1"/>
    <row r="230" s="77" customFormat="1"/>
    <row r="231" s="77" customFormat="1"/>
    <row r="232" s="77" customFormat="1"/>
    <row r="233" s="77" customFormat="1"/>
    <row r="234" s="77" customFormat="1"/>
    <row r="235" s="77" customFormat="1"/>
    <row r="236" s="77" customFormat="1"/>
    <row r="237" s="77" customFormat="1"/>
    <row r="238" s="77" customFormat="1"/>
    <row r="239" s="77" customFormat="1"/>
    <row r="240" s="77" customFormat="1"/>
    <row r="241" s="77" customFormat="1"/>
    <row r="242" s="77" customFormat="1"/>
    <row r="243" s="77" customFormat="1"/>
    <row r="244" s="77" customFormat="1"/>
    <row r="245" s="77" customFormat="1"/>
    <row r="246" s="77" customFormat="1"/>
    <row r="247" s="77" customFormat="1"/>
    <row r="248" s="77" customFormat="1"/>
    <row r="249" s="77" customFormat="1"/>
    <row r="250" s="77" customFormat="1"/>
    <row r="251" s="77" customFormat="1"/>
    <row r="252" s="77" customFormat="1"/>
    <row r="253" s="77" customFormat="1"/>
    <row r="254" s="77" customFormat="1"/>
    <row r="255" s="77" customFormat="1"/>
    <row r="256" s="77" customFormat="1"/>
    <row r="257" s="77" customFormat="1"/>
    <row r="258" s="77" customFormat="1"/>
    <row r="259" s="77" customFormat="1"/>
    <row r="260" s="77" customFormat="1"/>
    <row r="261" s="77" customFormat="1"/>
    <row r="262" s="77" customFormat="1"/>
    <row r="263" s="77" customFormat="1"/>
    <row r="264" s="77" customFormat="1"/>
    <row r="265" s="77" customFormat="1"/>
    <row r="266" s="77" customFormat="1"/>
    <row r="267" s="77" customFormat="1"/>
    <row r="268" s="77" customFormat="1"/>
    <row r="269" s="77" customFormat="1"/>
    <row r="270" s="77" customFormat="1"/>
    <row r="271" s="77" customFormat="1"/>
    <row r="272" s="77" customFormat="1"/>
    <row r="273" s="77" customFormat="1"/>
    <row r="274" s="77" customFormat="1"/>
    <row r="275" s="77" customFormat="1"/>
    <row r="276" s="77" customFormat="1"/>
    <row r="277" s="77" customFormat="1"/>
    <row r="278" s="77" customFormat="1"/>
    <row r="279" s="77" customFormat="1"/>
    <row r="280" s="77" customFormat="1"/>
    <row r="281" s="77" customFormat="1"/>
    <row r="282" s="77" customFormat="1"/>
    <row r="283" s="77" customFormat="1"/>
    <row r="284" s="77" customFormat="1"/>
    <row r="285" s="77" customFormat="1"/>
    <row r="286" s="77" customFormat="1"/>
    <row r="287" s="77" customFormat="1"/>
    <row r="288" s="77" customFormat="1"/>
    <row r="289" s="77" customFormat="1"/>
    <row r="290" s="77" customFormat="1"/>
    <row r="291" s="77" customFormat="1"/>
    <row r="292" s="77" customFormat="1"/>
    <row r="293" s="77" customFormat="1"/>
    <row r="294" s="77" customFormat="1"/>
    <row r="295" s="77" customFormat="1"/>
    <row r="296" s="77" customFormat="1"/>
    <row r="297" s="77" customFormat="1"/>
    <row r="298" s="77" customFormat="1"/>
    <row r="299" s="77" customFormat="1"/>
    <row r="300" s="77" customFormat="1"/>
    <row r="301" s="77" customFormat="1"/>
    <row r="302" s="77" customFormat="1"/>
    <row r="303" s="77" customFormat="1"/>
    <row r="304" s="77" customFormat="1"/>
    <row r="305" s="77" customFormat="1"/>
    <row r="306" s="77" customFormat="1"/>
    <row r="307" s="77" customFormat="1"/>
    <row r="308" s="77" customFormat="1"/>
    <row r="309" s="77" customFormat="1"/>
    <row r="310" s="77" customFormat="1"/>
    <row r="311" s="77" customFormat="1"/>
    <row r="312" s="77" customFormat="1"/>
    <row r="313" s="77" customFormat="1"/>
    <row r="314" s="77" customFormat="1"/>
    <row r="315" s="77" customFormat="1"/>
    <row r="316" s="77" customFormat="1"/>
    <row r="317" s="77" customFormat="1"/>
    <row r="318" s="77" customFormat="1"/>
    <row r="319" s="77" customFormat="1"/>
    <row r="320" s="77" customFormat="1"/>
    <row r="321" s="77" customFormat="1"/>
    <row r="322" s="77" customFormat="1"/>
    <row r="323" s="77" customFormat="1"/>
    <row r="324" s="77" customFormat="1"/>
    <row r="325" s="77" customFormat="1"/>
    <row r="326" s="77" customFormat="1"/>
    <row r="327" s="77" customFormat="1"/>
    <row r="328" s="77" customFormat="1"/>
    <row r="329" s="77" customFormat="1"/>
    <row r="330" s="77" customFormat="1"/>
    <row r="331" s="77" customFormat="1"/>
    <row r="332" s="77" customFormat="1"/>
    <row r="333" s="77" customFormat="1"/>
    <row r="334" s="77" customFormat="1"/>
    <row r="335" s="77" customFormat="1"/>
    <row r="336" s="77" customFormat="1"/>
    <row r="337" s="77" customFormat="1"/>
    <row r="338" s="77" customFormat="1"/>
    <row r="339" s="77" customFormat="1"/>
    <row r="340" s="77" customFormat="1"/>
    <row r="341" s="77" customFormat="1"/>
    <row r="342" s="77" customFormat="1"/>
    <row r="343" s="77" customFormat="1"/>
    <row r="344" s="77" customFormat="1"/>
    <row r="345" s="77" customFormat="1"/>
    <row r="346" s="77" customFormat="1"/>
    <row r="347" s="77" customFormat="1"/>
    <row r="348" s="77" customFormat="1"/>
    <row r="349" s="77" customFormat="1"/>
    <row r="350" s="77" customFormat="1"/>
    <row r="351" s="77" customFormat="1"/>
    <row r="352" s="77" customFormat="1"/>
    <row r="353" s="77" customFormat="1"/>
    <row r="354" s="77" customFormat="1"/>
    <row r="355" s="77" customFormat="1"/>
    <row r="356" s="77" customFormat="1"/>
    <row r="357" s="77" customFormat="1"/>
    <row r="358" s="77" customFormat="1"/>
    <row r="359" s="77" customFormat="1"/>
    <row r="360" s="77" customFormat="1"/>
    <row r="361" s="77" customFormat="1"/>
    <row r="362" s="77" customFormat="1"/>
    <row r="363" s="77" customFormat="1"/>
    <row r="364" s="77" customFormat="1"/>
    <row r="365" s="77" customFormat="1"/>
    <row r="366" s="77" customFormat="1"/>
    <row r="367" s="77" customFormat="1"/>
    <row r="368" s="77" customFormat="1"/>
    <row r="369" s="77" customFormat="1"/>
    <row r="370" s="77" customFormat="1"/>
    <row r="371" s="77" customFormat="1"/>
    <row r="372" s="77" customFormat="1"/>
    <row r="373" s="77" customFormat="1"/>
    <row r="374" s="77" customFormat="1"/>
    <row r="375" s="77" customFormat="1"/>
    <row r="376" s="77" customFormat="1"/>
    <row r="377" s="77" customFormat="1"/>
    <row r="378" s="77" customFormat="1"/>
    <row r="379" s="77" customFormat="1"/>
    <row r="380" s="77" customFormat="1"/>
    <row r="381" s="77" customFormat="1"/>
    <row r="382" s="77" customFormat="1"/>
    <row r="383" s="77" customFormat="1"/>
    <row r="384" s="77" customFormat="1"/>
    <row r="385" s="77" customFormat="1"/>
    <row r="386" s="77" customFormat="1"/>
    <row r="387" s="77" customFormat="1"/>
    <row r="388" s="77" customFormat="1"/>
    <row r="389" s="77" customFormat="1"/>
    <row r="390" s="77" customFormat="1"/>
    <row r="391" s="77" customFormat="1"/>
    <row r="392" s="77" customFormat="1"/>
    <row r="393" s="77" customFormat="1"/>
    <row r="394" s="77" customFormat="1"/>
    <row r="395" s="77" customFormat="1"/>
    <row r="396" s="77" customFormat="1"/>
    <row r="397" s="77" customFormat="1"/>
    <row r="398" s="77" customFormat="1"/>
    <row r="399" s="77" customFormat="1"/>
    <row r="400" s="77" customFormat="1"/>
    <row r="401" s="77" customFormat="1"/>
    <row r="402" s="77" customFormat="1"/>
    <row r="403" s="77" customFormat="1"/>
    <row r="404" s="77" customFormat="1"/>
    <row r="405" s="77" customFormat="1"/>
    <row r="406" s="77" customFormat="1"/>
    <row r="407" s="77" customFormat="1"/>
    <row r="408" s="77" customFormat="1"/>
    <row r="409" s="77" customFormat="1"/>
    <row r="410" s="77" customFormat="1"/>
    <row r="411" s="77" customFormat="1"/>
    <row r="412" s="77" customFormat="1"/>
    <row r="413" s="77" customFormat="1"/>
    <row r="414" s="77" customFormat="1"/>
    <row r="415" s="77" customFormat="1"/>
    <row r="416" s="77" customFormat="1"/>
    <row r="417" s="77" customFormat="1"/>
    <row r="418" s="77" customFormat="1"/>
    <row r="419" s="77" customFormat="1"/>
    <row r="420" s="77" customFormat="1"/>
    <row r="421" s="77" customFormat="1"/>
    <row r="422" s="77" customFormat="1"/>
    <row r="423" s="77" customFormat="1"/>
    <row r="424" s="77" customFormat="1"/>
    <row r="425" s="77" customFormat="1"/>
    <row r="426" s="77" customFormat="1"/>
    <row r="427" s="77" customFormat="1"/>
    <row r="428" s="77" customFormat="1"/>
    <row r="429" s="77" customFormat="1"/>
    <row r="430" s="77" customFormat="1"/>
    <row r="431" s="77" customFormat="1"/>
    <row r="432" s="77" customFormat="1"/>
    <row r="433" s="77" customFormat="1"/>
    <row r="434" s="77" customFormat="1"/>
    <row r="435" s="77" customFormat="1"/>
    <row r="436" s="77" customFormat="1"/>
    <row r="437" s="77" customFormat="1"/>
    <row r="438" s="77" customFormat="1"/>
    <row r="439" s="77" customFormat="1"/>
    <row r="440" s="77" customFormat="1"/>
    <row r="441" s="77" customFormat="1"/>
    <row r="442" s="77" customFormat="1"/>
    <row r="443" s="77" customFormat="1"/>
    <row r="444" s="77" customFormat="1"/>
    <row r="445" s="77" customFormat="1"/>
    <row r="446" s="77" customFormat="1"/>
    <row r="447" s="77" customFormat="1"/>
    <row r="448" s="77" customFormat="1"/>
    <row r="449" s="77" customFormat="1"/>
    <row r="450" s="77" customFormat="1"/>
    <row r="451" s="77" customFormat="1"/>
    <row r="452" s="77" customFormat="1"/>
    <row r="453" s="77" customFormat="1"/>
    <row r="454" s="77" customFormat="1"/>
    <row r="455" s="77" customFormat="1"/>
    <row r="456" s="77" customFormat="1"/>
    <row r="457" s="77" customFormat="1"/>
    <row r="458" s="77" customFormat="1"/>
    <row r="459" s="77" customFormat="1"/>
    <row r="460" s="77" customFormat="1"/>
    <row r="461" s="77" customFormat="1"/>
    <row r="462" s="77" customFormat="1"/>
    <row r="463" s="77" customFormat="1"/>
    <row r="464" s="77" customFormat="1"/>
    <row r="465" s="77" customFormat="1"/>
    <row r="466" s="77" customFormat="1"/>
    <row r="467" s="77" customFormat="1"/>
    <row r="468" s="77" customFormat="1"/>
    <row r="469" s="77" customFormat="1"/>
    <row r="470" s="77" customFormat="1"/>
    <row r="471" s="77" customFormat="1"/>
    <row r="472" s="77" customFormat="1"/>
    <row r="473" s="77" customFormat="1"/>
    <row r="474" s="77" customFormat="1"/>
    <row r="475" s="77" customFormat="1"/>
    <row r="476" s="77" customFormat="1"/>
    <row r="477" s="77" customFormat="1"/>
    <row r="478" s="77" customFormat="1"/>
    <row r="479" s="77" customFormat="1"/>
    <row r="480" s="77" customFormat="1"/>
    <row r="481" s="77" customFormat="1"/>
    <row r="482" s="77" customFormat="1"/>
    <row r="483" s="77" customFormat="1"/>
    <row r="484" s="77" customFormat="1"/>
    <row r="485" s="77" customFormat="1"/>
    <row r="486" s="77" customFormat="1"/>
    <row r="487" s="77" customFormat="1"/>
    <row r="488" s="77" customFormat="1"/>
    <row r="489" s="77" customFormat="1"/>
    <row r="490" s="77" customFormat="1"/>
    <row r="491" s="77" customFormat="1"/>
    <row r="492" s="77" customFormat="1"/>
    <row r="493" s="77" customFormat="1"/>
    <row r="494" s="77" customFormat="1"/>
    <row r="495" s="77" customFormat="1"/>
    <row r="496" s="77" customFormat="1"/>
    <row r="497" s="77" customFormat="1"/>
    <row r="498" s="77" customFormat="1"/>
    <row r="499" s="77" customFormat="1"/>
    <row r="500" s="77" customFormat="1"/>
    <row r="501" s="77" customFormat="1"/>
    <row r="502" s="77" customFormat="1"/>
    <row r="503" s="77" customFormat="1"/>
    <row r="504" s="77" customFormat="1"/>
    <row r="505" s="77" customFormat="1"/>
    <row r="506" s="77" customFormat="1"/>
    <row r="507" s="77" customFormat="1"/>
    <row r="508" s="77" customFormat="1"/>
    <row r="509" s="77" customFormat="1"/>
    <row r="510" s="77" customFormat="1"/>
    <row r="511" s="77" customFormat="1"/>
    <row r="512" s="77" customFormat="1"/>
    <row r="513" s="77" customFormat="1"/>
    <row r="514" s="77" customFormat="1"/>
    <row r="515" s="77" customFormat="1"/>
    <row r="516" s="77" customFormat="1"/>
    <row r="517" s="77" customFormat="1"/>
    <row r="518" s="77" customFormat="1"/>
    <row r="519" s="77" customFormat="1"/>
    <row r="520" s="77" customFormat="1"/>
    <row r="521" s="77" customFormat="1"/>
    <row r="522" s="77" customFormat="1"/>
    <row r="523" s="77" customFormat="1"/>
    <row r="524" s="77" customFormat="1"/>
    <row r="525" s="77" customFormat="1"/>
    <row r="526" s="77" customFormat="1"/>
    <row r="527" s="77" customFormat="1"/>
    <row r="528" s="77" customFormat="1"/>
    <row r="529" s="77" customFormat="1"/>
    <row r="530" s="77" customFormat="1"/>
    <row r="531" s="77" customFormat="1"/>
    <row r="532" s="77" customFormat="1"/>
    <row r="533" s="77" customFormat="1"/>
    <row r="534" s="77" customFormat="1"/>
    <row r="535" s="77" customFormat="1"/>
    <row r="536" s="77" customFormat="1"/>
    <row r="537" s="77" customFormat="1"/>
    <row r="538" s="77" customFormat="1"/>
    <row r="539" s="77" customFormat="1"/>
    <row r="540" s="77" customFormat="1"/>
    <row r="541" s="77" customFormat="1"/>
    <row r="542" s="77" customFormat="1"/>
    <row r="543" s="77" customFormat="1"/>
    <row r="544" s="77" customFormat="1"/>
    <row r="545" s="77" customFormat="1"/>
    <row r="546" s="77" customFormat="1"/>
    <row r="547" s="77" customFormat="1"/>
    <row r="548" s="77" customFormat="1"/>
    <row r="549" s="77" customFormat="1"/>
    <row r="550" s="77" customFormat="1"/>
    <row r="551" s="77" customFormat="1"/>
    <row r="552" s="77" customFormat="1"/>
    <row r="553" s="77" customFormat="1"/>
    <row r="554" s="77" customFormat="1"/>
    <row r="555" s="77" customFormat="1"/>
    <row r="556" s="77" customFormat="1"/>
    <row r="557" s="77" customFormat="1"/>
    <row r="558" s="77" customFormat="1"/>
    <row r="559" s="77" customFormat="1"/>
    <row r="560" s="77" customFormat="1"/>
    <row r="561" s="77" customFormat="1"/>
    <row r="562" s="77" customFormat="1"/>
    <row r="563" s="77" customFormat="1"/>
    <row r="564" s="77" customFormat="1"/>
    <row r="565" s="77" customFormat="1"/>
    <row r="566" s="77" customFormat="1"/>
    <row r="567" s="77" customFormat="1"/>
    <row r="568" s="77" customFormat="1"/>
    <row r="569" s="77" customFormat="1"/>
    <row r="570" s="77" customFormat="1"/>
    <row r="571" s="77" customFormat="1"/>
    <row r="572" s="77" customFormat="1"/>
    <row r="573" s="77" customFormat="1"/>
    <row r="574" s="77" customFormat="1"/>
    <row r="575" s="77" customFormat="1"/>
    <row r="576" s="77" customFormat="1"/>
    <row r="577" s="77" customFormat="1"/>
    <row r="578" s="77" customFormat="1"/>
    <row r="579" s="77" customFormat="1"/>
    <row r="580" s="77" customFormat="1"/>
    <row r="581" s="77" customFormat="1"/>
    <row r="582" s="77" customFormat="1"/>
    <row r="583" s="77" customFormat="1"/>
    <row r="584" s="77" customFormat="1"/>
    <row r="585" s="77" customFormat="1"/>
    <row r="586" s="77" customFormat="1"/>
    <row r="587" s="77" customFormat="1"/>
    <row r="588" s="77" customFormat="1"/>
    <row r="589" s="77" customFormat="1"/>
    <row r="590" s="77" customFormat="1"/>
    <row r="591" s="77" customFormat="1"/>
    <row r="592" s="77" customFormat="1"/>
    <row r="593" s="77" customFormat="1"/>
    <row r="594" s="77" customFormat="1"/>
    <row r="595" s="77" customFormat="1"/>
    <row r="596" s="77" customFormat="1"/>
    <row r="597" s="77" customFormat="1"/>
    <row r="598" s="77" customFormat="1"/>
    <row r="599" s="77" customFormat="1"/>
    <row r="600" s="77" customFormat="1"/>
    <row r="601" s="77" customFormat="1"/>
    <row r="602" s="77" customFormat="1"/>
    <row r="603" s="77" customFormat="1"/>
    <row r="604" s="77" customFormat="1"/>
    <row r="605" s="77" customFormat="1"/>
    <row r="606" s="77" customFormat="1"/>
    <row r="607" s="77" customFormat="1"/>
    <row r="608" s="77" customFormat="1"/>
    <row r="609" s="77" customFormat="1"/>
    <row r="610" s="77" customFormat="1"/>
    <row r="611" s="77" customFormat="1"/>
    <row r="612" s="77" customFormat="1"/>
    <row r="613" s="77" customFormat="1"/>
    <row r="614" s="77" customFormat="1"/>
    <row r="615" s="77" customFormat="1"/>
    <row r="616" s="77" customFormat="1"/>
    <row r="617" s="77" customFormat="1"/>
    <row r="618" s="77" customFormat="1"/>
    <row r="619" s="77" customFormat="1"/>
    <row r="620" s="77" customFormat="1"/>
    <row r="621" s="77" customFormat="1"/>
    <row r="622" s="77" customFormat="1"/>
    <row r="623" s="77" customFormat="1"/>
    <row r="624" s="77" customFormat="1"/>
    <row r="625" s="77" customFormat="1"/>
    <row r="626" s="77" customFormat="1"/>
    <row r="627" s="77" customFormat="1"/>
    <row r="628" s="77" customFormat="1"/>
    <row r="629" s="77" customFormat="1"/>
    <row r="630" s="77" customFormat="1"/>
    <row r="631" s="77" customFormat="1"/>
    <row r="632" s="77" customFormat="1"/>
    <row r="633" s="77" customFormat="1"/>
    <row r="634" s="77" customFormat="1"/>
    <row r="635" s="77" customFormat="1"/>
    <row r="636" s="77" customFormat="1"/>
    <row r="637" s="77" customFormat="1"/>
    <row r="638" s="77" customFormat="1"/>
    <row r="639" s="77" customFormat="1"/>
    <row r="640" s="77" customFormat="1"/>
    <row r="641" s="77" customFormat="1"/>
    <row r="642" s="77" customFormat="1"/>
    <row r="643" s="77" customFormat="1"/>
    <row r="644" s="77" customFormat="1"/>
    <row r="645" s="77" customFormat="1"/>
    <row r="646" s="77" customFormat="1"/>
    <row r="647" s="77" customFormat="1"/>
    <row r="648" s="77" customFormat="1"/>
    <row r="649" s="77" customFormat="1"/>
    <row r="650" s="77" customFormat="1"/>
    <row r="651" s="77" customFormat="1"/>
    <row r="652" s="77" customFormat="1"/>
    <row r="653" s="77" customFormat="1"/>
    <row r="654" s="77" customFormat="1"/>
    <row r="655" s="77" customFormat="1"/>
    <row r="656" s="77" customFormat="1"/>
    <row r="657" s="77" customFormat="1"/>
    <row r="658" s="77" customFormat="1"/>
    <row r="659" s="77" customFormat="1"/>
    <row r="660" s="77" customFormat="1"/>
    <row r="661" s="77" customFormat="1"/>
    <row r="662" s="77" customFormat="1"/>
    <row r="663" s="77" customFormat="1"/>
    <row r="664" s="77" customFormat="1"/>
    <row r="665" s="77" customFormat="1"/>
    <row r="666" s="77" customFormat="1"/>
    <row r="667" s="77" customFormat="1"/>
    <row r="668" s="77" customFormat="1"/>
    <row r="669" s="77" customFormat="1"/>
    <row r="670" s="77" customFormat="1"/>
    <row r="671" s="77" customFormat="1"/>
    <row r="672" s="77" customFormat="1"/>
    <row r="673" s="77" customFormat="1"/>
    <row r="674" s="77" customFormat="1"/>
    <row r="675" s="77" customFormat="1"/>
    <row r="676" s="77" customFormat="1"/>
    <row r="677" s="77" customFormat="1"/>
    <row r="678" s="77" customFormat="1"/>
    <row r="679" s="77" customFormat="1"/>
    <row r="680" s="77" customFormat="1"/>
    <row r="681" s="77" customFormat="1"/>
    <row r="682" s="77" customFormat="1"/>
    <row r="683" s="77" customFormat="1"/>
    <row r="684" s="77" customFormat="1"/>
    <row r="685" s="77" customFormat="1"/>
    <row r="686" s="77" customFormat="1"/>
    <row r="687" s="77" customFormat="1"/>
    <row r="688" s="77" customFormat="1"/>
    <row r="689" s="77" customFormat="1"/>
    <row r="690" s="77" customFormat="1"/>
    <row r="691" s="77" customFormat="1"/>
    <row r="692" s="77" customFormat="1"/>
    <row r="693" s="77" customFormat="1"/>
    <row r="694" s="77" customFormat="1"/>
    <row r="695" s="77" customFormat="1"/>
    <row r="696" s="77" customFormat="1"/>
    <row r="697" s="77" customFormat="1"/>
    <row r="698" s="77" customFormat="1"/>
    <row r="699" s="77" customFormat="1"/>
    <row r="700" s="77" customFormat="1"/>
    <row r="701" s="77" customFormat="1"/>
    <row r="702" s="77" customFormat="1"/>
    <row r="703" s="77" customFormat="1"/>
    <row r="704" s="77" customFormat="1"/>
    <row r="705" s="77" customFormat="1"/>
    <row r="706" s="77" customFormat="1"/>
    <row r="707" s="77" customFormat="1"/>
    <row r="708" s="77" customFormat="1"/>
    <row r="709" s="77" customFormat="1"/>
    <row r="710" s="77" customFormat="1"/>
    <row r="711" s="77" customFormat="1"/>
    <row r="712" s="77" customFormat="1"/>
    <row r="713" s="77" customFormat="1"/>
    <row r="714" s="77" customFormat="1"/>
    <row r="715" s="77" customFormat="1"/>
    <row r="716" s="77" customFormat="1"/>
    <row r="717" s="77" customFormat="1"/>
    <row r="718" s="77" customFormat="1"/>
    <row r="719" s="77" customFormat="1"/>
    <row r="720" s="77" customFormat="1"/>
    <row r="721" s="77" customFormat="1"/>
    <row r="722" s="77" customFormat="1"/>
    <row r="723" s="77" customFormat="1"/>
    <row r="724" s="77" customFormat="1"/>
    <row r="725" s="77" customFormat="1"/>
    <row r="726" s="77" customFormat="1"/>
    <row r="727" s="77" customFormat="1"/>
    <row r="728" s="77" customFormat="1"/>
    <row r="729" s="77" customFormat="1"/>
    <row r="730" s="77" customFormat="1"/>
    <row r="731" s="77" customFormat="1"/>
    <row r="732" s="77" customFormat="1"/>
    <row r="733" s="77" customFormat="1"/>
    <row r="734" s="77" customFormat="1"/>
    <row r="735" s="77" customFormat="1"/>
    <row r="736" s="77" customFormat="1"/>
    <row r="737" s="77" customFormat="1"/>
    <row r="738" s="77" customFormat="1"/>
    <row r="739" s="77" customFormat="1"/>
    <row r="740" s="77" customFormat="1"/>
    <row r="741" s="77" customFormat="1"/>
    <row r="742" s="77" customFormat="1"/>
    <row r="743" s="77" customFormat="1"/>
    <row r="744" s="77" customFormat="1"/>
    <row r="745" s="77" customFormat="1"/>
    <row r="746" s="77" customFormat="1"/>
    <row r="747" s="77" customFormat="1"/>
    <row r="748" s="77" customFormat="1"/>
    <row r="749" s="77" customFormat="1"/>
    <row r="750" s="77" customFormat="1"/>
    <row r="751" s="77" customFormat="1"/>
    <row r="752" s="77" customFormat="1"/>
    <row r="753" s="77" customFormat="1"/>
    <row r="754" s="77" customFormat="1"/>
    <row r="755" s="77" customFormat="1"/>
    <row r="756" s="77" customFormat="1"/>
    <row r="757" s="77" customFormat="1"/>
    <row r="758" s="77" customFormat="1"/>
    <row r="759" s="77" customFormat="1"/>
    <row r="760" s="77" customFormat="1"/>
    <row r="761" s="77" customFormat="1"/>
    <row r="762" s="77" customFormat="1"/>
    <row r="763" s="77" customFormat="1"/>
    <row r="764" s="77" customFormat="1"/>
    <row r="765" s="77" customFormat="1"/>
    <row r="766" s="77" customFormat="1"/>
    <row r="767" s="77" customFormat="1"/>
    <row r="768" s="77" customFormat="1"/>
    <row r="769" s="77" customFormat="1"/>
    <row r="770" s="77" customFormat="1"/>
    <row r="771" s="77" customFormat="1"/>
    <row r="772" s="77" customFormat="1"/>
    <row r="773" s="77" customFormat="1"/>
    <row r="774" s="77" customFormat="1"/>
    <row r="775" s="77" customFormat="1"/>
    <row r="776" s="77" customFormat="1"/>
    <row r="777" s="77" customFormat="1"/>
    <row r="778" s="77" customFormat="1"/>
    <row r="779" s="77" customFormat="1"/>
    <row r="780" s="77" customFormat="1"/>
    <row r="781" s="77" customFormat="1"/>
    <row r="782" s="77" customFormat="1"/>
    <row r="783" s="77" customFormat="1"/>
    <row r="784" s="77" customFormat="1"/>
    <row r="785" s="77" customFormat="1"/>
    <row r="786" s="77" customFormat="1"/>
    <row r="787" s="77" customFormat="1"/>
    <row r="788" s="77" customFormat="1"/>
    <row r="789" s="77" customFormat="1"/>
    <row r="790" s="77" customFormat="1"/>
    <row r="791" s="77" customFormat="1"/>
    <row r="792" s="77" customFormat="1"/>
    <row r="793" s="77" customFormat="1"/>
    <row r="794" s="77" customFormat="1"/>
    <row r="795" s="77" customFormat="1"/>
    <row r="796" s="77" customFormat="1"/>
    <row r="797" s="77" customFormat="1"/>
    <row r="798" s="77" customFormat="1"/>
    <row r="799" s="77" customFormat="1"/>
    <row r="800" s="77" customFormat="1"/>
    <row r="801" s="77" customFormat="1"/>
    <row r="802" s="77" customFormat="1"/>
    <row r="803" s="77" customFormat="1"/>
    <row r="804" s="77" customFormat="1"/>
    <row r="805" s="77" customFormat="1"/>
    <row r="806" s="77" customFormat="1"/>
    <row r="807" s="77" customFormat="1"/>
    <row r="808" s="77" customFormat="1"/>
    <row r="809" s="77" customFormat="1"/>
    <row r="810" s="77" customFormat="1"/>
    <row r="811" s="77" customFormat="1"/>
    <row r="812" s="77" customFormat="1"/>
    <row r="813" s="77" customFormat="1"/>
    <row r="814" s="77" customFormat="1"/>
    <row r="815" s="77" customFormat="1"/>
    <row r="816" s="77" customFormat="1"/>
    <row r="817" s="77" customFormat="1"/>
    <row r="818" s="77" customFormat="1"/>
    <row r="819" s="77" customFormat="1"/>
    <row r="820" s="77" customFormat="1"/>
    <row r="821" s="77" customFormat="1"/>
    <row r="822" s="77" customFormat="1"/>
    <row r="823" s="77" customFormat="1"/>
    <row r="824" s="77" customFormat="1"/>
    <row r="825" s="77" customFormat="1"/>
    <row r="826" s="77" customFormat="1"/>
    <row r="827" s="77" customFormat="1"/>
    <row r="828" s="77" customFormat="1"/>
    <row r="829" s="77" customFormat="1"/>
    <row r="830" s="77" customFormat="1"/>
    <row r="831" s="77" customFormat="1"/>
    <row r="832" s="77" customFormat="1"/>
    <row r="833" s="77" customFormat="1"/>
    <row r="834" s="77" customFormat="1"/>
    <row r="835" s="77" customFormat="1"/>
    <row r="836" s="77" customFormat="1"/>
    <row r="837" s="77" customFormat="1"/>
    <row r="838" s="77" customFormat="1"/>
    <row r="839" s="77" customFormat="1"/>
    <row r="840" s="77" customFormat="1"/>
    <row r="841" s="77" customFormat="1"/>
    <row r="842" s="77" customFormat="1"/>
    <row r="843" s="77" customFormat="1"/>
    <row r="844" s="77" customFormat="1"/>
    <row r="845" s="77" customFormat="1"/>
    <row r="846" s="77" customFormat="1"/>
    <row r="847" s="77" customFormat="1"/>
    <row r="848" s="77" customFormat="1"/>
    <row r="849" s="77" customFormat="1"/>
    <row r="850" s="77" customFormat="1"/>
    <row r="851" s="77" customFormat="1"/>
    <row r="852" s="77" customFormat="1"/>
    <row r="853" s="77" customFormat="1"/>
    <row r="854" s="77" customFormat="1"/>
    <row r="855" s="77" customFormat="1"/>
    <row r="856" s="77" customFormat="1"/>
    <row r="857" s="77" customFormat="1"/>
    <row r="858" s="77" customFormat="1"/>
    <row r="859" s="77" customFormat="1"/>
    <row r="860" s="77" customFormat="1"/>
    <row r="861" s="77" customFormat="1"/>
    <row r="862" s="77" customFormat="1"/>
    <row r="863" s="77" customFormat="1"/>
    <row r="864" s="77" customFormat="1"/>
    <row r="865" s="77" customFormat="1"/>
    <row r="866" s="77" customFormat="1"/>
    <row r="867" s="77" customFormat="1"/>
    <row r="868" s="77" customFormat="1"/>
    <row r="869" s="77" customFormat="1"/>
    <row r="870" s="77" customFormat="1"/>
    <row r="871" s="77" customFormat="1"/>
    <row r="872" s="77" customFormat="1"/>
    <row r="873" s="77" customFormat="1"/>
    <row r="874" s="77" customFormat="1"/>
    <row r="875" s="77" customFormat="1"/>
    <row r="876" s="77" customFormat="1"/>
    <row r="877" s="77" customFormat="1"/>
    <row r="878" s="77" customFormat="1"/>
    <row r="879" s="77" customFormat="1"/>
    <row r="880" s="77" customFormat="1"/>
    <row r="881" s="77" customFormat="1"/>
    <row r="882" s="77" customFormat="1"/>
    <row r="883" s="77" customFormat="1"/>
    <row r="884" s="77" customFormat="1"/>
    <row r="885" s="77" customFormat="1"/>
    <row r="886" s="77" customFormat="1"/>
    <row r="887" s="77" customFormat="1"/>
    <row r="888" s="77" customFormat="1"/>
    <row r="889" s="77" customFormat="1"/>
    <row r="890" s="77" customFormat="1"/>
    <row r="891" s="77" customFormat="1"/>
    <row r="892" s="77" customFormat="1"/>
    <row r="893" s="77" customFormat="1"/>
    <row r="894" s="77" customFormat="1"/>
    <row r="895" s="77" customFormat="1"/>
    <row r="896" s="77" customFormat="1"/>
    <row r="897" s="77" customFormat="1"/>
    <row r="898" s="77" customFormat="1"/>
    <row r="899" s="77" customFormat="1"/>
    <row r="900" s="77" customFormat="1"/>
    <row r="901" s="77" customFormat="1"/>
    <row r="902" s="77" customFormat="1"/>
    <row r="903" s="77" customFormat="1"/>
    <row r="904" s="77" customFormat="1"/>
    <row r="905" s="77" customFormat="1"/>
    <row r="906" s="77" customFormat="1"/>
    <row r="907" s="77" customFormat="1"/>
    <row r="908" s="77" customFormat="1"/>
    <row r="909" s="77" customFormat="1"/>
    <row r="910" s="77" customFormat="1"/>
    <row r="911" s="77" customFormat="1"/>
    <row r="912" s="77" customFormat="1"/>
    <row r="913" s="77" customFormat="1"/>
    <row r="914" s="77" customFormat="1"/>
    <row r="915" s="77" customFormat="1"/>
    <row r="916" s="77" customFormat="1"/>
    <row r="917" s="77" customFormat="1"/>
    <row r="918" s="77" customFormat="1"/>
    <row r="919" s="77" customFormat="1"/>
    <row r="920" s="77" customFormat="1"/>
    <row r="921" s="77" customFormat="1"/>
    <row r="922" s="77" customFormat="1"/>
    <row r="923" s="77" customFormat="1"/>
    <row r="924" s="77" customFormat="1"/>
    <row r="925" s="77" customFormat="1"/>
    <row r="926" s="77" customFormat="1"/>
    <row r="927" s="77" customFormat="1"/>
    <row r="928" s="77" customFormat="1"/>
    <row r="929" s="77" customFormat="1"/>
    <row r="930" s="77" customFormat="1"/>
    <row r="931" s="77" customFormat="1"/>
    <row r="932" s="77" customFormat="1"/>
    <row r="933" s="77" customFormat="1"/>
    <row r="934" s="77" customFormat="1"/>
    <row r="935" s="77" customFormat="1"/>
    <row r="936" s="77" customFormat="1"/>
    <row r="937" s="77" customFormat="1"/>
    <row r="938" s="77" customFormat="1"/>
    <row r="939" s="77" customFormat="1"/>
    <row r="940" s="77" customFormat="1"/>
    <row r="941" s="77" customFormat="1"/>
    <row r="942" s="77" customFormat="1"/>
    <row r="943" s="77" customFormat="1"/>
    <row r="944" s="77" customFormat="1"/>
    <row r="945" s="77" customFormat="1"/>
    <row r="946" s="77" customFormat="1"/>
    <row r="947" s="77" customFormat="1"/>
    <row r="948" s="77" customFormat="1"/>
    <row r="949" s="77" customFormat="1"/>
    <row r="950" s="77" customFormat="1"/>
    <row r="951" s="77" customFormat="1"/>
    <row r="952" s="77" customFormat="1"/>
    <row r="953" s="77" customFormat="1"/>
    <row r="954" s="77" customFormat="1"/>
    <row r="955" s="77" customFormat="1"/>
    <row r="956" s="77" customFormat="1"/>
    <row r="957" s="77" customFormat="1"/>
    <row r="958" s="77" customFormat="1"/>
    <row r="959" s="77" customFormat="1"/>
    <row r="960" s="77" customFormat="1"/>
    <row r="961" s="77" customFormat="1"/>
    <row r="962" s="77" customFormat="1"/>
    <row r="963" s="77" customFormat="1"/>
    <row r="964" s="77" customFormat="1"/>
    <row r="965" s="77" customFormat="1"/>
    <row r="966" s="77" customFormat="1"/>
    <row r="967" s="77" customFormat="1"/>
    <row r="968" s="77" customFormat="1"/>
    <row r="969" s="77" customFormat="1"/>
    <row r="970" s="77" customFormat="1"/>
    <row r="971" s="77" customFormat="1"/>
    <row r="972" s="77" customFormat="1"/>
    <row r="973" s="77" customFormat="1"/>
    <row r="974" s="77" customFormat="1"/>
    <row r="975" s="77" customFormat="1"/>
    <row r="976" s="77" customFormat="1"/>
    <row r="977" s="77" customFormat="1"/>
    <row r="978" s="77" customFormat="1"/>
    <row r="979" s="77" customFormat="1"/>
    <row r="980" s="77" customFormat="1"/>
    <row r="981" s="77" customFormat="1"/>
    <row r="982" s="77" customFormat="1"/>
    <row r="983" s="77" customFormat="1"/>
    <row r="984" s="77" customFormat="1"/>
    <row r="985" s="77" customFormat="1"/>
    <row r="986" s="77" customFormat="1"/>
    <row r="987" s="77" customFormat="1"/>
    <row r="988" s="77" customFormat="1"/>
    <row r="989" s="77" customFormat="1"/>
    <row r="990" s="77" customFormat="1"/>
    <row r="991" s="77" customFormat="1"/>
    <row r="992" s="77" customFormat="1"/>
    <row r="993" s="77" customFormat="1"/>
    <row r="994" s="77" customFormat="1"/>
    <row r="995" s="77" customFormat="1"/>
    <row r="996" s="77" customFormat="1"/>
    <row r="997" s="77" customFormat="1"/>
    <row r="998" s="77" customFormat="1"/>
    <row r="999" s="77" customFormat="1"/>
    <row r="1000" s="77" customFormat="1"/>
    <row r="1001" s="77" customFormat="1"/>
    <row r="1002" s="77" customFormat="1"/>
    <row r="1003" s="77" customFormat="1"/>
    <row r="1004" s="77" customFormat="1"/>
    <row r="1005" s="77" customFormat="1"/>
    <row r="1006" s="77" customFormat="1"/>
    <row r="1007" s="77" customFormat="1"/>
    <row r="1008" s="77" customFormat="1"/>
    <row r="1009" s="77" customFormat="1"/>
    <row r="1010" s="77" customFormat="1"/>
    <row r="1011" s="77" customFormat="1"/>
    <row r="1012" s="77" customFormat="1"/>
    <row r="1013" s="77" customFormat="1"/>
    <row r="1014" s="77" customFormat="1"/>
    <row r="1015" s="77" customFormat="1"/>
    <row r="1016" s="77" customFormat="1"/>
    <row r="1017" s="77" customFormat="1"/>
    <row r="1018" s="77" customFormat="1"/>
    <row r="1019" s="77" customFormat="1"/>
    <row r="1020" s="77" customFormat="1"/>
    <row r="1021" s="77" customFormat="1"/>
    <row r="1022" s="77" customFormat="1"/>
    <row r="1023" s="77" customFormat="1"/>
    <row r="1024" s="77" customFormat="1"/>
    <row r="1025" s="77" customFormat="1"/>
    <row r="1026" s="77" customFormat="1"/>
    <row r="1027" s="77" customFormat="1"/>
    <row r="1028" s="77" customFormat="1"/>
    <row r="1029" s="77" customFormat="1"/>
    <row r="1030" s="77" customFormat="1"/>
    <row r="1031" s="77" customFormat="1"/>
    <row r="1032" s="77" customFormat="1"/>
    <row r="1033" s="77" customFormat="1"/>
    <row r="1034" s="77" customFormat="1"/>
    <row r="1035" s="77" customFormat="1"/>
    <row r="1036" s="77" customFormat="1"/>
    <row r="1037" s="77" customFormat="1"/>
    <row r="1038" s="77" customFormat="1"/>
    <row r="1039" s="77" customFormat="1"/>
    <row r="1040" s="77" customFormat="1"/>
    <row r="1041" s="77" customFormat="1"/>
    <row r="1042" s="77" customFormat="1"/>
    <row r="1043" s="77" customFormat="1"/>
    <row r="1044" s="77" customFormat="1"/>
    <row r="1045" s="77" customFormat="1"/>
    <row r="1046" s="77" customFormat="1"/>
    <row r="1047" s="77" customFormat="1"/>
    <row r="1048" s="77" customFormat="1"/>
    <row r="1049" s="77" customFormat="1"/>
    <row r="1050" s="77" customFormat="1"/>
    <row r="1051" s="77" customFormat="1"/>
    <row r="1052" s="77" customFormat="1"/>
    <row r="1053" s="77" customFormat="1"/>
    <row r="1054" s="77" customFormat="1"/>
    <row r="1055" s="77" customFormat="1"/>
    <row r="1056" s="77" customFormat="1"/>
    <row r="1057" s="77" customFormat="1"/>
    <row r="1058" s="77" customFormat="1"/>
    <row r="1059" s="77" customFormat="1"/>
    <row r="1060" s="77" customFormat="1"/>
    <row r="1061" s="77" customFormat="1"/>
    <row r="1062" s="77" customFormat="1"/>
    <row r="1063" s="77" customFormat="1"/>
    <row r="1064" s="77" customFormat="1"/>
    <row r="1065" s="77" customFormat="1"/>
    <row r="1066" s="77" customFormat="1"/>
    <row r="1067" s="77" customFormat="1"/>
    <row r="1068" s="77" customFormat="1"/>
    <row r="1069" s="77" customFormat="1"/>
    <row r="1070" s="77" customFormat="1"/>
    <row r="1071" s="77" customFormat="1"/>
    <row r="1072" s="77" customFormat="1"/>
    <row r="1073" s="77" customFormat="1"/>
    <row r="1074" s="77" customFormat="1"/>
    <row r="1075" s="77" customFormat="1"/>
    <row r="1076" s="77" customFormat="1"/>
    <row r="1077" s="77" customFormat="1"/>
    <row r="1078" s="77" customFormat="1"/>
    <row r="1079" s="77" customFormat="1"/>
    <row r="1080" s="77" customFormat="1"/>
    <row r="1081" s="77" customFormat="1"/>
    <row r="1082" s="77" customFormat="1"/>
    <row r="1083" s="77" customFormat="1"/>
    <row r="1084" s="77" customFormat="1"/>
    <row r="1085" s="77" customFormat="1"/>
    <row r="1086" s="77" customFormat="1"/>
    <row r="1087" s="77" customFormat="1"/>
    <row r="1088" s="77" customFormat="1"/>
    <row r="1089" s="77" customFormat="1"/>
    <row r="1090" s="77" customFormat="1"/>
    <row r="1091" s="77" customFormat="1"/>
    <row r="1092" s="77" customFormat="1"/>
    <row r="1093" s="77" customFormat="1"/>
    <row r="1094" s="77" customFormat="1"/>
    <row r="1095" s="77" customFormat="1"/>
    <row r="1096" s="77" customFormat="1"/>
    <row r="1097" s="77" customFormat="1"/>
    <row r="1098" s="77" customFormat="1"/>
    <row r="1099" s="77" customFormat="1"/>
    <row r="1100" s="77" customFormat="1"/>
    <row r="1101" s="77" customFormat="1"/>
    <row r="1102" s="77" customFormat="1"/>
    <row r="1103" s="77" customFormat="1"/>
    <row r="1104" s="77" customFormat="1"/>
    <row r="1105" s="77" customFormat="1"/>
    <row r="1106" s="77" customFormat="1"/>
    <row r="1107" s="77" customFormat="1"/>
    <row r="1108" s="77" customFormat="1"/>
    <row r="1109" s="77" customFormat="1"/>
    <row r="1110" s="77" customFormat="1"/>
    <row r="1111" s="77" customFormat="1"/>
    <row r="1112" s="77" customFormat="1"/>
    <row r="1113" s="77" customFormat="1"/>
    <row r="1114" s="77" customFormat="1"/>
    <row r="1115" s="77" customFormat="1"/>
    <row r="1116" s="77" customFormat="1"/>
    <row r="1117" s="77" customFormat="1"/>
    <row r="1118" s="77" customFormat="1"/>
    <row r="1119" s="77" customFormat="1"/>
    <row r="1120" s="77" customFormat="1"/>
    <row r="1121" s="77" customFormat="1"/>
    <row r="1122" s="77" customFormat="1"/>
    <row r="1123" s="77" customFormat="1"/>
    <row r="1124" s="77" customFormat="1"/>
    <row r="1125" s="77" customFormat="1"/>
    <row r="1126" s="77" customFormat="1"/>
    <row r="1127" s="77" customFormat="1"/>
    <row r="1128" s="77" customFormat="1"/>
    <row r="1129" s="77" customFormat="1"/>
    <row r="1130" s="77" customFormat="1"/>
    <row r="1131" s="77" customFormat="1"/>
    <row r="1132" s="77" customFormat="1"/>
    <row r="1133" s="77" customFormat="1"/>
    <row r="1134" s="77" customFormat="1"/>
    <row r="1135" s="77" customFormat="1"/>
    <row r="1136" s="77" customFormat="1"/>
    <row r="1137" s="77" customFormat="1"/>
    <row r="1138" s="77" customFormat="1"/>
    <row r="1139" s="77" customFormat="1"/>
    <row r="1140" s="77" customFormat="1"/>
    <row r="1141" s="77" customFormat="1"/>
    <row r="1142" s="77" customFormat="1"/>
    <row r="1143" s="77" customFormat="1"/>
    <row r="1144" s="77" customFormat="1"/>
    <row r="1145" s="77" customFormat="1"/>
    <row r="1146" s="77" customFormat="1"/>
    <row r="1147" s="77" customFormat="1"/>
    <row r="1148" s="77" customFormat="1"/>
    <row r="1149" s="77" customFormat="1"/>
    <row r="1150" s="77" customFormat="1"/>
    <row r="1151" s="77" customFormat="1"/>
    <row r="1152" s="77" customFormat="1"/>
    <row r="1153" s="77" customFormat="1"/>
    <row r="1154" s="77" customFormat="1"/>
    <row r="1155" s="77" customFormat="1"/>
    <row r="1156" s="77" customFormat="1"/>
    <row r="1157" s="77" customFormat="1"/>
    <row r="1158" s="77" customFormat="1"/>
    <row r="1159" s="77" customFormat="1"/>
    <row r="1160" s="77" customFormat="1"/>
    <row r="1161" s="77" customFormat="1"/>
    <row r="1162" s="77" customFormat="1"/>
    <row r="1163" s="77" customFormat="1"/>
    <row r="1164" s="77" customFormat="1"/>
    <row r="1165" s="77" customFormat="1"/>
    <row r="1166" s="77" customFormat="1"/>
    <row r="1167" s="77" customFormat="1"/>
    <row r="1168" s="77" customFormat="1"/>
    <row r="1169" s="77" customFormat="1"/>
    <row r="1170" s="77" customFormat="1"/>
    <row r="1171" s="77" customFormat="1"/>
    <row r="1172" s="77" customFormat="1"/>
    <row r="1173" s="77" customFormat="1"/>
    <row r="1174" s="77" customFormat="1"/>
    <row r="1175" s="77" customFormat="1"/>
    <row r="1176" s="77" customFormat="1"/>
    <row r="1177" s="77" customFormat="1"/>
    <row r="1178" s="77" customFormat="1"/>
    <row r="1179" s="77" customFormat="1"/>
    <row r="1180" s="77" customFormat="1"/>
    <row r="1181" s="77" customFormat="1"/>
    <row r="1182" s="77" customFormat="1"/>
    <row r="1183" s="77" customFormat="1"/>
    <row r="1184" s="77" customFormat="1"/>
    <row r="1185" s="77" customFormat="1"/>
    <row r="1186" s="77" customFormat="1"/>
    <row r="1187" s="77" customFormat="1"/>
    <row r="1188" s="77" customFormat="1"/>
    <row r="1189" s="77" customFormat="1"/>
    <row r="1190" s="77" customFormat="1"/>
    <row r="1191" s="77" customFormat="1"/>
    <row r="1192" s="77" customFormat="1"/>
    <row r="1193" s="77" customFormat="1"/>
    <row r="1194" s="77" customFormat="1"/>
    <row r="1195" s="77" customFormat="1"/>
    <row r="1196" s="77" customFormat="1"/>
    <row r="1197" s="77" customFormat="1"/>
    <row r="1198" s="77" customFormat="1"/>
    <row r="1199" s="77" customFormat="1"/>
    <row r="1200" s="77" customFormat="1"/>
    <row r="1201" s="77" customFormat="1"/>
    <row r="1202" s="77" customFormat="1"/>
    <row r="1203" s="77" customFormat="1"/>
    <row r="1204" s="77" customFormat="1"/>
    <row r="1205" s="77" customFormat="1"/>
    <row r="1206" s="77" customFormat="1"/>
    <row r="1207" s="77" customFormat="1"/>
    <row r="1208" s="77" customFormat="1"/>
    <row r="1209" s="77" customFormat="1"/>
    <row r="1210" s="77" customFormat="1"/>
    <row r="1211" s="77" customFormat="1"/>
    <row r="1212" s="77" customFormat="1"/>
    <row r="1213" s="77" customFormat="1"/>
    <row r="1214" s="77" customFormat="1"/>
    <row r="1215" s="77" customFormat="1"/>
    <row r="1216" s="77" customFormat="1"/>
    <row r="1217" s="77" customFormat="1"/>
    <row r="1218" s="77" customFormat="1"/>
    <row r="1219" s="77" customFormat="1"/>
    <row r="1220" s="77" customFormat="1"/>
    <row r="1221" s="77" customFormat="1"/>
    <row r="1222" s="77" customFormat="1"/>
    <row r="1223" s="77" customFormat="1"/>
    <row r="1224" s="77" customFormat="1"/>
    <row r="1225" s="77" customFormat="1"/>
    <row r="1226" s="77" customFormat="1"/>
    <row r="1227" s="77" customFormat="1"/>
    <row r="1228" s="77" customFormat="1"/>
    <row r="1229" s="77" customFormat="1"/>
    <row r="1230" s="77" customFormat="1"/>
    <row r="1231" s="77" customFormat="1"/>
    <row r="1232" s="77" customFormat="1"/>
    <row r="1233" s="77" customFormat="1"/>
    <row r="1234" s="77" customFormat="1"/>
    <row r="1235" s="77" customFormat="1"/>
    <row r="1236" s="77" customFormat="1"/>
    <row r="1237" s="77" customFormat="1"/>
    <row r="1238" s="77" customFormat="1"/>
    <row r="1239" s="77" customFormat="1"/>
    <row r="1240" s="77" customFormat="1"/>
    <row r="1241" s="77" customFormat="1"/>
    <row r="1242" s="77" customFormat="1"/>
    <row r="1243" s="77" customFormat="1"/>
    <row r="1244" s="77" customFormat="1"/>
    <row r="1245" s="77" customFormat="1"/>
    <row r="1246" s="77" customFormat="1"/>
    <row r="1247" s="77" customFormat="1"/>
    <row r="1248" s="77" customFormat="1"/>
    <row r="1249" s="77" customFormat="1"/>
    <row r="1250" s="77" customFormat="1"/>
    <row r="1251" s="77" customFormat="1"/>
    <row r="1252" s="77" customFormat="1"/>
    <row r="1253" s="77" customFormat="1"/>
    <row r="1254" s="77" customFormat="1"/>
    <row r="1255" s="77" customFormat="1"/>
    <row r="1256" s="77" customFormat="1"/>
    <row r="1257" s="77" customFormat="1"/>
    <row r="1258" s="77" customFormat="1"/>
    <row r="1259" s="77" customFormat="1"/>
    <row r="1260" s="77" customFormat="1"/>
    <row r="1261" s="77" customFormat="1"/>
    <row r="1262" s="77" customFormat="1"/>
    <row r="1263" s="77" customFormat="1"/>
    <row r="1264" s="77" customFormat="1"/>
    <row r="1265" s="77" customFormat="1"/>
    <row r="1266" s="77" customFormat="1"/>
    <row r="1267" s="77" customFormat="1"/>
    <row r="1268" s="77" customFormat="1"/>
    <row r="1269" s="77" customFormat="1"/>
    <row r="1270" s="77" customFormat="1"/>
    <row r="1271" s="77" customFormat="1"/>
    <row r="1272" s="77" customFormat="1"/>
    <row r="1273" s="77" customFormat="1"/>
    <row r="1274" s="77" customFormat="1"/>
    <row r="1275" s="77" customFormat="1"/>
    <row r="1276" s="77" customFormat="1"/>
    <row r="1277" s="77" customFormat="1"/>
    <row r="1278" s="77" customFormat="1"/>
    <row r="1279" s="77" customFormat="1"/>
    <row r="1280" s="77" customFormat="1"/>
    <row r="1281" s="77" customFormat="1"/>
    <row r="1282" s="77" customFormat="1"/>
    <row r="1283" s="77" customFormat="1"/>
    <row r="1284" s="77" customFormat="1"/>
    <row r="1285" s="77" customFormat="1"/>
    <row r="1286" s="77" customFormat="1"/>
    <row r="1287" s="77" customFormat="1"/>
    <row r="1288" s="77" customFormat="1"/>
    <row r="1289" s="77" customFormat="1"/>
    <row r="1290" s="77" customFormat="1"/>
    <row r="1291" s="77" customFormat="1"/>
    <row r="1292" s="77" customFormat="1"/>
    <row r="1293" s="77" customFormat="1"/>
    <row r="1294" s="77" customFormat="1"/>
    <row r="1295" s="77" customFormat="1"/>
    <row r="1296" s="77" customFormat="1"/>
    <row r="1297" s="77" customFormat="1"/>
    <row r="1298" s="77" customFormat="1"/>
    <row r="1299" s="77" customFormat="1"/>
    <row r="1300" s="77" customFormat="1"/>
    <row r="1301" s="77" customFormat="1"/>
    <row r="1302" s="77" customFormat="1"/>
    <row r="1303" s="77" customFormat="1"/>
    <row r="1304" s="77" customFormat="1"/>
    <row r="1305" s="77" customFormat="1"/>
    <row r="1306" s="77" customFormat="1"/>
    <row r="1307" s="77" customFormat="1"/>
    <row r="1308" s="77" customFormat="1"/>
    <row r="1309" s="77" customFormat="1"/>
    <row r="1310" s="77" customFormat="1"/>
    <row r="1311" s="77" customFormat="1"/>
    <row r="1312" s="77" customFormat="1"/>
    <row r="1313" s="77" customFormat="1"/>
    <row r="1314" s="77" customFormat="1"/>
    <row r="1315" s="77" customFormat="1"/>
    <row r="1316" s="77" customFormat="1"/>
    <row r="1317" s="77" customFormat="1"/>
    <row r="1318" s="77" customFormat="1"/>
    <row r="1319" s="77" customFormat="1"/>
    <row r="1320" s="77" customFormat="1"/>
    <row r="1321" s="77" customFormat="1"/>
    <row r="1322" s="77" customFormat="1"/>
    <row r="1323" s="77" customFormat="1"/>
    <row r="1324" s="77" customFormat="1"/>
    <row r="1325" s="77" customFormat="1"/>
    <row r="1326" s="77" customFormat="1"/>
    <row r="1327" s="77" customFormat="1"/>
    <row r="1328" s="77" customFormat="1"/>
    <row r="1329" s="77" customFormat="1"/>
    <row r="1330" s="77" customFormat="1"/>
    <row r="1331" s="77" customFormat="1"/>
    <row r="1332" s="77" customFormat="1"/>
    <row r="1333" s="77" customFormat="1"/>
    <row r="1334" s="77" customFormat="1"/>
    <row r="1335" s="77" customFormat="1"/>
    <row r="1336" s="77" customFormat="1"/>
    <row r="1337" s="77" customFormat="1"/>
    <row r="1338" s="77" customFormat="1"/>
    <row r="1339" s="77" customFormat="1"/>
    <row r="1340" s="77" customFormat="1"/>
    <row r="1341" s="77" customFormat="1"/>
    <row r="1342" s="77" customFormat="1"/>
    <row r="1343" s="77" customFormat="1"/>
    <row r="1344" s="77" customFormat="1"/>
    <row r="1345" s="77" customFormat="1"/>
    <row r="1346" s="77" customFormat="1"/>
    <row r="1347" s="77" customFormat="1"/>
    <row r="1348" s="77" customFormat="1"/>
    <row r="1349" s="77" customFormat="1"/>
    <row r="1350" s="77" customFormat="1"/>
    <row r="1351" s="77" customFormat="1"/>
    <row r="1352" s="77" customFormat="1"/>
    <row r="1353" s="77" customFormat="1"/>
    <row r="1354" s="77" customFormat="1"/>
    <row r="1355" s="77" customFormat="1"/>
    <row r="1356" s="77" customFormat="1"/>
    <row r="1357" s="77" customFormat="1"/>
    <row r="1358" s="77" customFormat="1"/>
    <row r="1359" s="77" customFormat="1"/>
    <row r="1360" s="77" customFormat="1"/>
    <row r="1361" s="77" customFormat="1"/>
    <row r="1362" s="77" customFormat="1"/>
    <row r="1363" s="77" customFormat="1"/>
    <row r="1364" s="77" customFormat="1"/>
    <row r="1365" s="77" customFormat="1"/>
    <row r="1366" s="77" customFormat="1"/>
    <row r="1367" s="77" customFormat="1"/>
    <row r="1368" s="77" customFormat="1"/>
    <row r="1369" s="77" customFormat="1"/>
    <row r="1370" s="77" customFormat="1"/>
    <row r="1371" s="77" customFormat="1"/>
    <row r="1372" s="77" customFormat="1"/>
    <row r="1373" s="77" customFormat="1"/>
    <row r="1374" s="77" customFormat="1"/>
    <row r="1375" s="77" customFormat="1"/>
    <row r="1376" s="77" customFormat="1"/>
    <row r="1377" s="77" customFormat="1"/>
    <row r="1378" s="77" customFormat="1"/>
    <row r="1379" s="77" customFormat="1"/>
    <row r="1380" s="77" customFormat="1"/>
    <row r="1381" s="77" customFormat="1"/>
    <row r="1382" s="77" customFormat="1"/>
    <row r="1383" s="77" customFormat="1"/>
    <row r="1384" s="77" customFormat="1"/>
    <row r="1385" s="77" customFormat="1"/>
    <row r="1386" s="77" customFormat="1"/>
    <row r="1387" s="77" customFormat="1"/>
    <row r="1388" s="77" customFormat="1"/>
    <row r="1389" s="77" customFormat="1"/>
    <row r="1390" s="77" customFormat="1"/>
    <row r="1391" s="77" customFormat="1"/>
    <row r="1392" s="77" customFormat="1"/>
    <row r="1393" s="77" customFormat="1"/>
    <row r="1394" s="77" customFormat="1"/>
    <row r="1395" s="77" customFormat="1"/>
    <row r="1396" s="77" customFormat="1"/>
    <row r="1397" s="77" customFormat="1"/>
    <row r="1398" s="77" customFormat="1"/>
    <row r="1399" s="77" customFormat="1"/>
    <row r="1400" s="77" customFormat="1"/>
    <row r="1401" s="77" customFormat="1"/>
    <row r="1402" s="77" customFormat="1"/>
    <row r="1403" s="77" customFormat="1"/>
    <row r="1404" s="77" customFormat="1"/>
    <row r="1405" s="77" customFormat="1"/>
    <row r="1406" s="77" customFormat="1"/>
    <row r="1407" s="77" customFormat="1"/>
    <row r="1408" s="77" customFormat="1"/>
    <row r="1409" s="77" customFormat="1"/>
    <row r="1410" s="77" customFormat="1"/>
    <row r="1411" s="77" customFormat="1"/>
    <row r="1412" s="77" customFormat="1"/>
    <row r="1413" s="77" customFormat="1"/>
    <row r="1414" s="77" customFormat="1"/>
    <row r="1415" s="77" customFormat="1"/>
    <row r="1416" s="77" customFormat="1"/>
    <row r="1417" s="77" customFormat="1"/>
    <row r="1418" s="77" customFormat="1"/>
    <row r="1419" s="77" customFormat="1"/>
    <row r="1420" s="77" customFormat="1"/>
    <row r="1421" s="77" customFormat="1"/>
    <row r="1422" s="77" customFormat="1"/>
    <row r="1423" s="77" customFormat="1"/>
    <row r="1424" s="77" customFormat="1"/>
    <row r="1425" s="77" customFormat="1"/>
    <row r="1426" s="77" customFormat="1"/>
    <row r="1427" s="77" customFormat="1"/>
    <row r="1428" s="77" customFormat="1"/>
    <row r="1429" s="77" customFormat="1"/>
    <row r="1430" s="77" customFormat="1"/>
    <row r="1431" s="77" customFormat="1"/>
    <row r="1432" s="77" customFormat="1"/>
    <row r="1433" s="77" customFormat="1"/>
    <row r="1434" s="77" customFormat="1"/>
    <row r="1435" s="77" customFormat="1"/>
    <row r="1436" s="77" customFormat="1"/>
    <row r="1437" s="77" customFormat="1"/>
    <row r="1438" s="77" customFormat="1"/>
    <row r="1439" s="77" customFormat="1"/>
    <row r="1440" s="77" customFormat="1"/>
    <row r="1441" s="77" customFormat="1"/>
    <row r="1442" s="77" customFormat="1"/>
    <row r="1443" s="77" customFormat="1"/>
    <row r="1444" s="77" customFormat="1"/>
    <row r="1445" s="77" customFormat="1"/>
    <row r="1446" s="77" customFormat="1"/>
    <row r="1447" s="77" customFormat="1"/>
    <row r="1448" s="77" customFormat="1"/>
    <row r="1449" s="77" customFormat="1"/>
    <row r="1450" s="77" customFormat="1"/>
    <row r="1451" s="77" customFormat="1"/>
    <row r="1452" s="77" customFormat="1"/>
    <row r="1453" s="77" customFormat="1"/>
    <row r="1454" s="77" customFormat="1"/>
    <row r="1455" s="77" customFormat="1"/>
    <row r="1456" s="77" customFormat="1"/>
    <row r="1457" s="77" customFormat="1"/>
    <row r="1458" s="77" customFormat="1"/>
    <row r="1459" s="77" customFormat="1"/>
    <row r="1460" s="77" customFormat="1"/>
    <row r="1461" s="77" customFormat="1"/>
    <row r="1462" s="77" customFormat="1"/>
    <row r="1463" s="77" customFormat="1"/>
    <row r="1464" s="77" customFormat="1"/>
    <row r="1465" s="77" customFormat="1"/>
    <row r="1466" s="77" customFormat="1"/>
    <row r="1467" s="77" customFormat="1"/>
    <row r="1468" s="77" customFormat="1"/>
    <row r="1469" s="77" customFormat="1"/>
    <row r="1470" s="77" customFormat="1"/>
    <row r="1471" s="77" customFormat="1"/>
    <row r="1472" s="77" customFormat="1"/>
    <row r="1473" s="77" customFormat="1"/>
    <row r="1474" s="77" customFormat="1"/>
    <row r="1475" s="77" customFormat="1"/>
    <row r="1476" s="77" customFormat="1"/>
    <row r="1477" s="77" customFormat="1"/>
    <row r="1478" s="77" customFormat="1"/>
    <row r="1479" s="77" customFormat="1"/>
    <row r="1480" s="77" customFormat="1"/>
    <row r="1481" s="77" customFormat="1"/>
    <row r="1482" s="77" customFormat="1"/>
    <row r="1483" s="77" customFormat="1"/>
    <row r="1484" s="77" customFormat="1"/>
    <row r="1485" s="77" customFormat="1"/>
    <row r="1486" s="77" customFormat="1"/>
    <row r="1487" s="77" customFormat="1"/>
    <row r="1488" s="77" customFormat="1"/>
    <row r="1489" s="77" customFormat="1"/>
    <row r="1490" s="77" customFormat="1"/>
    <row r="1491" s="77" customFormat="1"/>
    <row r="1492" s="77" customFormat="1"/>
    <row r="1493" s="77" customFormat="1"/>
    <row r="1494" s="77" customFormat="1"/>
    <row r="1495" s="77" customFormat="1"/>
    <row r="1496" s="77" customFormat="1"/>
    <row r="1497" s="77" customFormat="1"/>
    <row r="1498" s="77" customFormat="1"/>
    <row r="1499" s="77" customFormat="1"/>
    <row r="1500" s="77" customFormat="1"/>
    <row r="1501" s="77" customFormat="1"/>
    <row r="1502" s="77" customFormat="1"/>
    <row r="1503" s="77" customFormat="1"/>
    <row r="1504" s="77" customFormat="1"/>
    <row r="1505" s="77" customFormat="1"/>
    <row r="1506" s="77" customFormat="1"/>
    <row r="1507" s="77" customFormat="1"/>
    <row r="1508" s="77" customFormat="1"/>
    <row r="1509" s="77" customFormat="1"/>
    <row r="1510" s="77" customFormat="1"/>
    <row r="1511" s="77" customFormat="1"/>
    <row r="1512" s="77" customFormat="1"/>
    <row r="1513" s="77" customFormat="1"/>
    <row r="1514" s="77" customFormat="1"/>
    <row r="1515" s="77" customFormat="1"/>
    <row r="1516" s="77" customFormat="1"/>
    <row r="1517" s="77" customFormat="1"/>
    <row r="1518" s="77" customFormat="1"/>
    <row r="1519" s="77" customFormat="1"/>
    <row r="1520" s="77" customFormat="1"/>
    <row r="1521" s="77" customFormat="1"/>
    <row r="1522" s="77" customFormat="1"/>
    <row r="1523" s="77" customFormat="1"/>
    <row r="1524" s="77" customFormat="1"/>
    <row r="1525" s="77" customFormat="1"/>
    <row r="1526" s="77" customFormat="1"/>
    <row r="1527" s="77" customFormat="1"/>
    <row r="1528" s="77" customFormat="1"/>
    <row r="1529" s="77" customFormat="1"/>
    <row r="1530" s="77" customFormat="1"/>
    <row r="1531" s="77" customFormat="1"/>
    <row r="1532" s="77" customFormat="1"/>
    <row r="1533" s="77" customFormat="1"/>
    <row r="1534" s="77" customFormat="1"/>
    <row r="1535" s="77" customFormat="1"/>
    <row r="1536" s="77" customFormat="1"/>
    <row r="1537" s="77" customFormat="1"/>
    <row r="1538" s="77" customFormat="1"/>
    <row r="1539" s="77" customFormat="1"/>
    <row r="1540" s="77" customFormat="1"/>
    <row r="1541" s="77" customFormat="1"/>
    <row r="1542" s="77" customFormat="1"/>
    <row r="1543" s="77" customFormat="1"/>
    <row r="1544" s="77" customFormat="1"/>
    <row r="1545" s="77" customFormat="1"/>
    <row r="1546" s="77" customFormat="1"/>
    <row r="1547" s="77" customFormat="1"/>
    <row r="1548" s="77" customFormat="1"/>
    <row r="1549" s="77" customFormat="1"/>
    <row r="1550" s="77" customFormat="1"/>
    <row r="1551" s="77" customFormat="1"/>
    <row r="1552" s="77" customFormat="1"/>
    <row r="1553" s="77" customFormat="1"/>
    <row r="1554" s="77" customFormat="1"/>
    <row r="1555" s="77" customFormat="1"/>
    <row r="1556" s="77" customFormat="1"/>
    <row r="1557" s="77" customFormat="1"/>
    <row r="1558" s="77" customFormat="1"/>
    <row r="1559" s="77" customFormat="1"/>
    <row r="1560" s="77" customFormat="1"/>
    <row r="1561" s="77" customFormat="1"/>
    <row r="1562" s="77" customFormat="1"/>
    <row r="1563" s="77" customFormat="1"/>
    <row r="1564" s="77" customFormat="1"/>
    <row r="1565" s="77" customFormat="1"/>
    <row r="1566" s="77" customFormat="1"/>
    <row r="1567" s="77" customFormat="1"/>
    <row r="1568" s="77" customFormat="1"/>
    <row r="1569" s="77" customFormat="1"/>
    <row r="1570" s="77" customFormat="1"/>
    <row r="1571" s="77" customFormat="1"/>
    <row r="1572" s="77" customFormat="1"/>
    <row r="1573" s="77" customFormat="1"/>
    <row r="1574" s="77" customFormat="1"/>
    <row r="1575" s="77" customFormat="1"/>
    <row r="1576" s="77" customFormat="1"/>
    <row r="1577" s="77" customFormat="1"/>
    <row r="1578" s="77" customFormat="1"/>
    <row r="1579" s="77" customFormat="1"/>
    <row r="1580" s="77" customFormat="1"/>
    <row r="1581" s="77" customFormat="1"/>
    <row r="1582" s="77" customFormat="1"/>
    <row r="1583" s="77" customFormat="1"/>
    <row r="1584" s="77" customFormat="1"/>
    <row r="1585" s="77" customFormat="1"/>
    <row r="1586" s="77" customFormat="1"/>
    <row r="1587" s="77" customFormat="1"/>
    <row r="1588" s="77" customFormat="1"/>
    <row r="1589" s="77" customFormat="1"/>
    <row r="1590" s="77" customFormat="1"/>
    <row r="1591" s="77" customFormat="1"/>
    <row r="1592" s="77" customFormat="1"/>
    <row r="1593" s="77" customFormat="1"/>
    <row r="1594" s="77" customFormat="1"/>
    <row r="1595" s="77" customFormat="1"/>
    <row r="1596" s="77" customFormat="1"/>
    <row r="1597" s="77" customFormat="1"/>
    <row r="1598" s="77" customFormat="1"/>
    <row r="1599" s="77" customFormat="1"/>
    <row r="1600" s="77" customFormat="1"/>
    <row r="1601" s="77" customFormat="1"/>
    <row r="1602" s="77" customFormat="1"/>
    <row r="1603" s="77" customFormat="1"/>
    <row r="1604" s="77" customFormat="1"/>
    <row r="1605" s="77" customFormat="1"/>
    <row r="1606" s="77" customFormat="1"/>
    <row r="1607" s="77" customFormat="1"/>
    <row r="1608" s="77" customFormat="1"/>
    <row r="1609" s="77" customFormat="1"/>
    <row r="1610" s="77" customFormat="1"/>
    <row r="1611" s="77" customFormat="1"/>
    <row r="1612" s="77" customFormat="1"/>
    <row r="1613" s="77" customFormat="1"/>
    <row r="1614" s="77" customFormat="1"/>
    <row r="1615" s="77" customFormat="1"/>
    <row r="1616" s="77" customFormat="1"/>
    <row r="1617" s="77" customFormat="1"/>
    <row r="1618" s="77" customFormat="1"/>
    <row r="1619" s="77" customFormat="1"/>
    <row r="1620" s="77" customFormat="1"/>
    <row r="1621" s="77" customFormat="1"/>
    <row r="1622" s="77" customFormat="1"/>
    <row r="1623" s="77" customFormat="1"/>
    <row r="1624" s="77" customFormat="1"/>
    <row r="1625" s="77" customFormat="1"/>
    <row r="1626" s="77" customFormat="1"/>
    <row r="1627" s="77" customFormat="1"/>
    <row r="1628" s="77" customFormat="1"/>
    <row r="1629" s="77" customFormat="1"/>
    <row r="1630" s="77" customFormat="1"/>
    <row r="1631" s="77" customFormat="1"/>
    <row r="1632" s="77" customFormat="1"/>
    <row r="1633" s="77" customFormat="1"/>
    <row r="1634" s="77" customFormat="1"/>
    <row r="1635" s="77" customFormat="1"/>
    <row r="1636" s="77" customFormat="1"/>
    <row r="1637" s="77" customFormat="1"/>
    <row r="1638" s="77" customFormat="1"/>
    <row r="1639" s="77" customFormat="1"/>
    <row r="1640" s="77" customFormat="1"/>
    <row r="1641" s="77" customFormat="1"/>
    <row r="1642" s="77" customFormat="1"/>
    <row r="1643" s="77" customFormat="1"/>
    <row r="1644" s="77" customFormat="1"/>
    <row r="1645" s="77" customFormat="1"/>
    <row r="1646" s="77" customFormat="1"/>
    <row r="1647" s="77" customFormat="1"/>
    <row r="1648" s="77" customFormat="1"/>
    <row r="1649" s="77" customFormat="1"/>
    <row r="1650" s="77" customFormat="1"/>
    <row r="1651" s="77" customFormat="1"/>
    <row r="1652" s="77" customFormat="1"/>
    <row r="1653" s="77" customFormat="1"/>
    <row r="1654" s="77" customFormat="1"/>
    <row r="1655" s="77" customFormat="1"/>
    <row r="1656" s="77" customFormat="1"/>
    <row r="1657" s="77" customFormat="1"/>
    <row r="1658" s="77" customFormat="1"/>
    <row r="1659" s="77" customFormat="1"/>
    <row r="1660" s="77" customFormat="1"/>
    <row r="1661" s="77" customFormat="1"/>
    <row r="1662" s="77" customFormat="1"/>
    <row r="1663" s="77" customFormat="1"/>
    <row r="1664" s="77" customFormat="1"/>
    <row r="1665" s="77" customFormat="1"/>
    <row r="1666" s="77" customFormat="1"/>
    <row r="1667" s="77" customFormat="1"/>
    <row r="1668" s="77" customFormat="1"/>
    <row r="1669" s="77" customFormat="1"/>
    <row r="1670" s="77" customFormat="1"/>
    <row r="1671" s="77" customFormat="1"/>
    <row r="1672" s="77" customFormat="1"/>
    <row r="1673" s="77" customFormat="1"/>
    <row r="1674" s="77" customFormat="1"/>
    <row r="1675" s="77" customFormat="1"/>
    <row r="1676" s="77" customFormat="1"/>
    <row r="1677" s="77" customFormat="1"/>
    <row r="1678" s="77" customFormat="1"/>
    <row r="1679" s="77" customFormat="1"/>
    <row r="1680" s="77" customFormat="1"/>
    <row r="1681" s="77" customFormat="1"/>
    <row r="1682" s="77" customFormat="1"/>
    <row r="1683" s="77" customFormat="1"/>
    <row r="1684" s="77" customFormat="1"/>
    <row r="1685" s="77" customFormat="1"/>
    <row r="1686" s="77" customFormat="1"/>
    <row r="1687" s="77" customFormat="1"/>
    <row r="1688" s="77" customFormat="1"/>
    <row r="1689" s="77" customFormat="1"/>
    <row r="1690" s="77" customFormat="1"/>
    <row r="1691" s="77" customFormat="1"/>
    <row r="1692" s="77" customFormat="1"/>
    <row r="1693" s="77" customFormat="1"/>
    <row r="1694" s="77" customFormat="1"/>
    <row r="1695" s="77" customFormat="1"/>
    <row r="1696" s="77" customFormat="1"/>
    <row r="1697" s="77" customFormat="1"/>
    <row r="1698" s="77" customFormat="1"/>
    <row r="1699" s="77" customFormat="1"/>
    <row r="1700" s="77" customFormat="1"/>
    <row r="1701" s="77" customFormat="1"/>
    <row r="1702" s="77" customFormat="1"/>
    <row r="1703" s="77" customFormat="1"/>
    <row r="1704" s="77" customFormat="1"/>
    <row r="1705" s="77" customFormat="1"/>
    <row r="1706" s="77" customFormat="1"/>
    <row r="1707" s="77" customFormat="1"/>
    <row r="1708" s="77" customFormat="1"/>
    <row r="1709" s="77" customFormat="1"/>
    <row r="1710" s="77" customFormat="1"/>
    <row r="1711" s="77" customFormat="1"/>
    <row r="1712" s="77" customFormat="1"/>
    <row r="1713" s="77" customFormat="1"/>
    <row r="1714" s="77" customFormat="1"/>
    <row r="1715" s="77" customFormat="1"/>
    <row r="1716" s="77" customFormat="1"/>
    <row r="1717" s="77" customFormat="1"/>
    <row r="1718" s="77" customFormat="1"/>
    <row r="1719" s="77" customFormat="1"/>
    <row r="1720" s="77" customFormat="1"/>
    <row r="1721" s="77" customFormat="1"/>
    <row r="1722" s="77" customFormat="1"/>
    <row r="1723" s="77" customFormat="1"/>
    <row r="1724" s="77" customFormat="1"/>
    <row r="1725" s="77" customFormat="1"/>
    <row r="1726" s="77" customFormat="1"/>
    <row r="1727" s="77" customFormat="1"/>
    <row r="1728" s="77" customFormat="1"/>
    <row r="1729" s="77" customFormat="1"/>
    <row r="1730" s="77" customFormat="1"/>
    <row r="1731" s="77" customFormat="1"/>
    <row r="1732" s="77" customFormat="1"/>
    <row r="1733" s="77" customFormat="1"/>
    <row r="1734" s="77" customFormat="1"/>
    <row r="1735" s="77" customFormat="1"/>
    <row r="1736" s="77" customFormat="1"/>
    <row r="1737" s="77" customFormat="1"/>
    <row r="1738" s="77" customFormat="1"/>
    <row r="1739" s="77" customFormat="1"/>
    <row r="1740" s="77" customFormat="1"/>
    <row r="1741" s="77" customFormat="1"/>
    <row r="1742" s="77" customFormat="1"/>
    <row r="1743" s="77" customFormat="1"/>
    <row r="1744" s="77" customFormat="1"/>
    <row r="1745" s="77" customFormat="1"/>
    <row r="1746" s="77" customFormat="1"/>
    <row r="1747" s="77" customFormat="1"/>
    <row r="1748" s="77" customFormat="1"/>
    <row r="1749" s="77" customFormat="1"/>
    <row r="1750" s="77" customFormat="1"/>
    <row r="1751" s="77" customFormat="1"/>
    <row r="1752" s="77" customFormat="1"/>
    <row r="1753" s="77" customFormat="1"/>
    <row r="1754" s="77" customFormat="1"/>
    <row r="1755" s="77" customFormat="1"/>
    <row r="1756" s="77" customFormat="1"/>
    <row r="1757" s="77" customFormat="1"/>
    <row r="1758" s="77" customFormat="1"/>
    <row r="1759" s="77" customFormat="1"/>
    <row r="1760" s="77" customFormat="1"/>
    <row r="1761" s="77" customFormat="1"/>
    <row r="1762" s="77" customFormat="1"/>
    <row r="1763" s="77" customFormat="1"/>
    <row r="1764" s="77" customFormat="1"/>
    <row r="1765" s="77" customFormat="1"/>
    <row r="1766" s="77" customFormat="1"/>
    <row r="1767" s="77" customFormat="1"/>
    <row r="1768" s="77" customFormat="1"/>
    <row r="1769" s="77" customFormat="1"/>
    <row r="1770" s="77" customFormat="1"/>
    <row r="1771" s="77" customFormat="1"/>
    <row r="1772" s="77" customFormat="1"/>
    <row r="1773" s="77" customFormat="1"/>
    <row r="1774" s="77" customFormat="1"/>
    <row r="1775" s="77" customFormat="1"/>
    <row r="1776" s="77" customFormat="1"/>
    <row r="1777" s="77" customFormat="1"/>
    <row r="1778" s="77" customFormat="1"/>
    <row r="1779" s="77" customFormat="1"/>
    <row r="1780" s="77" customFormat="1"/>
    <row r="1781" s="77" customFormat="1"/>
    <row r="1782" s="77" customFormat="1"/>
    <row r="1783" s="77" customFormat="1"/>
    <row r="1784" s="77" customFormat="1"/>
    <row r="1785" s="77" customFormat="1"/>
    <row r="1786" s="77" customFormat="1"/>
    <row r="1787" s="77" customFormat="1"/>
    <row r="1788" s="77" customFormat="1"/>
    <row r="1789" s="77" customFormat="1"/>
    <row r="1790" s="77" customFormat="1"/>
    <row r="1791" s="77" customFormat="1"/>
    <row r="1792" s="77" customFormat="1"/>
    <row r="1793" s="77" customFormat="1"/>
    <row r="1794" s="77" customFormat="1"/>
    <row r="1795" s="77" customFormat="1"/>
    <row r="1796" s="77" customFormat="1"/>
    <row r="1797" s="77" customFormat="1"/>
    <row r="1798" s="77" customFormat="1"/>
    <row r="1799" s="77" customFormat="1"/>
    <row r="1800" s="77" customFormat="1"/>
    <row r="1801" s="77" customFormat="1"/>
    <row r="1802" s="77" customFormat="1"/>
    <row r="1803" s="77" customFormat="1"/>
    <row r="1804" s="77" customFormat="1"/>
    <row r="1805" s="77" customFormat="1"/>
    <row r="1806" s="77" customFormat="1"/>
    <row r="1807" s="77" customFormat="1"/>
    <row r="1808" s="77" customFormat="1"/>
    <row r="1809" s="77" customFormat="1"/>
    <row r="1810" s="77" customFormat="1"/>
    <row r="1811" s="77" customFormat="1"/>
    <row r="1812" s="77" customFormat="1"/>
    <row r="1813" s="77" customFormat="1"/>
    <row r="1814" s="77" customFormat="1"/>
    <row r="1815" s="77" customFormat="1"/>
    <row r="1816" s="77" customFormat="1"/>
    <row r="1817" s="77" customFormat="1"/>
    <row r="1818" s="77" customFormat="1"/>
    <row r="1819" s="77" customFormat="1"/>
    <row r="1820" s="77" customFormat="1"/>
    <row r="1821" s="77" customFormat="1"/>
    <row r="1822" s="77" customFormat="1"/>
    <row r="1823" s="77" customFormat="1"/>
    <row r="1824" s="77" customFormat="1"/>
    <row r="1825" s="77" customFormat="1"/>
    <row r="1826" s="77" customFormat="1"/>
    <row r="1827" s="77" customFormat="1"/>
    <row r="1828" s="77" customFormat="1"/>
    <row r="1829" s="77" customFormat="1"/>
    <row r="1830" s="77" customFormat="1"/>
    <row r="1831" s="77" customFormat="1"/>
    <row r="1832" s="77" customFormat="1"/>
    <row r="1833" s="77" customFormat="1"/>
    <row r="1834" s="77" customFormat="1"/>
    <row r="1835" s="77" customFormat="1"/>
    <row r="1836" s="77" customFormat="1"/>
    <row r="1837" s="77" customFormat="1"/>
    <row r="1838" s="77" customFormat="1"/>
    <row r="1839" s="77" customFormat="1"/>
    <row r="1840" s="77" customFormat="1"/>
    <row r="1841" s="77" customFormat="1"/>
    <row r="1842" s="77" customFormat="1"/>
    <row r="1843" s="77" customFormat="1"/>
    <row r="1844" s="77" customFormat="1"/>
    <row r="1845" s="77" customFormat="1"/>
    <row r="1846" s="77" customFormat="1"/>
    <row r="1847" s="77" customFormat="1"/>
    <row r="1848" s="77" customFormat="1"/>
    <row r="1849" s="77" customFormat="1"/>
    <row r="1850" s="77" customFormat="1"/>
    <row r="1851" s="77" customFormat="1"/>
    <row r="1852" s="77" customFormat="1"/>
    <row r="1853" s="77" customFormat="1"/>
    <row r="1854" s="77" customFormat="1"/>
    <row r="1855" s="77" customFormat="1"/>
    <row r="1856" s="77" customFormat="1"/>
    <row r="1857" s="77" customFormat="1"/>
    <row r="1858" s="77" customFormat="1"/>
    <row r="1859" s="77" customFormat="1"/>
    <row r="1860" s="77" customFormat="1"/>
    <row r="1861" s="77" customFormat="1"/>
    <row r="1862" s="77" customFormat="1"/>
    <row r="1863" s="77" customFormat="1"/>
    <row r="1864" s="77" customFormat="1"/>
    <row r="1865" s="77" customFormat="1"/>
    <row r="1866" s="77" customFormat="1"/>
    <row r="1867" s="77" customFormat="1"/>
    <row r="1868" s="77" customFormat="1"/>
    <row r="1869" s="77" customFormat="1"/>
    <row r="1870" s="77" customFormat="1"/>
    <row r="1871" s="77" customFormat="1"/>
    <row r="1872" s="77" customFormat="1"/>
    <row r="1873" s="77" customFormat="1"/>
    <row r="1874" s="77" customFormat="1"/>
    <row r="1875" s="77" customFormat="1"/>
    <row r="1876" s="77" customFormat="1"/>
    <row r="1877" s="77" customFormat="1"/>
    <row r="1878" s="77" customFormat="1"/>
    <row r="1879" s="77" customFormat="1"/>
    <row r="1880" s="77" customFormat="1"/>
    <row r="1881" s="77" customFormat="1"/>
    <row r="1882" s="77" customFormat="1"/>
    <row r="1883" s="77" customFormat="1"/>
    <row r="1884" s="77" customFormat="1"/>
    <row r="1885" s="77" customFormat="1"/>
    <row r="1886" s="77" customFormat="1"/>
    <row r="1887" s="77" customFormat="1"/>
    <row r="1888" s="77" customFormat="1"/>
    <row r="1889" s="77" customFormat="1"/>
    <row r="1890" s="77" customFormat="1"/>
    <row r="1891" s="77" customFormat="1"/>
    <row r="1892" s="77" customFormat="1"/>
    <row r="1893" s="77" customFormat="1"/>
    <row r="1894" s="77" customFormat="1"/>
    <row r="1895" s="77" customFormat="1"/>
    <row r="1896" s="77" customFormat="1"/>
    <row r="1897" s="77" customFormat="1"/>
    <row r="1898" s="77" customFormat="1"/>
    <row r="1899" s="77" customFormat="1"/>
    <row r="1900" s="77" customFormat="1"/>
    <row r="1901" s="77" customFormat="1"/>
    <row r="1902" s="77" customFormat="1"/>
    <row r="1903" s="77" customFormat="1"/>
    <row r="1904" s="77" customFormat="1"/>
    <row r="1905" s="77" customFormat="1"/>
    <row r="1906" s="77" customFormat="1"/>
    <row r="1907" s="77" customFormat="1"/>
    <row r="1908" s="77" customFormat="1"/>
    <row r="1909" s="77" customFormat="1"/>
    <row r="1910" s="77" customFormat="1"/>
    <row r="1911" s="77" customFormat="1"/>
    <row r="1912" s="77" customFormat="1"/>
    <row r="1913" s="77" customFormat="1"/>
    <row r="1914" s="77" customFormat="1"/>
    <row r="1915" s="77" customFormat="1"/>
    <row r="1916" s="77" customFormat="1"/>
    <row r="1917" s="77" customFormat="1"/>
    <row r="1918" s="77" customFormat="1"/>
    <row r="1919" s="77" customFormat="1"/>
    <row r="1920" s="77" customFormat="1"/>
    <row r="1921" s="77" customFormat="1"/>
    <row r="1922" s="77" customFormat="1"/>
    <row r="1923" s="77" customFormat="1"/>
    <row r="1924" s="77" customFormat="1"/>
    <row r="1925" s="77" customFormat="1"/>
    <row r="1926" s="77" customFormat="1"/>
    <row r="1927" s="77" customFormat="1"/>
    <row r="1928" s="77" customFormat="1"/>
    <row r="1929" s="77" customFormat="1"/>
    <row r="1930" s="77" customFormat="1"/>
    <row r="1931" s="77" customFormat="1"/>
    <row r="1932" s="77" customFormat="1"/>
    <row r="1933" s="77" customFormat="1"/>
    <row r="1934" s="77" customFormat="1"/>
    <row r="1935" s="77" customFormat="1"/>
    <row r="1936" s="77" customFormat="1"/>
    <row r="1937" s="77" customFormat="1"/>
    <row r="1938" s="77" customFormat="1"/>
    <row r="1939" s="77" customFormat="1"/>
    <row r="1940" s="77" customFormat="1"/>
    <row r="1941" s="77" customFormat="1"/>
    <row r="1942" s="77" customFormat="1"/>
    <row r="1943" s="77" customFormat="1"/>
    <row r="1944" s="77" customFormat="1"/>
    <row r="1945" s="77" customFormat="1"/>
    <row r="1946" s="77" customFormat="1"/>
    <row r="1947" s="77" customFormat="1"/>
    <row r="1948" s="77" customFormat="1"/>
    <row r="1949" s="77" customFormat="1"/>
    <row r="1950" s="77" customFormat="1"/>
    <row r="1951" s="77" customFormat="1"/>
    <row r="1952" s="77" customFormat="1"/>
    <row r="1953" s="77" customFormat="1"/>
    <row r="1954" s="77" customFormat="1"/>
    <row r="1955" s="77" customFormat="1"/>
    <row r="1956" s="77" customFormat="1"/>
    <row r="1957" s="77" customFormat="1"/>
    <row r="1958" s="77" customFormat="1"/>
    <row r="1959" s="77" customFormat="1"/>
    <row r="1960" s="77" customFormat="1"/>
    <row r="1961" s="77" customFormat="1"/>
    <row r="1962" s="77" customFormat="1"/>
    <row r="1963" s="77" customFormat="1"/>
    <row r="1964" s="77" customFormat="1"/>
    <row r="1965" s="77" customFormat="1"/>
    <row r="1966" s="77" customFormat="1"/>
    <row r="1967" s="77" customFormat="1"/>
    <row r="1968" s="77" customFormat="1"/>
    <row r="1969" s="77" customFormat="1"/>
    <row r="1970" s="77" customFormat="1"/>
    <row r="1971" s="77" customFormat="1"/>
    <row r="1972" s="77" customFormat="1"/>
    <row r="1973" s="77" customFormat="1"/>
    <row r="1974" s="77" customFormat="1"/>
    <row r="1975" s="77" customFormat="1"/>
    <row r="1976" s="77" customFormat="1"/>
    <row r="1977" s="77" customFormat="1"/>
    <row r="1978" s="77" customFormat="1"/>
    <row r="1979" s="77" customFormat="1"/>
    <row r="1980" s="77" customFormat="1"/>
    <row r="1981" s="77" customFormat="1"/>
    <row r="1982" s="77" customFormat="1"/>
    <row r="1983" s="77" customFormat="1"/>
    <row r="1984" s="77" customFormat="1"/>
    <row r="1985" s="77" customFormat="1"/>
    <row r="1986" s="77" customFormat="1"/>
    <row r="1987" s="77" customFormat="1"/>
    <row r="1988" s="77" customFormat="1"/>
    <row r="1989" s="77" customFormat="1"/>
    <row r="1990" s="77" customFormat="1"/>
    <row r="1991" s="77" customFormat="1"/>
    <row r="1992" s="77" customFormat="1"/>
    <row r="1993" s="77" customFormat="1"/>
    <row r="1994" s="77" customFormat="1"/>
    <row r="1995" s="77" customFormat="1"/>
    <row r="1996" s="77" customFormat="1"/>
    <row r="1997" s="77" customFormat="1"/>
    <row r="1998" s="77" customFormat="1"/>
    <row r="1999" s="77" customFormat="1"/>
    <row r="2000" s="77" customFormat="1"/>
    <row r="2001" s="77" customFormat="1"/>
    <row r="2002" s="77" customFormat="1"/>
    <row r="2003" s="77" customFormat="1"/>
    <row r="2004" s="77" customFormat="1"/>
    <row r="2005" s="77" customFormat="1"/>
    <row r="2006" s="77" customFormat="1"/>
    <row r="2007" s="77" customFormat="1"/>
    <row r="2008" s="77" customFormat="1"/>
    <row r="2009" s="77" customFormat="1"/>
    <row r="2010" s="77" customFormat="1"/>
    <row r="2011" s="77" customFormat="1"/>
    <row r="2012" s="77" customFormat="1"/>
    <row r="2013" s="77" customFormat="1"/>
    <row r="2014" s="77" customFormat="1"/>
    <row r="2015" s="77" customFormat="1"/>
    <row r="2016" s="77" customFormat="1"/>
    <row r="2017" s="77" customFormat="1"/>
    <row r="2018" s="77" customFormat="1"/>
    <row r="2019" s="77" customFormat="1"/>
    <row r="2020" s="77" customFormat="1"/>
    <row r="2021" s="77" customFormat="1"/>
    <row r="2022" s="77" customFormat="1"/>
    <row r="2023" s="77" customFormat="1"/>
    <row r="2024" s="77" customFormat="1"/>
    <row r="2025" s="77" customFormat="1"/>
    <row r="2026" s="77" customFormat="1"/>
    <row r="2027" s="77" customFormat="1"/>
    <row r="2028" s="77" customFormat="1"/>
    <row r="2029" s="77" customFormat="1"/>
    <row r="2030" s="77" customFormat="1"/>
    <row r="2031" s="77" customFormat="1"/>
    <row r="2032" s="77" customFormat="1"/>
    <row r="2033" s="77" customFormat="1"/>
    <row r="2034" s="77" customFormat="1"/>
    <row r="2035" s="77" customFormat="1"/>
    <row r="2036" s="77" customFormat="1"/>
    <row r="2037" s="77" customFormat="1"/>
    <row r="2038" s="77" customFormat="1"/>
    <row r="2039" s="77" customFormat="1"/>
    <row r="2040" s="77" customFormat="1"/>
    <row r="2041" s="77" customFormat="1"/>
    <row r="2042" s="77" customFormat="1"/>
    <row r="2043" s="77" customFormat="1"/>
    <row r="2044" s="77" customFormat="1"/>
    <row r="2045" s="77" customFormat="1"/>
    <row r="2046" s="77" customFormat="1"/>
    <row r="2047" s="77" customFormat="1"/>
    <row r="2048" s="77" customFormat="1"/>
    <row r="2049" s="77" customFormat="1"/>
    <row r="2050" s="77" customFormat="1"/>
    <row r="2051" s="77" customFormat="1"/>
    <row r="2052" s="77" customFormat="1"/>
    <row r="2053" s="77" customFormat="1"/>
    <row r="2054" s="77" customFormat="1"/>
    <row r="2055" s="77" customFormat="1"/>
    <row r="2056" s="77" customFormat="1"/>
    <row r="2057" s="77" customFormat="1"/>
    <row r="2058" s="77" customFormat="1"/>
    <row r="2059" s="77" customFormat="1"/>
    <row r="2060" s="77" customFormat="1"/>
    <row r="2061" s="77" customFormat="1"/>
    <row r="2062" s="77" customFormat="1"/>
    <row r="2063" s="77" customFormat="1"/>
    <row r="2064" s="77" customFormat="1"/>
    <row r="2065" s="77" customFormat="1"/>
    <row r="2066" s="77" customFormat="1"/>
    <row r="2067" s="77" customFormat="1"/>
    <row r="2068" s="77" customFormat="1"/>
    <row r="2069" s="77" customFormat="1"/>
    <row r="2070" s="77" customFormat="1"/>
    <row r="2071" s="77" customFormat="1"/>
    <row r="2072" s="77" customFormat="1"/>
    <row r="2073" s="77" customFormat="1"/>
    <row r="2074" s="77" customFormat="1"/>
    <row r="2075" s="77" customFormat="1"/>
    <row r="2076" s="77" customFormat="1"/>
    <row r="2077" s="77" customFormat="1"/>
    <row r="2078" s="77" customFormat="1"/>
    <row r="2079" s="77" customFormat="1"/>
    <row r="2080" s="77" customFormat="1"/>
    <row r="2081" s="77" customFormat="1"/>
    <row r="2082" s="77" customFormat="1"/>
    <row r="2083" s="77" customFormat="1"/>
    <row r="2084" s="77" customFormat="1"/>
    <row r="2085" s="77" customFormat="1"/>
    <row r="2086" s="77" customFormat="1"/>
    <row r="2087" s="77" customFormat="1"/>
    <row r="2088" s="77" customFormat="1"/>
    <row r="2089" s="77" customFormat="1"/>
    <row r="2090" s="77" customFormat="1"/>
    <row r="2091" s="77" customFormat="1"/>
    <row r="2092" s="77" customFormat="1"/>
    <row r="2093" s="77" customFormat="1"/>
    <row r="2094" s="77" customFormat="1"/>
    <row r="2095" s="77" customFormat="1"/>
    <row r="2096" s="77" customFormat="1"/>
    <row r="2097" s="77" customFormat="1"/>
    <row r="2098" s="77" customFormat="1"/>
    <row r="2099" s="77" customFormat="1"/>
    <row r="2100" s="77" customFormat="1"/>
    <row r="2101" s="77" customFormat="1"/>
    <row r="2102" s="77" customFormat="1"/>
    <row r="2103" s="77" customFormat="1"/>
    <row r="2104" s="77" customFormat="1"/>
    <row r="2105" s="77" customFormat="1"/>
    <row r="2106" s="77" customFormat="1"/>
    <row r="2107" s="77" customFormat="1"/>
    <row r="2108" s="77" customFormat="1"/>
    <row r="2109" s="77" customFormat="1"/>
    <row r="2110" s="77" customFormat="1"/>
    <row r="2111" s="77" customFormat="1"/>
    <row r="2112" s="77" customFormat="1"/>
    <row r="2113" s="77" customFormat="1"/>
    <row r="2114" s="77" customFormat="1"/>
    <row r="2115" s="77" customFormat="1"/>
    <row r="2116" s="77" customFormat="1"/>
    <row r="2117" s="77" customFormat="1"/>
    <row r="2118" s="77" customFormat="1"/>
    <row r="2119" s="77" customFormat="1"/>
    <row r="2120" s="77" customFormat="1"/>
    <row r="2121" s="77" customFormat="1"/>
    <row r="2122" s="77" customFormat="1"/>
    <row r="2123" s="77" customFormat="1"/>
    <row r="2124" s="77" customFormat="1"/>
    <row r="2125" s="77" customFormat="1"/>
    <row r="2126" s="77" customFormat="1"/>
    <row r="2127" s="77" customFormat="1"/>
    <row r="2128" s="77" customFormat="1"/>
    <row r="2129" s="77" customFormat="1"/>
    <row r="2130" s="77" customFormat="1"/>
    <row r="2131" s="77" customFormat="1"/>
    <row r="2132" s="77" customFormat="1"/>
    <row r="2133" s="77" customFormat="1"/>
    <row r="2134" s="77" customFormat="1"/>
    <row r="2135" s="77" customFormat="1"/>
    <row r="2136" s="77" customFormat="1"/>
    <row r="2137" s="77" customFormat="1"/>
    <row r="2138" s="77" customFormat="1"/>
    <row r="2139" s="77" customFormat="1"/>
    <row r="2140" s="77" customFormat="1"/>
    <row r="2141" s="77" customFormat="1"/>
    <row r="2142" s="77" customFormat="1"/>
    <row r="2143" s="77" customFormat="1"/>
    <row r="2144" s="77" customFormat="1"/>
    <row r="2145" s="77" customFormat="1"/>
    <row r="2146" s="77" customFormat="1"/>
    <row r="2147" s="77" customFormat="1"/>
    <row r="2148" s="77" customFormat="1"/>
    <row r="2149" s="77" customFormat="1"/>
    <row r="2150" s="77" customFormat="1"/>
    <row r="2151" s="77" customFormat="1"/>
    <row r="2152" s="77" customFormat="1"/>
    <row r="2153" s="77" customFormat="1"/>
    <row r="2154" s="77" customFormat="1"/>
    <row r="2155" s="77" customFormat="1"/>
    <row r="2156" s="77" customFormat="1"/>
    <row r="2157" s="77" customFormat="1"/>
    <row r="2158" s="77" customFormat="1"/>
    <row r="2159" s="77" customFormat="1"/>
    <row r="2160" s="77" customFormat="1"/>
    <row r="2161" s="77" customFormat="1"/>
    <row r="2162" s="77" customFormat="1"/>
    <row r="2163" s="77" customFormat="1"/>
    <row r="2164" s="77" customFormat="1"/>
    <row r="2165" s="77" customFormat="1"/>
    <row r="2166" s="77" customFormat="1"/>
    <row r="2167" s="77" customFormat="1"/>
    <row r="2168" s="77" customFormat="1"/>
    <row r="2169" s="77" customFormat="1"/>
    <row r="2170" s="77" customFormat="1"/>
    <row r="2171" s="77" customFormat="1"/>
    <row r="2172" s="77" customFormat="1"/>
    <row r="2173" s="77" customFormat="1"/>
    <row r="2174" s="77" customFormat="1"/>
    <row r="2175" s="77" customFormat="1"/>
    <row r="2176" s="77" customFormat="1"/>
    <row r="2177" s="77" customFormat="1"/>
    <row r="2178" s="77" customFormat="1"/>
    <row r="2179" s="77" customFormat="1"/>
    <row r="2180" s="77" customFormat="1"/>
    <row r="2181" s="77" customFormat="1"/>
    <row r="2182" s="77" customFormat="1"/>
    <row r="2183" s="77" customFormat="1"/>
    <row r="2184" s="77" customFormat="1"/>
    <row r="2185" s="77" customFormat="1"/>
    <row r="2186" s="77" customFormat="1"/>
    <row r="2187" s="77" customFormat="1"/>
    <row r="2188" s="77" customFormat="1"/>
    <row r="2189" s="77" customFormat="1"/>
    <row r="2190" s="77" customFormat="1"/>
    <row r="2191" s="77" customFormat="1"/>
    <row r="2192" s="77" customFormat="1"/>
    <row r="2193" s="77" customFormat="1"/>
    <row r="2194" s="77" customFormat="1"/>
    <row r="2195" s="77" customFormat="1"/>
    <row r="2196" s="77" customFormat="1"/>
    <row r="2197" s="77" customFormat="1"/>
    <row r="2198" s="77" customFormat="1"/>
    <row r="2199" s="77" customFormat="1"/>
    <row r="2200" s="77" customFormat="1"/>
    <row r="2201" s="77" customFormat="1"/>
    <row r="2202" s="77" customFormat="1"/>
    <row r="2203" s="77" customFormat="1"/>
    <row r="2204" s="77" customFormat="1"/>
    <row r="2205" s="77" customFormat="1"/>
    <row r="2206" s="77" customFormat="1"/>
    <row r="2207" s="77" customFormat="1"/>
    <row r="2208" s="77" customFormat="1"/>
    <row r="2209" s="77" customFormat="1"/>
    <row r="2210" s="77" customFormat="1"/>
    <row r="2211" s="77" customFormat="1"/>
    <row r="2212" s="77" customFormat="1"/>
    <row r="2213" s="77" customFormat="1"/>
    <row r="2214" s="77" customFormat="1"/>
    <row r="2215" s="77" customFormat="1"/>
    <row r="2216" s="77" customFormat="1"/>
    <row r="2217" s="77" customFormat="1"/>
    <row r="2218" s="77" customFormat="1"/>
    <row r="2219" s="77" customFormat="1"/>
    <row r="2220" s="77" customFormat="1"/>
    <row r="2221" s="77" customFormat="1"/>
    <row r="2222" s="77" customFormat="1"/>
    <row r="2223" s="77" customFormat="1"/>
    <row r="2224" s="77" customFormat="1"/>
    <row r="2225" s="77" customFormat="1"/>
    <row r="2226" s="77" customFormat="1"/>
    <row r="2227" s="77" customFormat="1"/>
    <row r="2228" s="77" customFormat="1"/>
    <row r="2229" s="77" customFormat="1"/>
    <row r="2230" s="77" customFormat="1"/>
    <row r="2231" s="77" customFormat="1"/>
    <row r="2232" s="77" customFormat="1"/>
    <row r="2233" s="77" customFormat="1"/>
    <row r="2234" s="77" customFormat="1"/>
    <row r="2235" s="77" customFormat="1"/>
    <row r="2236" s="77" customFormat="1"/>
    <row r="2237" s="77" customFormat="1"/>
    <row r="2238" s="77" customFormat="1"/>
    <row r="2239" s="77" customFormat="1"/>
    <row r="2240" s="77" customFormat="1"/>
    <row r="2241" s="77" customFormat="1"/>
    <row r="2242" s="77" customFormat="1"/>
    <row r="2243" s="77" customFormat="1"/>
    <row r="2244" s="77" customFormat="1"/>
    <row r="2245" s="77" customFormat="1"/>
    <row r="2246" s="77" customFormat="1"/>
    <row r="2247" s="77" customFormat="1"/>
    <row r="2248" s="77" customFormat="1"/>
    <row r="2249" s="77" customFormat="1"/>
    <row r="2250" s="77" customFormat="1"/>
    <row r="2251" s="77" customFormat="1"/>
    <row r="2252" s="77" customFormat="1"/>
    <row r="2253" s="77" customFormat="1"/>
    <row r="2254" s="77" customFormat="1"/>
    <row r="2255" s="77" customFormat="1"/>
    <row r="2256" s="77" customFormat="1"/>
    <row r="2257" s="77" customFormat="1"/>
    <row r="2258" s="77" customFormat="1"/>
    <row r="2259" s="77" customFormat="1"/>
    <row r="2260" s="77" customFormat="1"/>
    <row r="2261" s="77" customFormat="1"/>
    <row r="2262" s="77" customFormat="1"/>
    <row r="2263" s="77" customFormat="1"/>
    <row r="2264" s="77" customFormat="1"/>
    <row r="2265" s="77" customFormat="1"/>
    <row r="2266" s="77" customFormat="1"/>
    <row r="2267" s="77" customFormat="1"/>
    <row r="2268" s="77" customFormat="1"/>
    <row r="2269" s="77" customFormat="1"/>
    <row r="2270" s="77" customFormat="1"/>
    <row r="2271" s="77" customFormat="1"/>
    <row r="2272" s="77" customFormat="1"/>
    <row r="2273" s="77" customFormat="1"/>
    <row r="2274" s="77" customFormat="1"/>
    <row r="2275" s="77" customFormat="1"/>
    <row r="2276" s="77" customFormat="1"/>
    <row r="2277" s="77" customFormat="1"/>
    <row r="2278" s="77" customFormat="1"/>
    <row r="2279" s="77" customFormat="1"/>
    <row r="2280" s="77" customFormat="1"/>
    <row r="2281" s="77" customFormat="1"/>
    <row r="2282" s="77" customFormat="1"/>
    <row r="2283" s="77" customFormat="1"/>
    <row r="2284" s="77" customFormat="1"/>
    <row r="2285" s="77" customFormat="1"/>
    <row r="2286" s="77" customFormat="1"/>
    <row r="2287" s="77" customFormat="1"/>
    <row r="2288" s="77" customFormat="1"/>
    <row r="2289" s="77" customFormat="1"/>
    <row r="2290" s="77" customFormat="1"/>
    <row r="2291" s="77" customFormat="1"/>
    <row r="2292" s="77" customFormat="1"/>
    <row r="2293" s="77" customFormat="1"/>
    <row r="2294" s="77" customFormat="1"/>
    <row r="2295" s="77" customFormat="1"/>
    <row r="2296" s="77" customFormat="1"/>
    <row r="2297" s="77" customFormat="1"/>
    <row r="2298" s="77" customFormat="1"/>
    <row r="2299" s="77" customFormat="1"/>
    <row r="2300" s="77" customFormat="1"/>
    <row r="2301" s="77" customFormat="1"/>
    <row r="2302" s="77" customFormat="1"/>
    <row r="2303" s="77" customFormat="1"/>
    <row r="2304" s="77" customFormat="1"/>
    <row r="2305" s="77" customFormat="1"/>
    <row r="2306" s="77" customFormat="1"/>
    <row r="2307" s="77" customFormat="1"/>
    <row r="2308" s="77" customFormat="1"/>
    <row r="2309" s="77" customFormat="1"/>
    <row r="2310" s="77" customFormat="1"/>
    <row r="2311" s="77" customFormat="1"/>
    <row r="2312" s="77" customFormat="1"/>
    <row r="2313" s="77" customFormat="1"/>
    <row r="2314" s="77" customFormat="1"/>
    <row r="2315" s="77" customFormat="1"/>
    <row r="2316" s="77" customFormat="1"/>
    <row r="2317" s="77" customFormat="1"/>
    <row r="2318" s="77" customFormat="1"/>
    <row r="2319" s="77" customFormat="1"/>
    <row r="2320" s="77" customFormat="1"/>
    <row r="2321" s="77" customFormat="1"/>
    <row r="2322" s="77" customFormat="1"/>
    <row r="2323" s="77" customFormat="1"/>
    <row r="2324" s="77" customFormat="1"/>
    <row r="2325" s="77" customFormat="1"/>
    <row r="2326" s="77" customFormat="1"/>
    <row r="2327" s="77" customFormat="1"/>
    <row r="2328" s="77" customFormat="1"/>
    <row r="2329" s="77" customFormat="1"/>
    <row r="2330" s="77" customFormat="1"/>
    <row r="2331" s="77" customFormat="1"/>
    <row r="2332" s="77" customFormat="1"/>
    <row r="2333" s="77" customFormat="1"/>
    <row r="2334" s="77" customFormat="1"/>
    <row r="2335" s="77" customFormat="1"/>
    <row r="2336" s="77" customFormat="1"/>
    <row r="2337" s="77" customFormat="1"/>
    <row r="2338" s="77" customFormat="1"/>
    <row r="2339" s="77" customFormat="1"/>
    <row r="2340" s="77" customFormat="1"/>
    <row r="2341" s="77" customFormat="1"/>
    <row r="2342" s="77" customFormat="1"/>
    <row r="2343" s="77" customFormat="1"/>
    <row r="2344" s="77" customFormat="1"/>
    <row r="2345" s="77" customFormat="1"/>
    <row r="2346" s="77" customFormat="1"/>
    <row r="2347" s="77" customFormat="1"/>
    <row r="2348" s="77" customFormat="1"/>
    <row r="2349" s="77" customFormat="1"/>
    <row r="2350" s="77" customFormat="1"/>
    <row r="2351" s="77" customFormat="1"/>
    <row r="2352" s="77" customFormat="1"/>
    <row r="2353" s="77" customFormat="1"/>
    <row r="2354" s="77" customFormat="1"/>
    <row r="2355" s="77" customFormat="1"/>
    <row r="2356" s="77" customFormat="1"/>
    <row r="2357" s="77" customFormat="1"/>
    <row r="2358" s="77" customFormat="1"/>
    <row r="2359" s="77" customFormat="1"/>
    <row r="2360" s="77" customFormat="1"/>
    <row r="2361" s="77" customFormat="1"/>
    <row r="2362" s="77" customFormat="1"/>
    <row r="2363" s="77" customFormat="1"/>
    <row r="2364" s="77" customFormat="1"/>
    <row r="2365" s="77" customFormat="1"/>
    <row r="2366" s="77" customFormat="1"/>
    <row r="2367" s="77" customFormat="1"/>
    <row r="2368" s="77" customFormat="1"/>
    <row r="2369" s="77" customFormat="1"/>
    <row r="2370" s="77" customFormat="1"/>
    <row r="2371" s="77" customFormat="1"/>
    <row r="2372" s="77" customFormat="1"/>
    <row r="2373" s="77" customFormat="1"/>
    <row r="2374" s="77" customFormat="1"/>
    <row r="2375" s="77" customFormat="1"/>
    <row r="2376" s="77" customFormat="1"/>
    <row r="2377" s="77" customFormat="1"/>
    <row r="2378" s="77" customFormat="1"/>
    <row r="2379" s="77" customFormat="1"/>
    <row r="2380" s="77" customFormat="1"/>
    <row r="2381" s="77" customFormat="1"/>
    <row r="2382" s="77" customFormat="1"/>
    <row r="2383" s="77" customFormat="1"/>
    <row r="2384" s="77" customFormat="1"/>
    <row r="2385" s="77" customFormat="1"/>
    <row r="2386" s="77" customFormat="1"/>
    <row r="2387" s="77" customFormat="1"/>
    <row r="2388" s="77" customFormat="1"/>
    <row r="2389" s="77" customFormat="1"/>
    <row r="2390" s="77" customFormat="1"/>
    <row r="2391" s="77" customFormat="1"/>
    <row r="2392" s="77" customFormat="1"/>
    <row r="2393" s="77" customFormat="1"/>
    <row r="2394" s="77" customFormat="1"/>
    <row r="2395" s="77" customFormat="1"/>
    <row r="2396" s="77" customFormat="1"/>
    <row r="2397" s="77" customFormat="1"/>
    <row r="2398" s="77" customFormat="1"/>
    <row r="2399" s="77" customFormat="1"/>
    <row r="2400" s="77" customFormat="1"/>
    <row r="2401" s="77" customFormat="1"/>
    <row r="2402" s="77" customFormat="1"/>
    <row r="2403" s="77" customFormat="1"/>
    <row r="2404" s="77" customFormat="1"/>
    <row r="2405" s="77" customFormat="1"/>
    <row r="2406" s="77" customFormat="1"/>
    <row r="2407" s="77" customFormat="1"/>
    <row r="2408" s="77" customFormat="1"/>
    <row r="2409" s="77" customFormat="1"/>
    <row r="2410" s="77" customFormat="1"/>
    <row r="2411" s="77" customFormat="1"/>
    <row r="2412" s="77" customFormat="1"/>
    <row r="2413" s="77" customFormat="1"/>
    <row r="2414" s="77" customFormat="1"/>
    <row r="2415" s="77" customFormat="1"/>
    <row r="2416" s="77" customFormat="1"/>
    <row r="2417" s="77" customFormat="1"/>
    <row r="2418" s="77" customFormat="1"/>
    <row r="2419" s="77" customFormat="1"/>
    <row r="2420" s="77" customFormat="1"/>
    <row r="2421" s="77" customFormat="1"/>
    <row r="2422" s="77" customFormat="1"/>
    <row r="2423" s="77" customFormat="1"/>
    <row r="2424" s="77" customFormat="1"/>
    <row r="2425" s="77" customFormat="1"/>
    <row r="2426" s="77" customFormat="1"/>
    <row r="2427" s="77" customFormat="1"/>
    <row r="2428" s="77" customFormat="1"/>
    <row r="2429" s="77" customFormat="1"/>
    <row r="2430" s="77" customFormat="1"/>
    <row r="2431" s="77" customFormat="1"/>
    <row r="2432" s="77" customFormat="1"/>
    <row r="2433" s="77" customFormat="1"/>
    <row r="2434" s="77" customFormat="1"/>
    <row r="2435" s="77" customFormat="1"/>
    <row r="2436" s="77" customFormat="1"/>
    <row r="2437" s="77" customFormat="1"/>
    <row r="2438" s="77" customFormat="1"/>
    <row r="2439" s="77" customFormat="1"/>
    <row r="2440" s="77" customFormat="1"/>
    <row r="2441" s="77" customFormat="1"/>
    <row r="2442" s="77" customFormat="1"/>
    <row r="2443" s="77" customFormat="1"/>
    <row r="2444" s="77" customFormat="1"/>
    <row r="2445" s="77" customFormat="1"/>
    <row r="2446" s="77" customFormat="1"/>
    <row r="2447" s="77" customFormat="1"/>
    <row r="2448" s="77" customFormat="1"/>
    <row r="2449" s="77" customFormat="1"/>
    <row r="2450" s="77" customFormat="1"/>
    <row r="2451" s="77" customFormat="1"/>
    <row r="2452" s="77" customFormat="1"/>
    <row r="2453" s="77" customFormat="1"/>
    <row r="2454" s="77" customFormat="1"/>
    <row r="2455" s="77" customFormat="1"/>
    <row r="2456" s="77" customFormat="1"/>
    <row r="2457" s="77" customFormat="1"/>
    <row r="2458" s="77" customFormat="1"/>
    <row r="2459" s="77" customFormat="1"/>
    <row r="2460" s="77" customFormat="1"/>
    <row r="2461" s="77" customFormat="1"/>
    <row r="2462" s="77" customFormat="1"/>
    <row r="2463" s="77" customFormat="1"/>
    <row r="2464" s="77" customFormat="1"/>
    <row r="2465" s="77" customFormat="1"/>
    <row r="2466" s="77" customFormat="1"/>
    <row r="2467" s="77" customFormat="1"/>
    <row r="2468" s="77" customFormat="1"/>
    <row r="2469" s="77" customFormat="1"/>
    <row r="2470" s="77" customFormat="1"/>
    <row r="2471" s="77" customFormat="1"/>
    <row r="2472" s="77" customFormat="1"/>
    <row r="2473" s="77" customFormat="1"/>
    <row r="2474" s="77" customFormat="1"/>
    <row r="2475" s="77" customFormat="1"/>
    <row r="2476" s="77" customFormat="1"/>
    <row r="2477" s="77" customFormat="1"/>
    <row r="2478" s="77" customFormat="1"/>
    <row r="2479" s="77" customFormat="1"/>
    <row r="2480" s="77" customFormat="1"/>
    <row r="2481" s="77" customFormat="1"/>
    <row r="2482" s="77" customFormat="1"/>
    <row r="2483" s="77" customFormat="1"/>
    <row r="2484" s="77" customFormat="1"/>
    <row r="2485" s="77" customFormat="1"/>
    <row r="2486" s="77" customFormat="1"/>
    <row r="2487" s="77" customFormat="1"/>
    <row r="2488" s="77" customFormat="1"/>
    <row r="2489" s="77" customFormat="1"/>
    <row r="2490" s="77" customFormat="1"/>
    <row r="2491" s="77" customFormat="1"/>
    <row r="2492" s="77" customFormat="1"/>
    <row r="2493" s="77" customFormat="1"/>
    <row r="2494" s="77" customFormat="1"/>
    <row r="2495" s="77" customFormat="1"/>
    <row r="2496" s="77" customFormat="1"/>
    <row r="2497" s="77" customFormat="1"/>
    <row r="2498" s="77" customFormat="1"/>
    <row r="2499" s="77" customFormat="1"/>
    <row r="2500" s="77" customFormat="1"/>
    <row r="2501" s="77" customFormat="1"/>
    <row r="2502" s="77" customFormat="1"/>
    <row r="2503" s="77" customFormat="1"/>
    <row r="2504" s="77" customFormat="1"/>
    <row r="2505" s="77" customFormat="1"/>
    <row r="2506" s="77" customFormat="1"/>
    <row r="2507" s="77" customFormat="1"/>
    <row r="2508" s="77" customFormat="1"/>
    <row r="2509" s="77" customFormat="1"/>
    <row r="2510" s="77" customFormat="1"/>
    <row r="2511" s="77" customFormat="1"/>
    <row r="2512" s="77" customFormat="1"/>
    <row r="2513" s="77" customFormat="1"/>
    <row r="2514" s="77" customFormat="1"/>
    <row r="2515" s="77" customFormat="1"/>
    <row r="2516" s="77" customFormat="1"/>
    <row r="2517" s="77" customFormat="1"/>
    <row r="2518" s="77" customFormat="1"/>
    <row r="2519" s="77" customFormat="1"/>
    <row r="2520" s="77" customFormat="1"/>
    <row r="2521" s="77" customFormat="1"/>
    <row r="2522" s="77" customFormat="1"/>
    <row r="2523" s="77" customFormat="1"/>
    <row r="2524" s="77" customFormat="1"/>
    <row r="2525" s="77" customFormat="1"/>
    <row r="2526" s="77" customFormat="1"/>
    <row r="2527" s="77" customFormat="1"/>
    <row r="2528" s="77" customFormat="1"/>
    <row r="2529" s="77" customFormat="1"/>
    <row r="2530" s="77" customFormat="1"/>
    <row r="2531" s="77" customFormat="1"/>
    <row r="2532" s="77" customFormat="1"/>
    <row r="2533" s="77" customFormat="1"/>
    <row r="2534" s="77" customFormat="1"/>
    <row r="2535" s="77" customFormat="1"/>
    <row r="2536" s="77" customFormat="1"/>
    <row r="2537" s="77" customFormat="1"/>
    <row r="2538" s="77" customFormat="1"/>
    <row r="2539" s="77" customFormat="1"/>
    <row r="2540" s="77" customFormat="1"/>
    <row r="2541" s="77" customFormat="1"/>
    <row r="2542" s="77" customFormat="1"/>
    <row r="2543" s="77" customFormat="1"/>
    <row r="2544" s="77" customFormat="1"/>
    <row r="2545" s="77" customFormat="1"/>
    <row r="2546" s="77" customFormat="1"/>
    <row r="2547" s="77" customFormat="1"/>
    <row r="2548" s="77" customFormat="1"/>
    <row r="2549" s="77" customFormat="1"/>
    <row r="2550" s="77" customFormat="1"/>
    <row r="2551" s="77" customFormat="1"/>
    <row r="2552" s="77" customFormat="1"/>
    <row r="2553" s="77" customFormat="1"/>
    <row r="2554" s="77" customFormat="1"/>
    <row r="2555" s="77" customFormat="1"/>
    <row r="2556" s="77" customFormat="1"/>
    <row r="2557" s="77" customFormat="1"/>
    <row r="2558" s="77" customFormat="1"/>
    <row r="2559" s="77" customFormat="1"/>
    <row r="2560" s="77" customFormat="1"/>
    <row r="2561" s="77" customFormat="1"/>
    <row r="2562" s="77" customFormat="1"/>
    <row r="2563" s="77" customFormat="1"/>
    <row r="2564" s="77" customFormat="1"/>
    <row r="2565" s="77" customFormat="1"/>
    <row r="2566" s="77" customFormat="1"/>
    <row r="2567" s="77" customFormat="1"/>
    <row r="2568" s="77" customFormat="1"/>
    <row r="2569" s="77" customFormat="1"/>
    <row r="2570" s="77" customFormat="1"/>
    <row r="2571" s="77" customFormat="1"/>
    <row r="2572" s="77" customFormat="1"/>
    <row r="2573" s="77" customFormat="1"/>
    <row r="2574" s="77" customFormat="1"/>
    <row r="2575" s="77" customFormat="1"/>
    <row r="2576" s="77" customFormat="1"/>
    <row r="2577" s="77" customFormat="1"/>
    <row r="2578" s="77" customFormat="1"/>
    <row r="2579" s="77" customFormat="1"/>
    <row r="2580" s="77" customFormat="1"/>
    <row r="2581" s="77" customFormat="1"/>
    <row r="2582" s="77" customFormat="1"/>
    <row r="2583" s="77" customFormat="1"/>
    <row r="2584" s="77" customFormat="1"/>
    <row r="2585" s="77" customFormat="1"/>
    <row r="2586" s="77" customFormat="1"/>
    <row r="2587" s="77" customFormat="1"/>
    <row r="2588" s="77" customFormat="1"/>
    <row r="2589" s="77" customFormat="1"/>
    <row r="2590" s="77" customFormat="1"/>
    <row r="2591" s="77" customFormat="1"/>
    <row r="2592" s="77" customFormat="1"/>
    <row r="2593" s="77" customFormat="1"/>
    <row r="2594" s="77" customFormat="1"/>
    <row r="2595" s="77" customFormat="1"/>
    <row r="2596" s="77" customFormat="1"/>
    <row r="2597" s="77" customFormat="1"/>
    <row r="2598" s="77" customFormat="1"/>
    <row r="2599" s="77" customFormat="1"/>
    <row r="2600" s="77" customFormat="1"/>
    <row r="2601" s="77" customFormat="1"/>
    <row r="2602" s="77" customFormat="1"/>
    <row r="2603" s="77" customFormat="1"/>
    <row r="2604" s="77" customFormat="1"/>
    <row r="2605" s="77" customFormat="1"/>
    <row r="2606" s="77" customFormat="1"/>
    <row r="2607" s="77" customFormat="1"/>
    <row r="2608" s="77" customFormat="1"/>
    <row r="2609" s="77" customFormat="1"/>
    <row r="2610" s="77" customFormat="1"/>
    <row r="2611" s="77" customFormat="1"/>
    <row r="2612" s="77" customFormat="1"/>
    <row r="2613" s="77" customFormat="1"/>
    <row r="2614" s="77" customFormat="1"/>
    <row r="2615" s="77" customFormat="1"/>
    <row r="2616" s="77" customFormat="1"/>
    <row r="2617" s="77" customFormat="1"/>
    <row r="2618" s="77" customFormat="1"/>
    <row r="2619" s="77" customFormat="1"/>
    <row r="2620" s="77" customFormat="1"/>
    <row r="2621" s="77" customFormat="1"/>
    <row r="2622" s="77" customFormat="1"/>
    <row r="2623" s="77" customFormat="1"/>
    <row r="2624" s="77" customFormat="1"/>
    <row r="2625" s="77" customFormat="1"/>
    <row r="2626" s="77" customFormat="1"/>
    <row r="2627" s="77" customFormat="1"/>
    <row r="2628" s="77" customFormat="1"/>
    <row r="2629" s="77" customFormat="1"/>
    <row r="2630" s="77" customFormat="1"/>
    <row r="2631" s="77" customFormat="1"/>
    <row r="2632" s="77" customFormat="1"/>
    <row r="2633" s="77" customFormat="1"/>
    <row r="2634" s="77" customFormat="1"/>
    <row r="2635" s="77" customFormat="1"/>
    <row r="2636" s="77" customFormat="1"/>
    <row r="2637" s="77" customFormat="1"/>
    <row r="2638" s="77" customFormat="1"/>
    <row r="2639" s="77" customFormat="1"/>
    <row r="2640" s="77" customFormat="1"/>
    <row r="2641" s="77" customFormat="1"/>
    <row r="2642" s="77" customFormat="1"/>
    <row r="2643" s="77" customFormat="1"/>
    <row r="2644" s="77" customFormat="1"/>
    <row r="2645" s="77" customFormat="1"/>
    <row r="2646" s="77" customFormat="1"/>
    <row r="2647" s="77" customFormat="1"/>
    <row r="2648" s="77" customFormat="1"/>
    <row r="2649" s="77" customFormat="1"/>
    <row r="2650" s="77" customFormat="1"/>
    <row r="2651" s="77" customFormat="1"/>
    <row r="2652" s="77" customFormat="1"/>
    <row r="2653" s="77" customFormat="1"/>
    <row r="2654" s="77" customFormat="1"/>
    <row r="2655" s="77" customFormat="1"/>
    <row r="2656" s="77" customFormat="1"/>
    <row r="2657" s="77" customFormat="1"/>
    <row r="2658" s="77" customFormat="1"/>
    <row r="2659" s="77" customFormat="1"/>
    <row r="2660" s="77" customFormat="1"/>
    <row r="2661" s="77" customFormat="1"/>
    <row r="2662" s="77" customFormat="1"/>
    <row r="2663" s="77" customFormat="1"/>
    <row r="2664" s="77" customFormat="1"/>
    <row r="2665" s="77" customFormat="1"/>
    <row r="2666" s="77" customFormat="1"/>
    <row r="2667" s="77" customFormat="1"/>
    <row r="2668" s="77" customFormat="1"/>
    <row r="2669" s="77" customFormat="1"/>
    <row r="2670" s="77" customFormat="1"/>
    <row r="2671" s="77" customFormat="1"/>
    <row r="2672" s="77" customFormat="1"/>
    <row r="2673" s="77" customFormat="1"/>
    <row r="2674" s="77" customFormat="1"/>
    <row r="2675" s="77" customFormat="1"/>
    <row r="2676" s="77" customFormat="1"/>
    <row r="2677" s="77" customFormat="1"/>
    <row r="2678" s="77" customFormat="1"/>
    <row r="2679" s="77" customFormat="1"/>
    <row r="2680" s="77" customFormat="1"/>
    <row r="2681" s="77" customFormat="1"/>
    <row r="2682" s="77" customFormat="1"/>
    <row r="2683" s="77" customFormat="1"/>
    <row r="2684" s="77" customFormat="1"/>
    <row r="2685" s="77" customFormat="1"/>
    <row r="2686" s="77" customFormat="1"/>
    <row r="2687" s="77" customFormat="1"/>
    <row r="2688" s="77" customFormat="1"/>
    <row r="2689" s="77" customFormat="1"/>
    <row r="2690" s="77" customFormat="1"/>
    <row r="2691" s="77" customFormat="1"/>
    <row r="2692" s="77" customFormat="1"/>
    <row r="2693" s="77" customFormat="1"/>
    <row r="2694" s="77" customFormat="1"/>
    <row r="2695" s="77" customFormat="1"/>
    <row r="2696" s="77" customFormat="1"/>
    <row r="2697" s="77" customFormat="1"/>
    <row r="2698" s="77" customFormat="1"/>
    <row r="2699" s="77" customFormat="1"/>
    <row r="2700" s="77" customFormat="1"/>
    <row r="2701" s="77" customFormat="1"/>
    <row r="2702" s="77" customFormat="1"/>
    <row r="2703" s="77" customFormat="1"/>
    <row r="2704" s="77" customFormat="1"/>
    <row r="2705" s="77" customFormat="1"/>
    <row r="2706" s="77" customFormat="1"/>
    <row r="2707" s="77" customFormat="1"/>
    <row r="2708" s="77" customFormat="1"/>
    <row r="2709" s="77" customFormat="1"/>
    <row r="2710" s="77" customFormat="1"/>
    <row r="2711" s="77" customFormat="1"/>
    <row r="2712" s="77" customFormat="1"/>
    <row r="2713" s="77" customFormat="1"/>
    <row r="2714" s="77" customFormat="1"/>
    <row r="2715" s="77" customFormat="1"/>
    <row r="2716" s="77" customFormat="1"/>
    <row r="2717" s="77" customFormat="1"/>
    <row r="2718" s="77" customFormat="1"/>
    <row r="2719" s="77" customFormat="1"/>
    <row r="2720" s="77" customFormat="1"/>
    <row r="2721" s="77" customFormat="1"/>
    <row r="2722" s="77" customFormat="1"/>
    <row r="2723" s="77" customFormat="1"/>
    <row r="2724" s="77" customFormat="1"/>
    <row r="2725" s="77" customFormat="1"/>
    <row r="2726" s="77" customFormat="1"/>
    <row r="2727" s="77" customFormat="1"/>
    <row r="2728" s="77" customFormat="1"/>
    <row r="2729" s="77" customFormat="1"/>
    <row r="2730" s="77" customFormat="1"/>
    <row r="2731" s="77" customFormat="1"/>
    <row r="2732" s="77" customFormat="1"/>
    <row r="2733" s="77" customFormat="1"/>
    <row r="2734" s="77" customFormat="1"/>
    <row r="2735" s="77" customFormat="1"/>
    <row r="2736" s="77" customFormat="1"/>
    <row r="2737" s="77" customFormat="1"/>
    <row r="2738" s="77" customFormat="1"/>
    <row r="2739" s="77" customFormat="1"/>
    <row r="2740" s="77" customFormat="1"/>
    <row r="2741" s="77" customFormat="1"/>
    <row r="2742" s="77" customFormat="1"/>
    <row r="2743" s="77" customFormat="1"/>
    <row r="2744" s="77" customFormat="1"/>
    <row r="2745" s="77" customFormat="1"/>
    <row r="2746" s="77" customFormat="1"/>
    <row r="2747" s="77" customFormat="1"/>
    <row r="2748" s="77" customFormat="1"/>
    <row r="2749" s="77" customFormat="1"/>
    <row r="2750" s="77" customFormat="1"/>
    <row r="2751" s="77" customFormat="1"/>
    <row r="2752" s="77" customFormat="1"/>
    <row r="2753" s="77" customFormat="1"/>
    <row r="2754" s="77" customFormat="1"/>
    <row r="2755" s="77" customFormat="1"/>
    <row r="2756" s="77" customFormat="1"/>
    <row r="2757" s="77" customFormat="1"/>
    <row r="2758" s="77" customFormat="1"/>
    <row r="2759" s="77" customFormat="1"/>
    <row r="2760" s="77" customFormat="1"/>
    <row r="2761" s="77" customFormat="1"/>
    <row r="2762" s="77" customFormat="1"/>
    <row r="2763" s="77" customFormat="1"/>
    <row r="2764" s="77" customFormat="1"/>
    <row r="2765" s="77" customFormat="1"/>
    <row r="2766" s="77" customFormat="1"/>
    <row r="2767" s="77" customFormat="1"/>
    <row r="2768" s="77" customFormat="1"/>
    <row r="2769" s="77" customFormat="1"/>
    <row r="2770" s="77" customFormat="1"/>
    <row r="2771" s="77" customFormat="1"/>
    <row r="2772" s="77" customFormat="1"/>
    <row r="2773" s="77" customFormat="1"/>
    <row r="2774" s="77" customFormat="1"/>
    <row r="2775" s="77" customFormat="1"/>
    <row r="2776" s="77" customFormat="1"/>
    <row r="2777" s="77" customFormat="1"/>
    <row r="2778" s="77" customFormat="1"/>
    <row r="2779" s="77" customFormat="1"/>
    <row r="2780" s="77" customFormat="1"/>
    <row r="2781" s="77" customFormat="1"/>
    <row r="2782" s="77" customFormat="1"/>
    <row r="2783" s="77" customFormat="1"/>
    <row r="2784" s="77" customFormat="1"/>
    <row r="2785" s="77" customFormat="1"/>
    <row r="2786" s="77" customFormat="1"/>
    <row r="2787" s="77" customFormat="1"/>
    <row r="2788" s="77" customFormat="1"/>
    <row r="2789" s="77" customFormat="1"/>
    <row r="2790" s="77" customFormat="1"/>
    <row r="2791" s="77" customFormat="1"/>
    <row r="2792" s="77" customFormat="1"/>
    <row r="2793" s="77" customFormat="1"/>
    <row r="2794" s="77" customFormat="1"/>
    <row r="2795" s="77" customFormat="1"/>
    <row r="2796" s="77" customFormat="1"/>
    <row r="2797" s="77" customFormat="1"/>
    <row r="2798" s="77" customFormat="1"/>
    <row r="2799" s="77" customFormat="1"/>
    <row r="2800" s="77" customFormat="1"/>
    <row r="2801" s="77" customFormat="1"/>
    <row r="2802" s="77" customFormat="1"/>
    <row r="2803" s="77" customFormat="1"/>
    <row r="2804" s="77" customFormat="1"/>
    <row r="2805" s="77" customFormat="1"/>
    <row r="2806" s="77" customFormat="1"/>
    <row r="2807" s="77" customFormat="1"/>
    <row r="2808" s="77" customFormat="1"/>
    <row r="2809" s="77" customFormat="1"/>
    <row r="2810" s="77" customFormat="1"/>
    <row r="2811" s="77" customFormat="1"/>
    <row r="2812" s="77" customFormat="1"/>
    <row r="2813" s="77" customFormat="1"/>
    <row r="2814" s="77" customFormat="1"/>
    <row r="2815" s="77" customFormat="1"/>
    <row r="2816" s="77" customFormat="1"/>
    <row r="2817" s="77" customFormat="1"/>
    <row r="2818" s="77" customFormat="1"/>
    <row r="2819" s="77" customFormat="1"/>
    <row r="2820" s="77" customFormat="1"/>
    <row r="2821" s="77" customFormat="1"/>
    <row r="2822" s="77" customFormat="1"/>
    <row r="2823" s="77" customFormat="1"/>
    <row r="2824" s="77" customFormat="1"/>
    <row r="2825" s="77" customFormat="1"/>
    <row r="2826" s="77" customFormat="1"/>
    <row r="2827" s="77" customFormat="1"/>
    <row r="2828" s="77" customFormat="1"/>
    <row r="2829" s="77" customFormat="1"/>
    <row r="2830" s="77" customFormat="1"/>
    <row r="2831" s="77" customFormat="1"/>
    <row r="2832" s="77" customFormat="1"/>
    <row r="2833" s="77" customFormat="1"/>
    <row r="2834" s="77" customFormat="1"/>
    <row r="2835" s="77" customFormat="1"/>
    <row r="2836" s="77" customFormat="1"/>
    <row r="2837" s="77" customFormat="1"/>
    <row r="2838" s="77" customFormat="1"/>
    <row r="2839" s="77" customFormat="1"/>
    <row r="2840" s="77" customFormat="1"/>
    <row r="2841" s="77" customFormat="1"/>
    <row r="2842" s="77" customFormat="1"/>
    <row r="2843" s="77" customFormat="1"/>
    <row r="2844" s="77" customFormat="1"/>
    <row r="2845" s="77" customFormat="1"/>
    <row r="2846" s="77" customFormat="1"/>
    <row r="2847" s="77" customFormat="1"/>
    <row r="2848" s="77" customFormat="1"/>
    <row r="2849" s="77" customFormat="1"/>
    <row r="2850" s="77" customFormat="1"/>
    <row r="2851" s="77" customFormat="1"/>
    <row r="2852" s="77" customFormat="1"/>
    <row r="2853" s="77" customFormat="1"/>
    <row r="2854" s="77" customFormat="1"/>
    <row r="2855" s="77" customFormat="1"/>
    <row r="2856" s="77" customFormat="1"/>
    <row r="2857" s="77" customFormat="1"/>
    <row r="2858" s="77" customFormat="1"/>
    <row r="2859" s="77" customFormat="1"/>
    <row r="2860" s="77" customFormat="1"/>
    <row r="2861" s="77" customFormat="1"/>
    <row r="2862" s="77" customFormat="1"/>
    <row r="2863" s="77" customFormat="1"/>
    <row r="2864" s="77" customFormat="1"/>
    <row r="2865" s="77" customFormat="1"/>
    <row r="2866" s="77" customFormat="1"/>
    <row r="2867" s="77" customFormat="1"/>
    <row r="2868" s="77" customFormat="1"/>
    <row r="2869" s="77" customFormat="1"/>
    <row r="2870" s="77" customFormat="1"/>
    <row r="2871" s="77" customFormat="1"/>
    <row r="2872" s="77" customFormat="1"/>
    <row r="2873" s="77" customFormat="1"/>
    <row r="2874" s="77" customFormat="1"/>
    <row r="2875" s="77" customFormat="1"/>
    <row r="2876" s="77" customFormat="1"/>
    <row r="2877" s="77" customFormat="1"/>
    <row r="2878" s="77" customFormat="1"/>
    <row r="2879" s="77" customFormat="1"/>
    <row r="2880" s="77" customFormat="1"/>
    <row r="2881" s="77" customFormat="1"/>
    <row r="2882" s="77" customFormat="1"/>
    <row r="2883" s="77" customFormat="1"/>
    <row r="2884" s="77" customFormat="1"/>
    <row r="2885" s="77" customFormat="1"/>
    <row r="2886" s="77" customFormat="1"/>
    <row r="2887" s="77" customFormat="1"/>
    <row r="2888" s="77" customFormat="1"/>
    <row r="2889" s="77" customFormat="1"/>
    <row r="2890" s="77" customFormat="1"/>
    <row r="2891" s="77" customFormat="1"/>
    <row r="2892" s="77" customFormat="1"/>
    <row r="2893" s="77" customFormat="1"/>
    <row r="2894" s="77" customFormat="1"/>
    <row r="2895" s="77" customFormat="1"/>
    <row r="2896" s="77" customFormat="1"/>
    <row r="2897" s="77" customFormat="1"/>
    <row r="2898" s="77" customFormat="1"/>
    <row r="2899" s="77" customFormat="1"/>
    <row r="2900" s="77" customFormat="1"/>
    <row r="2901" s="77" customFormat="1"/>
    <row r="2902" s="77" customFormat="1"/>
    <row r="2903" s="77" customFormat="1"/>
    <row r="2904" s="77" customFormat="1"/>
    <row r="2905" s="77" customFormat="1"/>
    <row r="2906" s="77" customFormat="1"/>
    <row r="2907" s="77" customFormat="1"/>
    <row r="2908" s="77" customFormat="1"/>
    <row r="2909" s="77" customFormat="1"/>
    <row r="2910" s="77" customFormat="1"/>
    <row r="2911" s="77" customFormat="1"/>
    <row r="2912" s="77" customFormat="1"/>
    <row r="2913" s="77" customFormat="1"/>
    <row r="2914" s="77" customFormat="1"/>
    <row r="2915" s="77" customFormat="1"/>
    <row r="2916" s="77" customFormat="1"/>
    <row r="2917" s="77" customFormat="1"/>
    <row r="2918" s="77" customFormat="1"/>
    <row r="2919" s="77" customFormat="1"/>
    <row r="2920" s="77" customFormat="1"/>
    <row r="2921" s="77" customFormat="1"/>
    <row r="2922" s="77" customFormat="1"/>
    <row r="2923" s="77" customFormat="1"/>
    <row r="2924" s="77" customFormat="1"/>
    <row r="2925" s="77" customFormat="1"/>
    <row r="2926" s="77" customFormat="1"/>
    <row r="2927" s="77" customFormat="1"/>
    <row r="2928" s="77" customFormat="1"/>
    <row r="2929" s="77" customFormat="1"/>
    <row r="2930" s="77" customFormat="1"/>
    <row r="2931" s="77" customFormat="1"/>
    <row r="2932" s="77" customFormat="1"/>
    <row r="2933" s="77" customFormat="1"/>
    <row r="2934" s="77" customFormat="1"/>
    <row r="2935" s="77" customFormat="1"/>
    <row r="2936" s="77" customFormat="1"/>
    <row r="2937" s="77" customFormat="1"/>
    <row r="2938" s="77" customFormat="1"/>
    <row r="2939" s="77" customFormat="1"/>
    <row r="2940" s="77" customFormat="1"/>
    <row r="2941" s="77" customFormat="1"/>
    <row r="2942" s="77" customFormat="1"/>
    <row r="2943" s="77" customFormat="1"/>
    <row r="2944" s="77" customFormat="1"/>
    <row r="2945" s="77" customFormat="1"/>
    <row r="2946" s="77" customFormat="1"/>
    <row r="2947" s="77" customFormat="1"/>
    <row r="2948" s="77" customFormat="1"/>
    <row r="2949" s="77" customFormat="1"/>
    <row r="2950" s="77" customFormat="1"/>
    <row r="2951" s="77" customFormat="1"/>
    <row r="2952" s="77" customFormat="1"/>
    <row r="2953" s="77" customFormat="1"/>
    <row r="2954" s="77" customFormat="1"/>
    <row r="2955" s="77" customFormat="1"/>
    <row r="2956" s="77" customFormat="1"/>
    <row r="2957" s="77" customFormat="1"/>
    <row r="2958" s="77" customFormat="1"/>
    <row r="2959" s="77" customFormat="1"/>
    <row r="2960" s="77" customFormat="1"/>
    <row r="2961" s="77" customFormat="1"/>
    <row r="2962" s="77" customFormat="1"/>
    <row r="2963" s="77" customFormat="1"/>
    <row r="2964" s="77" customFormat="1"/>
    <row r="2965" s="77" customFormat="1"/>
    <row r="2966" s="77" customFormat="1"/>
    <row r="2967" s="77" customFormat="1"/>
    <row r="2968" s="77" customFormat="1"/>
    <row r="2969" s="77" customFormat="1"/>
    <row r="2970" s="77" customFormat="1"/>
    <row r="2971" s="77" customFormat="1"/>
    <row r="2972" s="77" customFormat="1"/>
    <row r="2973" s="77" customFormat="1"/>
    <row r="2974" s="77" customFormat="1"/>
    <row r="2975" s="77" customFormat="1"/>
    <row r="2976" s="77" customFormat="1"/>
    <row r="2977" s="77" customFormat="1"/>
    <row r="2978" s="77" customFormat="1"/>
    <row r="2979" s="77" customFormat="1"/>
    <row r="2980" s="77" customFormat="1"/>
    <row r="2981" s="77" customFormat="1"/>
    <row r="2982" s="77" customFormat="1"/>
    <row r="2983" s="77" customFormat="1"/>
    <row r="2984" s="77" customFormat="1"/>
    <row r="2985" s="77" customFormat="1"/>
    <row r="2986" s="77" customFormat="1"/>
    <row r="2987" s="77" customFormat="1"/>
    <row r="2988" s="77" customFormat="1"/>
    <row r="2989" s="77" customFormat="1"/>
    <row r="2990" s="77" customFormat="1"/>
    <row r="2991" s="77" customFormat="1"/>
    <row r="2992" s="77" customFormat="1"/>
    <row r="2993" s="77" customFormat="1"/>
    <row r="2994" s="77" customFormat="1"/>
    <row r="2995" s="77" customFormat="1"/>
    <row r="2996" s="77" customFormat="1"/>
    <row r="2997" s="77" customFormat="1"/>
    <row r="2998" s="77" customFormat="1"/>
    <row r="2999" s="77" customFormat="1"/>
    <row r="3000" s="77" customFormat="1"/>
    <row r="3001" s="77" customFormat="1"/>
    <row r="3002" s="77" customFormat="1"/>
    <row r="3003" s="77" customFormat="1"/>
    <row r="3004" s="77" customFormat="1"/>
    <row r="3005" s="77" customFormat="1"/>
    <row r="3006" s="77" customFormat="1"/>
    <row r="3007" s="77" customFormat="1"/>
    <row r="3008" s="77" customFormat="1"/>
    <row r="3009" s="77" customFormat="1"/>
    <row r="3010" s="77" customFormat="1"/>
    <row r="3011" s="77" customFormat="1"/>
    <row r="3012" s="77" customFormat="1"/>
    <row r="3013" s="77" customFormat="1"/>
    <row r="3014" s="77" customFormat="1"/>
    <row r="3015" s="77" customFormat="1"/>
    <row r="3016" s="77" customFormat="1"/>
    <row r="3017" s="77" customFormat="1"/>
    <row r="3018" s="77" customFormat="1"/>
    <row r="3019" s="77" customFormat="1"/>
    <row r="3020" s="77" customFormat="1"/>
    <row r="3021" s="77" customFormat="1"/>
    <row r="3022" s="77" customFormat="1"/>
    <row r="3023" s="77" customFormat="1"/>
    <row r="3024" s="77" customFormat="1"/>
    <row r="3025" s="77" customFormat="1"/>
    <row r="3026" s="77" customFormat="1"/>
    <row r="3027" s="77" customFormat="1"/>
    <row r="3028" s="77" customFormat="1"/>
    <row r="3029" s="77" customFormat="1"/>
    <row r="3030" s="77" customFormat="1"/>
    <row r="3031" s="77" customFormat="1"/>
    <row r="3032" s="77" customFormat="1"/>
    <row r="3033" s="77" customFormat="1"/>
    <row r="3034" s="77" customFormat="1"/>
    <row r="3035" s="77" customFormat="1"/>
    <row r="3036" s="77" customFormat="1"/>
    <row r="3037" s="77" customFormat="1"/>
    <row r="3038" s="77" customFormat="1"/>
    <row r="3039" s="77" customFormat="1"/>
    <row r="3040" s="77" customFormat="1"/>
    <row r="3041" s="77" customFormat="1"/>
    <row r="3042" s="77" customFormat="1"/>
    <row r="3043" s="77" customFormat="1"/>
    <row r="3044" s="77" customFormat="1"/>
    <row r="3045" s="77" customFormat="1"/>
    <row r="3046" s="77" customFormat="1"/>
    <row r="3047" s="77" customFormat="1"/>
    <row r="3048" s="77" customFormat="1"/>
    <row r="3049" s="77" customFormat="1"/>
    <row r="3050" s="77" customFormat="1"/>
    <row r="3051" s="77" customFormat="1"/>
    <row r="3052" s="77" customFormat="1"/>
    <row r="3053" s="77" customFormat="1"/>
    <row r="3054" s="77" customFormat="1"/>
    <row r="3055" s="77" customFormat="1"/>
    <row r="3056" s="77" customFormat="1"/>
    <row r="3057" s="77" customFormat="1"/>
    <row r="3058" s="77" customFormat="1"/>
    <row r="3059" s="77" customFormat="1"/>
    <row r="3060" s="77" customFormat="1"/>
    <row r="3061" s="77" customFormat="1"/>
    <row r="3062" s="77" customFormat="1"/>
    <row r="3063" s="77" customFormat="1"/>
    <row r="3064" s="77" customFormat="1"/>
    <row r="3065" s="77" customFormat="1"/>
    <row r="3066" s="77" customFormat="1"/>
    <row r="3067" s="77" customFormat="1"/>
    <row r="3068" s="77" customFormat="1"/>
    <row r="3069" s="77" customFormat="1"/>
    <row r="3070" s="77" customFormat="1"/>
    <row r="3071" s="77" customFormat="1"/>
    <row r="3072" s="77" customFormat="1"/>
    <row r="3073" s="77" customFormat="1"/>
    <row r="3074" s="77" customFormat="1"/>
    <row r="3075" s="77" customFormat="1"/>
    <row r="3076" s="77" customFormat="1"/>
    <row r="3077" s="77" customFormat="1"/>
    <row r="3078" s="77" customFormat="1"/>
    <row r="3079" s="77" customFormat="1"/>
    <row r="3080" s="77" customFormat="1"/>
    <row r="3081" s="77" customFormat="1"/>
    <row r="3082" s="77" customFormat="1"/>
    <row r="3083" s="77" customFormat="1"/>
    <row r="3084" s="77" customFormat="1"/>
    <row r="3085" s="77" customFormat="1"/>
    <row r="3086" s="77" customFormat="1"/>
    <row r="3087" s="77" customFormat="1"/>
    <row r="3088" s="77" customFormat="1"/>
    <row r="3089" s="77" customFormat="1"/>
    <row r="3090" s="77" customFormat="1"/>
    <row r="3091" s="77" customFormat="1"/>
    <row r="3092" s="77" customFormat="1"/>
    <row r="3093" s="77" customFormat="1"/>
    <row r="3094" s="77" customFormat="1"/>
    <row r="3095" s="77" customFormat="1"/>
    <row r="3096" s="77" customFormat="1"/>
    <row r="3097" s="77" customFormat="1"/>
    <row r="3098" s="77" customFormat="1"/>
    <row r="3099" s="77" customFormat="1"/>
    <row r="3100" s="77" customFormat="1"/>
    <row r="3101" s="77" customFormat="1"/>
    <row r="3102" s="77" customFormat="1"/>
    <row r="3103" s="77" customFormat="1"/>
    <row r="3104" s="77" customFormat="1"/>
    <row r="3105" s="77" customFormat="1"/>
    <row r="3106" s="77" customFormat="1"/>
    <row r="3107" s="77" customFormat="1"/>
    <row r="3108" s="77" customFormat="1"/>
    <row r="3109" s="77" customFormat="1"/>
    <row r="3110" s="77" customFormat="1"/>
    <row r="3111" s="77" customFormat="1"/>
    <row r="3112" s="77" customFormat="1"/>
    <row r="3113" s="77" customFormat="1"/>
    <row r="3114" s="77" customFormat="1"/>
    <row r="3115" s="77" customFormat="1"/>
    <row r="3116" s="77" customFormat="1"/>
    <row r="3117" s="77" customFormat="1"/>
    <row r="3118" s="77" customFormat="1"/>
    <row r="3119" s="77" customFormat="1"/>
    <row r="3120" s="77" customFormat="1"/>
    <row r="3121" s="77" customFormat="1"/>
    <row r="3122" s="77" customFormat="1"/>
    <row r="3123" s="77" customFormat="1"/>
    <row r="3124" s="77" customFormat="1"/>
    <row r="3125" s="77" customFormat="1"/>
    <row r="3126" s="77" customFormat="1"/>
    <row r="3127" s="77" customFormat="1"/>
    <row r="3128" s="77" customFormat="1"/>
    <row r="3129" s="77" customFormat="1"/>
    <row r="3130" s="77" customFormat="1"/>
    <row r="3131" s="77" customFormat="1"/>
    <row r="3132" s="77" customFormat="1"/>
    <row r="3133" s="77" customFormat="1"/>
    <row r="3134" s="77" customFormat="1"/>
    <row r="3135" s="77" customFormat="1"/>
    <row r="3136" s="77" customFormat="1"/>
    <row r="3137" s="77" customFormat="1"/>
    <row r="3138" s="77" customFormat="1"/>
    <row r="3139" s="77" customFormat="1"/>
    <row r="3140" s="77" customFormat="1"/>
    <row r="3141" s="77" customFormat="1"/>
    <row r="3142" s="77" customFormat="1"/>
    <row r="3143" s="77" customFormat="1"/>
    <row r="3144" s="77" customFormat="1"/>
    <row r="3145" s="77" customFormat="1"/>
    <row r="3146" s="77" customFormat="1"/>
    <row r="3147" s="77" customFormat="1"/>
    <row r="3148" s="77" customFormat="1"/>
    <row r="3149" s="77" customFormat="1"/>
    <row r="3150" s="77" customFormat="1"/>
    <row r="3151" s="77" customFormat="1"/>
    <row r="3152" s="77" customFormat="1"/>
    <row r="3153" s="77" customFormat="1"/>
    <row r="3154" s="77" customFormat="1"/>
    <row r="3155" s="77" customFormat="1"/>
    <row r="3156" s="77" customFormat="1"/>
    <row r="3157" s="77" customFormat="1"/>
    <row r="3158" s="77" customFormat="1"/>
    <row r="3159" s="77" customFormat="1"/>
    <row r="3160" s="77" customFormat="1"/>
    <row r="3161" s="77" customFormat="1"/>
    <row r="3162" s="77" customFormat="1"/>
    <row r="3163" s="77" customFormat="1"/>
    <row r="3164" s="77" customFormat="1"/>
    <row r="3165" s="77" customFormat="1"/>
    <row r="3166" s="77" customFormat="1"/>
    <row r="3167" s="77" customFormat="1"/>
    <row r="3168" s="77" customFormat="1"/>
    <row r="3169" s="77" customFormat="1"/>
    <row r="3170" s="77" customFormat="1"/>
    <row r="3171" s="77" customFormat="1"/>
    <row r="3172" s="77" customFormat="1"/>
    <row r="3173" s="77" customFormat="1"/>
    <row r="3174" s="77" customFormat="1"/>
    <row r="3175" s="77" customFormat="1"/>
    <row r="3176" s="77" customFormat="1"/>
    <row r="3177" s="77" customFormat="1"/>
    <row r="3178" s="77" customFormat="1"/>
    <row r="3179" s="77" customFormat="1"/>
    <row r="3180" s="77" customFormat="1"/>
    <row r="3181" s="77" customFormat="1"/>
    <row r="3182" s="77" customFormat="1"/>
    <row r="3183" s="77" customFormat="1"/>
    <row r="3184" s="77" customFormat="1"/>
    <row r="3185" s="77" customFormat="1"/>
    <row r="3186" s="77" customFormat="1"/>
    <row r="3187" s="77" customFormat="1"/>
    <row r="3188" s="77" customFormat="1"/>
    <row r="3189" s="77" customFormat="1"/>
    <row r="3190" s="77" customFormat="1"/>
    <row r="3191" s="77" customFormat="1"/>
    <row r="3192" s="77" customFormat="1"/>
    <row r="3193" s="77" customFormat="1"/>
    <row r="3194" s="77" customFormat="1"/>
    <row r="3195" s="77" customFormat="1"/>
    <row r="3196" s="77" customFormat="1"/>
    <row r="3197" s="77" customFormat="1"/>
    <row r="3198" s="77" customFormat="1"/>
    <row r="3199" s="77" customFormat="1"/>
    <row r="3200" s="77" customFormat="1"/>
    <row r="3201" s="77" customFormat="1"/>
    <row r="3202" s="77" customFormat="1"/>
    <row r="3203" s="77" customFormat="1"/>
    <row r="3204" s="77" customFormat="1"/>
    <row r="3205" s="77" customFormat="1"/>
    <row r="3206" s="77" customFormat="1"/>
    <row r="3207" s="77" customFormat="1"/>
    <row r="3208" s="77" customFormat="1"/>
    <row r="3209" s="77" customFormat="1"/>
    <row r="3210" s="77" customFormat="1"/>
    <row r="3211" s="77" customFormat="1"/>
    <row r="3212" s="77" customFormat="1"/>
    <row r="3213" s="77" customFormat="1"/>
    <row r="3214" s="77" customFormat="1"/>
    <row r="3215" s="77" customFormat="1"/>
    <row r="3216" s="77" customFormat="1"/>
    <row r="3217" s="77" customFormat="1"/>
    <row r="3218" s="77" customFormat="1"/>
    <row r="3219" s="77" customFormat="1"/>
    <row r="3220" s="77" customFormat="1"/>
    <row r="3221" s="77" customFormat="1"/>
    <row r="3222" s="77" customFormat="1"/>
    <row r="3223" s="77" customFormat="1"/>
    <row r="3224" s="77" customFormat="1"/>
    <row r="3225" s="77" customFormat="1"/>
    <row r="3226" s="77" customFormat="1"/>
    <row r="3227" s="77" customFormat="1"/>
    <row r="3228" s="77" customFormat="1"/>
    <row r="3229" s="77" customFormat="1"/>
    <row r="3230" s="77" customFormat="1"/>
    <row r="3231" s="77" customFormat="1"/>
    <row r="3232" s="77" customFormat="1"/>
    <row r="3233" s="77" customFormat="1"/>
    <row r="3234" s="77" customFormat="1"/>
    <row r="3235" s="77" customFormat="1"/>
    <row r="3236" s="77" customFormat="1"/>
    <row r="3237" s="77" customFormat="1"/>
    <row r="3238" s="77" customFormat="1"/>
    <row r="3239" s="77" customFormat="1"/>
    <row r="3240" s="77" customFormat="1"/>
    <row r="3241" s="77" customFormat="1"/>
    <row r="3242" s="77" customFormat="1"/>
    <row r="3243" s="77" customFormat="1"/>
    <row r="3244" s="77" customFormat="1"/>
    <row r="3245" s="77" customFormat="1"/>
    <row r="3246" s="77" customFormat="1"/>
    <row r="3247" s="77" customFormat="1"/>
    <row r="3248" s="77" customFormat="1"/>
    <row r="3249" s="77" customFormat="1"/>
    <row r="3250" s="77" customFormat="1"/>
    <row r="3251" s="77" customFormat="1"/>
    <row r="3252" s="77" customFormat="1"/>
    <row r="3253" s="77" customFormat="1"/>
    <row r="3254" s="77" customFormat="1"/>
    <row r="3255" s="77" customFormat="1"/>
    <row r="3256" s="77" customFormat="1"/>
    <row r="3257" s="77" customFormat="1"/>
    <row r="3258" s="77" customFormat="1"/>
    <row r="3259" s="77" customFormat="1"/>
    <row r="3260" s="77" customFormat="1"/>
    <row r="3261" s="77" customFormat="1"/>
    <row r="3262" s="77" customFormat="1"/>
    <row r="3263" s="77" customFormat="1"/>
    <row r="3264" s="77" customFormat="1"/>
    <row r="3265" s="77" customFormat="1"/>
    <row r="3266" s="77" customFormat="1"/>
    <row r="3267" s="77" customFormat="1"/>
    <row r="3268" s="77" customFormat="1"/>
    <row r="3269" s="77" customFormat="1"/>
    <row r="3270" s="77" customFormat="1"/>
    <row r="3271" s="77" customFormat="1"/>
    <row r="3272" s="77" customFormat="1"/>
    <row r="3273" s="77" customFormat="1"/>
    <row r="3274" s="77" customFormat="1"/>
    <row r="3275" s="77" customFormat="1"/>
    <row r="3276" s="77" customFormat="1"/>
    <row r="3277" s="77" customFormat="1"/>
    <row r="3278" s="77" customFormat="1"/>
    <row r="3279" s="77" customFormat="1"/>
    <row r="3280" s="77" customFormat="1"/>
    <row r="3281" s="77" customFormat="1"/>
    <row r="3282" s="77" customFormat="1"/>
    <row r="3283" s="77" customFormat="1"/>
    <row r="3284" s="77" customFormat="1"/>
    <row r="3285" s="77" customFormat="1"/>
    <row r="3286" s="77" customFormat="1"/>
    <row r="3287" s="77" customFormat="1"/>
    <row r="3288" s="77" customFormat="1"/>
    <row r="3289" s="77" customFormat="1"/>
    <row r="3290" s="77" customFormat="1"/>
    <row r="3291" s="77" customFormat="1"/>
    <row r="3292" s="77" customFormat="1"/>
    <row r="3293" s="77" customFormat="1"/>
    <row r="3294" s="77" customFormat="1"/>
    <row r="3295" s="77" customFormat="1"/>
    <row r="3296" s="77" customFormat="1"/>
    <row r="3297" s="77" customFormat="1"/>
    <row r="3298" s="77" customFormat="1"/>
    <row r="3299" s="77" customFormat="1"/>
    <row r="3300" s="77" customFormat="1"/>
    <row r="3301" s="77" customFormat="1"/>
    <row r="3302" s="77" customFormat="1"/>
    <row r="3303" s="77" customFormat="1"/>
    <row r="3304" s="77" customFormat="1"/>
    <row r="3305" s="77" customFormat="1"/>
    <row r="3306" s="77" customFormat="1"/>
    <row r="3307" s="77" customFormat="1"/>
    <row r="3308" s="77" customFormat="1"/>
    <row r="3309" s="77" customFormat="1"/>
    <row r="3310" s="77" customFormat="1"/>
    <row r="3311" s="77" customFormat="1"/>
    <row r="3312" s="77" customFormat="1"/>
    <row r="3313" s="77" customFormat="1"/>
    <row r="3314" s="77" customFormat="1"/>
    <row r="3315" s="77" customFormat="1"/>
    <row r="3316" s="77" customFormat="1"/>
    <row r="3317" s="77" customFormat="1"/>
    <row r="3318" s="77" customFormat="1"/>
    <row r="3319" s="77" customFormat="1"/>
    <row r="3320" s="77" customFormat="1"/>
    <row r="3321" s="77" customFormat="1"/>
    <row r="3322" s="77" customFormat="1"/>
    <row r="3323" s="77" customFormat="1"/>
    <row r="3324" s="77" customFormat="1"/>
    <row r="3325" s="77" customFormat="1"/>
    <row r="3326" s="77" customFormat="1"/>
    <row r="3327" s="77" customFormat="1"/>
    <row r="3328" s="77" customFormat="1"/>
    <row r="3329" s="77" customFormat="1"/>
    <row r="3330" s="77" customFormat="1"/>
    <row r="3331" s="77" customFormat="1"/>
    <row r="3332" s="77" customFormat="1"/>
    <row r="3333" s="77" customFormat="1"/>
    <row r="3334" s="77" customFormat="1"/>
    <row r="3335" s="77" customFormat="1"/>
    <row r="3336" s="77" customFormat="1"/>
    <row r="3337" s="77" customFormat="1"/>
    <row r="3338" s="77" customFormat="1"/>
    <row r="3339" s="77" customFormat="1"/>
    <row r="3340" s="77" customFormat="1"/>
    <row r="3341" s="77" customFormat="1"/>
    <row r="3342" s="77" customFormat="1"/>
    <row r="3343" s="77" customFormat="1"/>
    <row r="3344" s="77" customFormat="1"/>
    <row r="3345" s="77" customFormat="1"/>
    <row r="3346" s="77" customFormat="1"/>
    <row r="3347" s="77" customFormat="1"/>
    <row r="3348" s="77" customFormat="1"/>
    <row r="3349" s="77" customFormat="1"/>
    <row r="3350" s="77" customFormat="1"/>
    <row r="3351" s="77" customFormat="1"/>
    <row r="3352" s="77" customFormat="1"/>
    <row r="3353" s="77" customFormat="1"/>
    <row r="3354" s="77" customFormat="1"/>
    <row r="3355" s="77" customFormat="1"/>
    <row r="3356" s="77" customFormat="1"/>
    <row r="3357" s="77" customFormat="1"/>
    <row r="3358" s="77" customFormat="1"/>
    <row r="3359" s="77" customFormat="1"/>
    <row r="3360" s="77" customFormat="1"/>
    <row r="3361" s="77" customFormat="1"/>
    <row r="3362" s="77" customFormat="1"/>
    <row r="3363" s="77" customFormat="1"/>
    <row r="3364" s="77" customFormat="1"/>
    <row r="3365" s="77" customFormat="1"/>
    <row r="3366" s="77" customFormat="1"/>
    <row r="3367" s="77" customFormat="1"/>
    <row r="3368" s="77" customFormat="1"/>
    <row r="3369" s="77" customFormat="1"/>
    <row r="3370" s="77" customFormat="1"/>
    <row r="3371" s="77" customFormat="1"/>
    <row r="3372" s="77" customFormat="1"/>
    <row r="3373" s="77" customFormat="1"/>
    <row r="3374" s="77" customFormat="1"/>
    <row r="3375" s="77" customFormat="1"/>
    <row r="3376" s="77" customFormat="1"/>
    <row r="3377" s="77" customFormat="1"/>
    <row r="3378" s="77" customFormat="1"/>
    <row r="3379" s="77" customFormat="1"/>
    <row r="3380" s="77" customFormat="1"/>
    <row r="3381" s="77" customFormat="1"/>
    <row r="3382" s="77" customFormat="1"/>
    <row r="3383" s="77" customFormat="1"/>
    <row r="3384" s="77" customFormat="1"/>
    <row r="3385" s="77" customFormat="1"/>
    <row r="3386" s="77" customFormat="1"/>
    <row r="3387" s="77" customFormat="1"/>
    <row r="3388" s="77" customFormat="1"/>
    <row r="3389" s="77" customFormat="1"/>
    <row r="3390" s="77" customFormat="1"/>
    <row r="3391" s="77" customFormat="1"/>
    <row r="3392" s="77" customFormat="1"/>
    <row r="3393" s="77" customFormat="1"/>
    <row r="3394" s="77" customFormat="1"/>
    <row r="3395" s="77" customFormat="1"/>
    <row r="3396" s="77" customFormat="1"/>
    <row r="3397" s="77" customFormat="1"/>
    <row r="3398" s="77" customFormat="1"/>
    <row r="3399" s="77" customFormat="1"/>
    <row r="3400" s="77" customFormat="1"/>
    <row r="3401" s="77" customFormat="1"/>
    <row r="3402" s="77" customFormat="1"/>
    <row r="3403" s="77" customFormat="1"/>
    <row r="3404" s="77" customFormat="1"/>
    <row r="3405" s="77" customFormat="1"/>
    <row r="3406" s="77" customFormat="1"/>
    <row r="3407" s="77" customFormat="1"/>
    <row r="3408" s="77" customFormat="1"/>
    <row r="3409" s="77" customFormat="1"/>
    <row r="3410" s="77" customFormat="1"/>
    <row r="3411" s="77" customFormat="1"/>
    <row r="3412" s="77" customFormat="1"/>
    <row r="3413" s="77" customFormat="1"/>
    <row r="3414" s="77" customFormat="1"/>
    <row r="3415" s="77" customFormat="1"/>
    <row r="3416" s="77" customFormat="1"/>
    <row r="3417" s="77" customFormat="1"/>
    <row r="3418" s="77" customFormat="1"/>
    <row r="3419" s="77" customFormat="1"/>
    <row r="3420" s="77" customFormat="1"/>
    <row r="3421" s="77" customFormat="1"/>
    <row r="3422" s="77" customFormat="1"/>
    <row r="3423" s="77" customFormat="1"/>
    <row r="3424" s="77" customFormat="1"/>
    <row r="3425" s="77" customFormat="1"/>
    <row r="3426" s="77" customFormat="1"/>
    <row r="3427" s="77" customFormat="1"/>
    <row r="3428" s="77" customFormat="1"/>
    <row r="3429" s="77" customFormat="1"/>
    <row r="3430" s="77" customFormat="1"/>
    <row r="3431" s="77" customFormat="1"/>
    <row r="3432" s="77" customFormat="1"/>
    <row r="3433" s="77" customFormat="1"/>
    <row r="3434" s="77" customFormat="1"/>
    <row r="3435" s="77" customFormat="1"/>
    <row r="3436" s="77" customFormat="1"/>
    <row r="3437" s="77" customFormat="1"/>
    <row r="3438" s="77" customFormat="1"/>
    <row r="3439" s="77" customFormat="1"/>
    <row r="3440" s="77" customFormat="1"/>
    <row r="3441" s="77" customFormat="1"/>
    <row r="3442" s="77" customFormat="1"/>
    <row r="3443" s="77" customFormat="1"/>
    <row r="3444" s="77" customFormat="1"/>
    <row r="3445" s="77" customFormat="1"/>
    <row r="3446" s="77" customFormat="1"/>
    <row r="3447" s="77" customFormat="1"/>
    <row r="3448" s="77" customFormat="1"/>
    <row r="3449" s="77" customFormat="1"/>
    <row r="3450" s="77" customFormat="1"/>
    <row r="3451" s="77" customFormat="1"/>
    <row r="3452" s="77" customFormat="1"/>
    <row r="3453" s="77" customFormat="1"/>
    <row r="3454" s="77" customFormat="1"/>
    <row r="3455" s="77" customFormat="1"/>
    <row r="3456" s="77" customFormat="1"/>
    <row r="3457" s="77" customFormat="1"/>
    <row r="3458" s="77" customFormat="1"/>
    <row r="3459" s="77" customFormat="1"/>
    <row r="3460" s="77" customFormat="1"/>
    <row r="3461" s="77" customFormat="1"/>
    <row r="3462" s="77" customFormat="1"/>
    <row r="3463" s="77" customFormat="1"/>
    <row r="3464" s="77" customFormat="1"/>
    <row r="3465" s="77" customFormat="1"/>
    <row r="3466" s="77" customFormat="1"/>
    <row r="3467" s="77" customFormat="1"/>
    <row r="3468" s="77" customFormat="1"/>
    <row r="3469" s="77" customFormat="1"/>
    <row r="3470" s="77" customFormat="1"/>
    <row r="3471" s="77" customFormat="1"/>
    <row r="3472" s="77" customFormat="1"/>
    <row r="3473" s="77" customFormat="1"/>
    <row r="3474" s="77" customFormat="1"/>
    <row r="3475" s="77" customFormat="1"/>
    <row r="3476" s="77" customFormat="1"/>
    <row r="3477" s="77" customFormat="1"/>
    <row r="3478" s="77" customFormat="1"/>
    <row r="3479" s="77" customFormat="1"/>
    <row r="3480" s="77" customFormat="1"/>
    <row r="3481" s="77" customFormat="1"/>
    <row r="3482" s="77" customFormat="1"/>
    <row r="3483" s="77" customFormat="1"/>
    <row r="3484" s="77" customFormat="1"/>
    <row r="3485" s="77" customFormat="1"/>
    <row r="3486" s="77" customFormat="1"/>
    <row r="3487" s="77" customFormat="1"/>
    <row r="3488" s="77" customFormat="1"/>
    <row r="3489" s="77" customFormat="1"/>
    <row r="3490" s="77" customFormat="1"/>
    <row r="3491" s="77" customFormat="1"/>
    <row r="3492" s="77" customFormat="1"/>
    <row r="3493" s="77" customFormat="1"/>
    <row r="3494" s="77" customFormat="1"/>
    <row r="3495" s="77" customFormat="1"/>
    <row r="3496" s="77" customFormat="1"/>
    <row r="3497" s="77" customFormat="1"/>
    <row r="3498" s="77" customFormat="1"/>
    <row r="3499" s="77" customFormat="1"/>
    <row r="3500" s="77" customFormat="1"/>
    <row r="3501" s="77" customFormat="1"/>
    <row r="3502" s="77" customFormat="1"/>
    <row r="3503" s="77" customFormat="1"/>
    <row r="3504" s="77" customFormat="1"/>
    <row r="3505" s="77" customFormat="1"/>
    <row r="3506" s="77" customFormat="1"/>
    <row r="3507" s="77" customFormat="1"/>
    <row r="3508" s="77" customFormat="1"/>
    <row r="3509" s="77" customFormat="1"/>
    <row r="3510" s="77" customFormat="1"/>
    <row r="3511" s="77" customFormat="1"/>
    <row r="3512" s="77" customFormat="1"/>
    <row r="3513" s="77" customFormat="1"/>
    <row r="3514" s="77" customFormat="1"/>
    <row r="3515" s="77" customFormat="1"/>
    <row r="3516" s="77" customFormat="1"/>
    <row r="3517" s="77" customFormat="1"/>
    <row r="3518" s="77" customFormat="1"/>
    <row r="3519" s="77" customFormat="1"/>
    <row r="3520" s="77" customFormat="1"/>
    <row r="3521" s="77" customFormat="1"/>
    <row r="3522" s="77" customFormat="1"/>
    <row r="3523" s="77" customFormat="1"/>
    <row r="3524" s="77" customFormat="1"/>
    <row r="3525" s="77" customFormat="1"/>
    <row r="3526" s="77" customFormat="1"/>
    <row r="3527" s="77" customFormat="1"/>
    <row r="3528" s="77" customFormat="1"/>
    <row r="3529" s="77" customFormat="1"/>
    <row r="3530" s="77" customFormat="1"/>
    <row r="3531" s="77" customFormat="1"/>
    <row r="3532" s="77" customFormat="1"/>
    <row r="3533" s="77" customFormat="1"/>
    <row r="3534" s="77" customFormat="1"/>
    <row r="3535" s="77" customFormat="1"/>
    <row r="3536" s="77" customFormat="1"/>
    <row r="3537" s="77" customFormat="1"/>
    <row r="3538" s="77" customFormat="1"/>
    <row r="3539" s="77" customFormat="1"/>
    <row r="3540" s="77" customFormat="1"/>
    <row r="3541" s="77" customFormat="1"/>
    <row r="3542" s="77" customFormat="1"/>
    <row r="3543" s="77" customFormat="1"/>
    <row r="3544" s="77" customFormat="1"/>
    <row r="3545" s="77" customFormat="1"/>
    <row r="3546" s="77" customFormat="1"/>
    <row r="3547" s="77" customFormat="1"/>
    <row r="3548" s="77" customFormat="1"/>
    <row r="3549" s="77" customFormat="1"/>
    <row r="3550" s="77" customFormat="1"/>
    <row r="3551" s="77" customFormat="1"/>
    <row r="3552" s="77" customFormat="1"/>
    <row r="3553" s="77" customFormat="1"/>
    <row r="3554" s="77" customFormat="1"/>
    <row r="3555" s="77" customFormat="1"/>
    <row r="3556" s="77" customFormat="1"/>
    <row r="3557" s="77" customFormat="1"/>
    <row r="3558" s="77" customFormat="1"/>
    <row r="3559" s="77" customFormat="1"/>
    <row r="3560" s="77" customFormat="1"/>
    <row r="3561" s="77" customFormat="1"/>
    <row r="3562" s="77" customFormat="1"/>
    <row r="3563" s="77" customFormat="1"/>
    <row r="3564" s="77" customFormat="1"/>
    <row r="3565" s="77" customFormat="1"/>
    <row r="3566" s="77" customFormat="1"/>
    <row r="3567" s="77" customFormat="1"/>
    <row r="3568" s="77" customFormat="1"/>
    <row r="3569" s="77" customFormat="1"/>
    <row r="3570" s="77" customFormat="1"/>
    <row r="3571" s="77" customFormat="1"/>
    <row r="3572" s="77" customFormat="1"/>
    <row r="3573" s="77" customFormat="1"/>
    <row r="3574" s="77" customFormat="1"/>
    <row r="3575" s="77" customFormat="1"/>
    <row r="3576" s="77" customFormat="1"/>
    <row r="3577" s="77" customFormat="1"/>
    <row r="3578" s="77" customFormat="1"/>
    <row r="3579" s="77" customFormat="1"/>
    <row r="3580" s="77" customFormat="1"/>
    <row r="3581" s="77" customFormat="1"/>
    <row r="3582" s="77" customFormat="1"/>
    <row r="3583" s="77" customFormat="1"/>
    <row r="3584" s="77" customFormat="1"/>
    <row r="3585" s="77" customFormat="1"/>
    <row r="3586" s="77" customFormat="1"/>
    <row r="3587" s="77" customFormat="1"/>
    <row r="3588" s="77" customFormat="1"/>
    <row r="3589" s="77" customFormat="1"/>
    <row r="3590" s="77" customFormat="1"/>
    <row r="3591" s="77" customFormat="1"/>
    <row r="3592" s="77" customFormat="1"/>
    <row r="3593" s="77" customFormat="1"/>
    <row r="3594" s="77" customFormat="1"/>
    <row r="3595" s="77" customFormat="1"/>
    <row r="3596" s="77" customFormat="1"/>
    <row r="3597" s="77" customFormat="1"/>
    <row r="3598" s="77" customFormat="1"/>
    <row r="3599" s="77" customFormat="1"/>
    <row r="3600" s="77" customFormat="1"/>
    <row r="3601" s="77" customFormat="1"/>
    <row r="3602" s="77" customFormat="1"/>
    <row r="3603" s="77" customFormat="1"/>
    <row r="3604" s="77" customFormat="1"/>
    <row r="3605" s="77" customFormat="1"/>
    <row r="3606" s="77" customFormat="1"/>
    <row r="3607" s="77" customFormat="1"/>
    <row r="3608" s="77" customFormat="1"/>
    <row r="3609" s="77" customFormat="1"/>
    <row r="3610" s="77" customFormat="1"/>
    <row r="3611" s="77" customFormat="1"/>
    <row r="3612" s="77" customFormat="1"/>
    <row r="3613" s="77" customFormat="1"/>
    <row r="3614" s="77" customFormat="1"/>
    <row r="3615" s="77" customFormat="1"/>
    <row r="3616" s="77" customFormat="1"/>
    <row r="3617" s="77" customFormat="1"/>
    <row r="3618" s="77" customFormat="1"/>
    <row r="3619" s="77" customFormat="1"/>
    <row r="3620" s="77" customFormat="1"/>
    <row r="3621" s="77" customFormat="1"/>
    <row r="3622" s="77" customFormat="1"/>
    <row r="3623" s="77" customFormat="1"/>
    <row r="3624" s="77" customFormat="1"/>
    <row r="3625" s="77" customFormat="1"/>
    <row r="3626" s="77" customFormat="1"/>
    <row r="3627" s="77" customFormat="1"/>
    <row r="3628" s="77" customFormat="1"/>
    <row r="3629" s="77" customFormat="1"/>
    <row r="3630" s="77" customFormat="1"/>
    <row r="3631" s="77" customFormat="1"/>
    <row r="3632" s="77" customFormat="1"/>
    <row r="3633" s="77" customFormat="1"/>
    <row r="3634" s="77" customFormat="1"/>
    <row r="3635" s="77" customFormat="1"/>
    <row r="3636" s="77" customFormat="1"/>
    <row r="3637" s="77" customFormat="1"/>
    <row r="3638" s="77" customFormat="1"/>
    <row r="3639" s="77" customFormat="1"/>
    <row r="3640" s="77" customFormat="1"/>
    <row r="3641" s="77" customFormat="1"/>
    <row r="3642" s="77" customFormat="1"/>
    <row r="3643" s="77" customFormat="1"/>
    <row r="3644" s="77" customFormat="1"/>
    <row r="3645" s="77" customFormat="1"/>
    <row r="3646" s="77" customFormat="1"/>
    <row r="3647" s="77" customFormat="1"/>
    <row r="3648" s="77" customFormat="1"/>
    <row r="3649" s="77" customFormat="1"/>
    <row r="3650" s="77" customFormat="1"/>
    <row r="3651" s="77" customFormat="1"/>
    <row r="3652" s="77" customFormat="1"/>
    <row r="3653" s="77" customFormat="1"/>
    <row r="3654" s="77" customFormat="1"/>
    <row r="3655" s="77" customFormat="1"/>
    <row r="3656" s="77" customFormat="1"/>
    <row r="3657" s="77" customFormat="1"/>
    <row r="3658" s="77" customFormat="1"/>
    <row r="3659" s="77" customFormat="1"/>
    <row r="3660" s="77" customFormat="1"/>
    <row r="3661" s="77" customFormat="1"/>
    <row r="3662" s="77" customFormat="1"/>
    <row r="3663" s="77" customFormat="1"/>
    <row r="3664" s="77" customFormat="1"/>
    <row r="3665" s="77" customFormat="1"/>
    <row r="3666" s="77" customFormat="1"/>
    <row r="3667" s="77" customFormat="1"/>
    <row r="3668" s="77" customFormat="1"/>
    <row r="3669" s="77" customFormat="1"/>
    <row r="3670" s="77" customFormat="1"/>
    <row r="3671" s="77" customFormat="1"/>
    <row r="3672" s="77" customFormat="1"/>
    <row r="3673" s="77" customFormat="1"/>
    <row r="3674" s="77" customFormat="1"/>
    <row r="3675" s="77" customFormat="1"/>
    <row r="3676" s="77" customFormat="1"/>
    <row r="3677" s="77" customFormat="1"/>
    <row r="3678" s="77" customFormat="1"/>
    <row r="3679" s="77" customFormat="1"/>
    <row r="3680" s="77" customFormat="1"/>
    <row r="3681" s="77" customFormat="1"/>
    <row r="3682" s="77" customFormat="1"/>
    <row r="3683" s="77" customFormat="1"/>
    <row r="3684" s="77" customFormat="1"/>
    <row r="3685" s="77" customFormat="1"/>
    <row r="3686" s="77" customFormat="1"/>
    <row r="3687" s="77" customFormat="1"/>
    <row r="3688" s="77" customFormat="1"/>
    <row r="3689" s="77" customFormat="1"/>
    <row r="3690" s="77" customFormat="1"/>
    <row r="3691" s="77" customFormat="1"/>
    <row r="3692" s="77" customFormat="1"/>
    <row r="3693" s="77" customFormat="1"/>
    <row r="3694" s="77" customFormat="1"/>
    <row r="3695" s="77" customFormat="1"/>
    <row r="3696" s="77" customFormat="1"/>
    <row r="3697" s="77" customFormat="1"/>
    <row r="3698" s="77" customFormat="1"/>
    <row r="3699" s="77" customFormat="1"/>
    <row r="3700" s="77" customFormat="1"/>
    <row r="3701" s="77" customFormat="1"/>
    <row r="3702" s="77" customFormat="1"/>
    <row r="3703" s="77" customFormat="1"/>
    <row r="3704" s="77" customFormat="1"/>
    <row r="3705" s="77" customFormat="1"/>
    <row r="3706" s="77" customFormat="1"/>
    <row r="3707" s="77" customFormat="1"/>
    <row r="3708" s="77" customFormat="1"/>
    <row r="3709" s="77" customFormat="1"/>
    <row r="3710" s="77" customFormat="1"/>
    <row r="3711" s="77" customFormat="1"/>
    <row r="3712" s="77" customFormat="1"/>
    <row r="3713" s="77" customFormat="1"/>
    <row r="3714" s="77" customFormat="1"/>
    <row r="3715" s="77" customFormat="1"/>
    <row r="3716" s="77" customFormat="1"/>
    <row r="3717" s="77" customFormat="1"/>
    <row r="3718" s="77" customFormat="1"/>
    <row r="3719" s="77" customFormat="1"/>
    <row r="3720" s="77" customFormat="1"/>
    <row r="3721" s="77" customFormat="1"/>
    <row r="3722" s="77" customFormat="1"/>
    <row r="3723" s="77" customFormat="1"/>
    <row r="3724" s="77" customFormat="1"/>
    <row r="3725" s="77" customFormat="1"/>
    <row r="3726" s="77" customFormat="1"/>
    <row r="3727" s="77" customFormat="1"/>
    <row r="3728" s="77" customFormat="1"/>
    <row r="3729" s="77" customFormat="1"/>
    <row r="3730" s="77" customFormat="1"/>
    <row r="3731" s="77" customFormat="1"/>
    <row r="3732" s="77" customFormat="1"/>
    <row r="3733" s="77" customFormat="1"/>
    <row r="3734" s="77" customFormat="1"/>
    <row r="3735" s="77" customFormat="1"/>
    <row r="3736" s="77" customFormat="1"/>
    <row r="3737" s="77" customFormat="1"/>
    <row r="3738" s="77" customFormat="1"/>
    <row r="3739" s="77" customFormat="1"/>
    <row r="3740" s="77" customFormat="1"/>
    <row r="3741" s="77" customFormat="1"/>
    <row r="3742" s="77" customFormat="1"/>
    <row r="3743" s="77" customFormat="1"/>
    <row r="3744" s="77" customFormat="1"/>
    <row r="3745" s="77" customFormat="1"/>
    <row r="3746" s="77" customFormat="1"/>
    <row r="3747" s="77" customFormat="1"/>
    <row r="3748" s="77" customFormat="1"/>
    <row r="3749" s="77" customFormat="1"/>
    <row r="3750" s="77" customFormat="1"/>
    <row r="3751" s="77" customFormat="1"/>
    <row r="3752" s="77" customFormat="1"/>
    <row r="3753" s="77" customFormat="1"/>
    <row r="3754" s="77" customFormat="1"/>
    <row r="3755" s="77" customFormat="1"/>
    <row r="3756" s="77" customFormat="1"/>
    <row r="3757" s="77" customFormat="1"/>
    <row r="3758" s="77" customFormat="1"/>
    <row r="3759" s="77" customFormat="1"/>
    <row r="3760" s="77" customFormat="1"/>
    <row r="3761" s="77" customFormat="1"/>
    <row r="3762" s="77" customFormat="1"/>
    <row r="3763" s="77" customFormat="1"/>
    <row r="3764" s="77" customFormat="1"/>
    <row r="3765" s="77" customFormat="1"/>
    <row r="3766" s="77" customFormat="1"/>
    <row r="3767" s="77" customFormat="1"/>
    <row r="3768" s="77" customFormat="1"/>
    <row r="3769" s="77" customFormat="1"/>
    <row r="3770" s="77" customFormat="1"/>
    <row r="3771" s="77" customFormat="1"/>
    <row r="3772" s="77" customFormat="1"/>
    <row r="3773" s="77" customFormat="1"/>
    <row r="3774" s="77" customFormat="1"/>
    <row r="3775" s="77" customFormat="1"/>
    <row r="3776" s="77" customFormat="1"/>
    <row r="3777" s="77" customFormat="1"/>
    <row r="3778" s="77" customFormat="1"/>
    <row r="3779" s="77" customFormat="1"/>
    <row r="3780" s="77" customFormat="1"/>
    <row r="3781" s="77" customFormat="1"/>
    <row r="3782" s="77" customFormat="1"/>
    <row r="3783" s="77" customFormat="1"/>
    <row r="3784" s="77" customFormat="1"/>
    <row r="3785" s="77" customFormat="1"/>
    <row r="3786" s="77" customFormat="1"/>
    <row r="3787" s="77" customFormat="1"/>
    <row r="3788" s="77" customFormat="1"/>
    <row r="3789" s="77" customFormat="1"/>
    <row r="3790" s="77" customFormat="1"/>
    <row r="3791" s="77" customFormat="1"/>
    <row r="3792" s="77" customFormat="1"/>
    <row r="3793" s="77" customFormat="1"/>
    <row r="3794" s="77" customFormat="1"/>
    <row r="3795" s="77" customFormat="1"/>
    <row r="3796" s="77" customFormat="1"/>
    <row r="3797" s="77" customFormat="1"/>
    <row r="3798" s="77" customFormat="1"/>
    <row r="3799" s="77" customFormat="1"/>
    <row r="3800" s="77" customFormat="1"/>
    <row r="3801" s="77" customFormat="1"/>
    <row r="3802" s="77" customFormat="1"/>
    <row r="3803" s="77" customFormat="1"/>
    <row r="3804" s="77" customFormat="1"/>
    <row r="3805" s="77" customFormat="1"/>
    <row r="3806" s="77" customFormat="1"/>
    <row r="3807" s="77" customFormat="1"/>
    <row r="3808" s="77" customFormat="1"/>
    <row r="3809" s="77" customFormat="1"/>
    <row r="3810" s="77" customFormat="1"/>
    <row r="3811" s="77" customFormat="1"/>
    <row r="3812" s="77" customFormat="1"/>
    <row r="3813" s="77" customFormat="1"/>
    <row r="3814" s="77" customFormat="1"/>
    <row r="3815" s="77" customFormat="1"/>
    <row r="3816" s="77" customFormat="1"/>
    <row r="3817" s="77" customFormat="1"/>
    <row r="3818" s="77" customFormat="1"/>
    <row r="3819" s="77" customFormat="1"/>
    <row r="3820" s="77" customFormat="1"/>
    <row r="3821" s="77" customFormat="1"/>
    <row r="3822" s="77" customFormat="1"/>
    <row r="3823" s="77" customFormat="1"/>
    <row r="3824" s="77" customFormat="1"/>
    <row r="3825" s="77" customFormat="1"/>
    <row r="3826" s="77" customFormat="1"/>
    <row r="3827" s="77" customFormat="1"/>
    <row r="3828" s="77" customFormat="1"/>
    <row r="3829" s="77" customFormat="1"/>
    <row r="3830" s="77" customFormat="1"/>
    <row r="3831" s="77" customFormat="1"/>
    <row r="3832" s="77" customFormat="1"/>
    <row r="3833" s="77" customFormat="1"/>
    <row r="3834" s="77" customFormat="1"/>
    <row r="3835" s="77" customFormat="1"/>
    <row r="3836" s="77" customFormat="1"/>
    <row r="3837" s="77" customFormat="1"/>
    <row r="3838" s="77" customFormat="1"/>
    <row r="3839" s="77" customFormat="1"/>
    <row r="3840" s="77" customFormat="1"/>
    <row r="3841" s="77" customFormat="1"/>
    <row r="3842" s="77" customFormat="1"/>
    <row r="3843" s="77" customFormat="1"/>
    <row r="3844" s="77" customFormat="1"/>
    <row r="3845" s="77" customFormat="1"/>
    <row r="3846" s="77" customFormat="1"/>
    <row r="3847" s="77" customFormat="1"/>
    <row r="3848" s="77" customFormat="1"/>
    <row r="3849" s="77" customFormat="1"/>
    <row r="3850" s="77" customFormat="1"/>
    <row r="3851" s="77" customFormat="1"/>
    <row r="3852" s="77" customFormat="1"/>
    <row r="3853" s="77" customFormat="1"/>
    <row r="3854" s="77" customFormat="1"/>
    <row r="3855" s="77" customFormat="1"/>
    <row r="3856" s="77" customFormat="1"/>
    <row r="3857" s="77" customFormat="1"/>
    <row r="3858" s="77" customFormat="1"/>
    <row r="3859" s="77" customFormat="1"/>
    <row r="3860" s="77" customFormat="1"/>
    <row r="3861" s="77" customFormat="1"/>
    <row r="3862" s="77" customFormat="1"/>
    <row r="3863" s="77" customFormat="1"/>
    <row r="3864" s="77" customFormat="1"/>
    <row r="3865" s="77" customFormat="1"/>
    <row r="3866" s="77" customFormat="1"/>
    <row r="3867" s="77" customFormat="1"/>
    <row r="3868" s="77" customFormat="1"/>
    <row r="3869" s="77" customFormat="1"/>
    <row r="3870" s="77" customFormat="1"/>
    <row r="3871" s="77" customFormat="1"/>
    <row r="3872" s="77" customFormat="1"/>
    <row r="3873" s="77" customFormat="1"/>
    <row r="3874" s="77" customFormat="1"/>
    <row r="3875" s="77" customFormat="1"/>
    <row r="3876" s="77" customFormat="1"/>
    <row r="3877" s="77" customFormat="1"/>
    <row r="3878" s="77" customFormat="1"/>
    <row r="3879" s="77" customFormat="1"/>
    <row r="3880" s="77" customFormat="1"/>
    <row r="3881" s="77" customFormat="1"/>
    <row r="3882" s="77" customFormat="1"/>
    <row r="3883" s="77" customFormat="1"/>
    <row r="3884" s="77" customFormat="1"/>
    <row r="3885" s="77" customFormat="1"/>
    <row r="3886" s="77" customFormat="1"/>
    <row r="3887" s="77" customFormat="1"/>
    <row r="3888" s="77" customFormat="1"/>
    <row r="3889" s="77" customFormat="1"/>
    <row r="3890" s="77" customFormat="1"/>
    <row r="3891" s="77" customFormat="1"/>
    <row r="3892" s="77" customFormat="1"/>
    <row r="3893" s="77" customFormat="1"/>
    <row r="3894" s="77" customFormat="1"/>
    <row r="3895" s="77" customFormat="1"/>
    <row r="3896" s="77" customFormat="1"/>
    <row r="3897" s="77" customFormat="1"/>
    <row r="3898" s="77" customFormat="1"/>
    <row r="3899" s="77" customFormat="1"/>
    <row r="3900" s="77" customFormat="1"/>
    <row r="3901" s="77" customFormat="1"/>
    <row r="3902" s="77" customFormat="1"/>
    <row r="3903" s="77" customFormat="1"/>
    <row r="3904" s="77" customFormat="1"/>
    <row r="3905" s="77" customFormat="1"/>
    <row r="3906" s="77" customFormat="1"/>
    <row r="3907" s="77" customFormat="1"/>
    <row r="3908" s="77" customFormat="1"/>
    <row r="3909" s="77" customFormat="1"/>
    <row r="3910" s="77" customFormat="1"/>
    <row r="3911" s="77" customFormat="1"/>
    <row r="3912" s="77" customFormat="1"/>
    <row r="3913" s="77" customFormat="1"/>
    <row r="3914" s="77" customFormat="1"/>
    <row r="3915" s="77" customFormat="1"/>
    <row r="3916" s="77" customFormat="1"/>
    <row r="3917" s="77" customFormat="1"/>
    <row r="3918" s="77" customFormat="1"/>
    <row r="3919" s="77" customFormat="1"/>
    <row r="3920" s="77" customFormat="1"/>
    <row r="3921" s="77" customFormat="1"/>
    <row r="3922" s="77" customFormat="1"/>
    <row r="3923" s="77" customFormat="1"/>
    <row r="3924" s="77" customFormat="1"/>
    <row r="3925" s="77" customFormat="1"/>
    <row r="3926" s="77" customFormat="1"/>
    <row r="3927" s="77" customFormat="1"/>
    <row r="3928" s="77" customFormat="1"/>
    <row r="3929" s="77" customFormat="1"/>
    <row r="3930" s="77" customFormat="1"/>
    <row r="3931" s="77" customFormat="1"/>
    <row r="3932" s="77" customFormat="1"/>
    <row r="3933" s="77" customFormat="1"/>
    <row r="3934" s="77" customFormat="1"/>
    <row r="3935" s="77" customFormat="1"/>
    <row r="3936" s="77" customFormat="1"/>
    <row r="3937" s="77" customFormat="1"/>
    <row r="3938" s="77" customFormat="1"/>
    <row r="3939" s="77" customFormat="1"/>
    <row r="3940" s="77" customFormat="1"/>
    <row r="3941" s="77" customFormat="1"/>
    <row r="3942" s="77" customFormat="1"/>
    <row r="3943" s="77" customFormat="1"/>
    <row r="3944" s="77" customFormat="1"/>
    <row r="3945" s="77" customFormat="1"/>
    <row r="3946" s="77" customFormat="1"/>
    <row r="3947" s="77" customFormat="1"/>
    <row r="3948" s="77" customFormat="1"/>
    <row r="3949" s="77" customFormat="1"/>
    <row r="3950" s="77" customFormat="1"/>
    <row r="3951" s="77" customFormat="1"/>
    <row r="3952" s="77" customFormat="1"/>
    <row r="3953" s="77" customFormat="1"/>
    <row r="3954" s="77" customFormat="1"/>
    <row r="3955" s="77" customFormat="1"/>
    <row r="3956" s="77" customFormat="1"/>
    <row r="3957" s="77" customFormat="1"/>
    <row r="3958" s="77" customFormat="1"/>
    <row r="3959" s="77" customFormat="1"/>
    <row r="3960" s="77" customFormat="1"/>
    <row r="3961" s="77" customFormat="1"/>
    <row r="3962" s="77" customFormat="1"/>
    <row r="3963" s="77" customFormat="1"/>
    <row r="3964" s="77" customFormat="1"/>
    <row r="3965" s="77" customFormat="1"/>
    <row r="3966" s="77" customFormat="1"/>
    <row r="3967" s="77" customFormat="1"/>
    <row r="3968" s="77" customFormat="1"/>
    <row r="3969" s="77" customFormat="1"/>
    <row r="3970" s="77" customFormat="1"/>
    <row r="3971" s="77" customFormat="1"/>
    <row r="3972" s="77" customFormat="1"/>
    <row r="3973" s="77" customFormat="1"/>
    <row r="3974" s="77" customFormat="1"/>
    <row r="3975" s="77" customFormat="1"/>
    <row r="3976" s="77" customFormat="1"/>
    <row r="3977" s="77" customFormat="1"/>
    <row r="3978" s="77" customFormat="1"/>
    <row r="3979" s="77" customFormat="1"/>
    <row r="3980" s="77" customFormat="1"/>
    <row r="3981" s="77" customFormat="1"/>
    <row r="3982" s="77" customFormat="1"/>
    <row r="3983" s="77" customFormat="1"/>
    <row r="3984" s="77" customFormat="1"/>
    <row r="3985" s="77" customFormat="1"/>
    <row r="3986" s="77" customFormat="1"/>
    <row r="3987" s="77" customFormat="1"/>
    <row r="3988" s="77" customFormat="1"/>
    <row r="3989" s="77" customFormat="1"/>
    <row r="3990" s="77" customFormat="1"/>
    <row r="3991" s="77" customFormat="1"/>
    <row r="3992" s="77" customFormat="1"/>
    <row r="3993" s="77" customFormat="1"/>
    <row r="3994" s="77" customFormat="1"/>
    <row r="3995" s="77" customFormat="1"/>
    <row r="3996" s="77" customFormat="1"/>
    <row r="3997" s="77" customFormat="1"/>
    <row r="3998" s="77" customFormat="1"/>
    <row r="3999" s="77" customFormat="1"/>
    <row r="4000" s="77" customFormat="1"/>
    <row r="4001" s="77" customFormat="1"/>
    <row r="4002" s="77" customFormat="1"/>
    <row r="4003" s="77" customFormat="1"/>
    <row r="4004" s="77" customFormat="1"/>
    <row r="4005" s="77" customFormat="1"/>
    <row r="4006" s="77" customFormat="1"/>
    <row r="4007" s="77" customFormat="1"/>
    <row r="4008" s="77" customFormat="1"/>
    <row r="4009" s="77" customFormat="1"/>
    <row r="4010" s="77" customFormat="1"/>
    <row r="4011" s="77" customFormat="1"/>
    <row r="4012" s="77" customFormat="1"/>
    <row r="4013" s="77" customFormat="1"/>
    <row r="4014" s="77" customFormat="1"/>
    <row r="4015" s="77" customFormat="1"/>
    <row r="4016" s="77" customFormat="1"/>
    <row r="4017" s="77" customFormat="1"/>
    <row r="4018" s="77" customFormat="1"/>
    <row r="4019" s="77" customFormat="1"/>
    <row r="4020" s="77" customFormat="1"/>
    <row r="4021" s="77" customFormat="1"/>
    <row r="4022" s="77" customFormat="1"/>
    <row r="4023" s="77" customFormat="1"/>
    <row r="4024" s="77" customFormat="1"/>
    <row r="4025" s="77" customFormat="1"/>
    <row r="4026" s="77" customFormat="1"/>
    <row r="4027" s="77" customFormat="1"/>
    <row r="4028" s="77" customFormat="1"/>
    <row r="4029" s="77" customFormat="1"/>
    <row r="4030" s="77" customFormat="1"/>
    <row r="4031" s="77" customFormat="1"/>
    <row r="4032" s="77" customFormat="1"/>
    <row r="4033" s="77" customFormat="1"/>
    <row r="4034" s="77" customFormat="1"/>
    <row r="4035" s="77" customFormat="1"/>
    <row r="4036" s="77" customFormat="1"/>
    <row r="4037" s="77" customFormat="1"/>
    <row r="4038" s="77" customFormat="1"/>
    <row r="4039" s="77" customFormat="1"/>
    <row r="4040" s="77" customFormat="1"/>
    <row r="4041" s="77" customFormat="1"/>
    <row r="4042" s="77" customFormat="1"/>
    <row r="4043" s="77" customFormat="1"/>
    <row r="4044" s="77" customFormat="1"/>
    <row r="4045" s="77" customFormat="1"/>
    <row r="4046" s="77" customFormat="1"/>
    <row r="4047" s="77" customFormat="1"/>
    <row r="4048" s="77" customFormat="1"/>
    <row r="4049" s="77" customFormat="1"/>
    <row r="4050" s="77" customFormat="1"/>
    <row r="4051" s="77" customFormat="1"/>
    <row r="4052" s="77" customFormat="1"/>
    <row r="4053" s="77" customFormat="1"/>
    <row r="4054" s="77" customFormat="1"/>
    <row r="4055" s="77" customFormat="1"/>
    <row r="4056" s="77" customFormat="1"/>
    <row r="4057" s="77" customFormat="1"/>
    <row r="4058" s="77" customFormat="1"/>
    <row r="4059" s="77" customFormat="1"/>
    <row r="4060" s="77" customFormat="1"/>
    <row r="4061" s="77" customFormat="1"/>
    <row r="4062" s="77" customFormat="1"/>
    <row r="4063" s="77" customFormat="1"/>
    <row r="4064" s="77" customFormat="1"/>
    <row r="4065" s="77" customFormat="1"/>
    <row r="4066" s="77" customFormat="1"/>
    <row r="4067" s="77" customFormat="1"/>
    <row r="4068" s="77" customFormat="1"/>
    <row r="4069" s="77" customFormat="1"/>
    <row r="4070" s="77" customFormat="1"/>
    <row r="4071" s="77" customFormat="1"/>
    <row r="4072" s="77" customFormat="1"/>
    <row r="4073" s="77" customFormat="1"/>
    <row r="4074" s="77" customFormat="1"/>
    <row r="4075" s="77" customFormat="1"/>
    <row r="4076" s="77" customFormat="1"/>
    <row r="4077" s="77" customFormat="1"/>
    <row r="4078" s="77" customFormat="1"/>
    <row r="4079" s="77" customFormat="1"/>
    <row r="4080" s="77" customFormat="1"/>
    <row r="4081" s="77" customFormat="1"/>
    <row r="4082" s="77" customFormat="1"/>
    <row r="4083" s="77" customFormat="1"/>
    <row r="4084" s="77" customFormat="1"/>
    <row r="4085" s="77" customFormat="1"/>
    <row r="4086" s="77" customFormat="1"/>
    <row r="4087" s="77" customFormat="1"/>
    <row r="4088" s="77" customFormat="1"/>
    <row r="4089" s="77" customFormat="1"/>
    <row r="4090" s="77" customFormat="1"/>
    <row r="4091" s="77" customFormat="1"/>
    <row r="4092" s="77" customFormat="1"/>
    <row r="4093" s="77" customFormat="1"/>
    <row r="4094" s="77" customFormat="1"/>
    <row r="4095" s="77" customFormat="1"/>
    <row r="4096" s="77" customFormat="1"/>
    <row r="4097" s="77" customFormat="1"/>
    <row r="4098" s="77" customFormat="1"/>
    <row r="4099" s="77" customFormat="1"/>
    <row r="4100" s="77" customFormat="1"/>
    <row r="4101" s="77" customFormat="1"/>
    <row r="4102" s="77" customFormat="1"/>
    <row r="4103" s="77" customFormat="1"/>
    <row r="4104" s="77" customFormat="1"/>
    <row r="4105" s="77" customFormat="1"/>
    <row r="4106" s="77" customFormat="1"/>
    <row r="4107" s="77" customFormat="1"/>
    <row r="4108" s="77" customFormat="1"/>
    <row r="4109" s="77" customFormat="1"/>
    <row r="4110" s="77" customFormat="1"/>
    <row r="4111" s="77" customFormat="1"/>
    <row r="4112" s="77" customFormat="1"/>
    <row r="4113" s="77" customFormat="1"/>
    <row r="4114" s="77" customFormat="1"/>
    <row r="4115" s="77" customFormat="1"/>
    <row r="4116" s="77" customFormat="1"/>
    <row r="4117" s="77" customFormat="1"/>
    <row r="4118" s="77" customFormat="1"/>
    <row r="4119" s="77" customFormat="1"/>
    <row r="4120" s="77" customFormat="1"/>
    <row r="4121" s="77" customFormat="1"/>
    <row r="4122" s="77" customFormat="1"/>
    <row r="4123" s="77" customFormat="1"/>
    <row r="4124" s="77" customFormat="1"/>
    <row r="4125" s="77" customFormat="1"/>
    <row r="4126" s="77" customFormat="1"/>
    <row r="4127" s="77" customFormat="1"/>
    <row r="4128" s="77" customFormat="1"/>
    <row r="4129" s="77" customFormat="1"/>
    <row r="4130" s="77" customFormat="1"/>
    <row r="4131" s="77" customFormat="1"/>
    <row r="4132" s="77" customFormat="1"/>
    <row r="4133" s="77" customFormat="1"/>
    <row r="4134" s="77" customFormat="1"/>
    <row r="4135" s="77" customFormat="1"/>
    <row r="4136" s="77" customFormat="1"/>
    <row r="4137" s="77" customFormat="1"/>
    <row r="4138" s="77" customFormat="1"/>
    <row r="4139" s="77" customFormat="1"/>
    <row r="4140" s="77" customFormat="1"/>
    <row r="4141" s="77" customFormat="1"/>
    <row r="4142" s="77" customFormat="1"/>
    <row r="4143" s="77" customFormat="1"/>
    <row r="4144" s="77" customFormat="1"/>
    <row r="4145" s="77" customFormat="1"/>
    <row r="4146" s="77" customFormat="1"/>
    <row r="4147" s="77" customFormat="1"/>
    <row r="4148" s="77" customFormat="1"/>
    <row r="4149" s="77" customFormat="1"/>
    <row r="4150" s="77" customFormat="1"/>
    <row r="4151" s="77" customFormat="1"/>
    <row r="4152" s="77" customFormat="1"/>
    <row r="4153" s="77" customFormat="1"/>
    <row r="4154" s="77" customFormat="1"/>
    <row r="4155" s="77" customFormat="1"/>
    <row r="4156" s="77" customFormat="1"/>
    <row r="4157" s="77" customFormat="1"/>
    <row r="4158" s="77" customFormat="1"/>
    <row r="4159" s="77" customFormat="1"/>
    <row r="4160" s="77" customFormat="1"/>
    <row r="4161" s="77" customFormat="1"/>
    <row r="4162" s="77" customFormat="1"/>
    <row r="4163" s="77" customFormat="1"/>
    <row r="4164" s="77" customFormat="1"/>
    <row r="4165" s="77" customFormat="1"/>
    <row r="4166" s="77" customFormat="1"/>
    <row r="4167" s="77" customFormat="1"/>
    <row r="4168" s="77" customFormat="1"/>
    <row r="4169" s="77" customFormat="1"/>
    <row r="4170" s="77" customFormat="1"/>
    <row r="4171" s="77" customFormat="1"/>
    <row r="4172" s="77" customFormat="1"/>
    <row r="4173" s="77" customFormat="1"/>
    <row r="4174" s="77" customFormat="1"/>
    <row r="4175" s="77" customFormat="1"/>
    <row r="4176" s="77" customFormat="1"/>
    <row r="4177" s="77" customFormat="1"/>
    <row r="4178" s="77" customFormat="1"/>
    <row r="4179" s="77" customFormat="1"/>
    <row r="4180" s="77" customFormat="1"/>
    <row r="4181" s="77" customFormat="1"/>
    <row r="4182" s="77" customFormat="1"/>
    <row r="4183" s="77" customFormat="1"/>
    <row r="4184" s="77" customFormat="1"/>
    <row r="4185" s="77" customFormat="1"/>
    <row r="4186" s="77" customFormat="1"/>
    <row r="4187" s="77" customFormat="1"/>
    <row r="4188" s="77" customFormat="1"/>
    <row r="4189" s="77" customFormat="1"/>
    <row r="4190" s="77" customFormat="1"/>
    <row r="4191" s="77" customFormat="1"/>
    <row r="4192" s="77" customFormat="1"/>
    <row r="4193" s="77" customFormat="1"/>
    <row r="4194" s="77" customFormat="1"/>
    <row r="4195" s="77" customFormat="1"/>
    <row r="4196" s="77" customFormat="1"/>
    <row r="4197" s="77" customFormat="1"/>
    <row r="4198" s="77" customFormat="1"/>
    <row r="4199" s="77" customFormat="1"/>
    <row r="4200" s="77" customFormat="1"/>
    <row r="4201" s="77" customFormat="1"/>
    <row r="4202" s="77" customFormat="1"/>
    <row r="4203" s="77" customFormat="1"/>
    <row r="4204" s="77" customFormat="1"/>
    <row r="4205" s="77" customFormat="1"/>
    <row r="4206" s="77" customFormat="1"/>
    <row r="4207" s="77" customFormat="1"/>
    <row r="4208" s="77" customFormat="1"/>
    <row r="4209" s="77" customFormat="1"/>
    <row r="4210" s="77" customFormat="1"/>
    <row r="4211" s="77" customFormat="1"/>
    <row r="4212" s="77" customFormat="1"/>
    <row r="4213" s="77" customFormat="1"/>
    <row r="4214" s="77" customFormat="1"/>
    <row r="4215" s="77" customFormat="1"/>
    <row r="4216" s="77" customFormat="1"/>
    <row r="4217" s="77" customFormat="1"/>
    <row r="4218" s="77" customFormat="1"/>
    <row r="4219" s="77" customFormat="1"/>
    <row r="4220" s="77" customFormat="1"/>
    <row r="4221" s="77" customFormat="1"/>
    <row r="4222" s="77" customFormat="1"/>
    <row r="4223" s="77" customFormat="1"/>
    <row r="4224" s="77" customFormat="1"/>
    <row r="4225" s="77" customFormat="1"/>
    <row r="4226" s="77" customFormat="1"/>
    <row r="4227" s="77" customFormat="1"/>
    <row r="4228" s="77" customFormat="1"/>
    <row r="4229" s="77" customFormat="1"/>
    <row r="4230" s="77" customFormat="1"/>
    <row r="4231" s="77" customFormat="1"/>
    <row r="4232" s="77" customFormat="1"/>
    <row r="4233" s="77" customFormat="1"/>
    <row r="4234" s="77" customFormat="1"/>
    <row r="4235" s="77" customFormat="1"/>
    <row r="4236" s="77" customFormat="1"/>
    <row r="4237" s="77" customFormat="1"/>
    <row r="4238" s="77" customFormat="1"/>
    <row r="4239" s="77" customFormat="1"/>
    <row r="4240" s="77" customFormat="1"/>
    <row r="4241" s="77" customFormat="1"/>
    <row r="4242" s="77" customFormat="1"/>
    <row r="4243" s="77" customFormat="1"/>
    <row r="4244" s="77" customFormat="1"/>
    <row r="4245" s="77" customFormat="1"/>
    <row r="4246" s="77" customFormat="1"/>
    <row r="4247" s="77" customFormat="1"/>
    <row r="4248" s="77" customFormat="1"/>
    <row r="4249" s="77" customFormat="1"/>
    <row r="4250" s="77" customFormat="1"/>
    <row r="4251" s="77" customFormat="1"/>
    <row r="4252" s="77" customFormat="1"/>
    <row r="4253" s="77" customFormat="1"/>
    <row r="4254" s="77" customFormat="1"/>
    <row r="4255" s="77" customFormat="1"/>
    <row r="4256" s="77" customFormat="1"/>
    <row r="4257" s="77" customFormat="1"/>
    <row r="4258" s="77" customFormat="1"/>
    <row r="4259" s="77" customFormat="1"/>
    <row r="4260" s="77" customFormat="1"/>
    <row r="4261" s="77" customFormat="1"/>
    <row r="4262" s="77" customFormat="1"/>
    <row r="4263" s="77" customFormat="1"/>
    <row r="4264" s="77" customFormat="1"/>
    <row r="4265" s="77" customFormat="1"/>
    <row r="4266" s="77" customFormat="1"/>
    <row r="4267" s="77" customFormat="1"/>
    <row r="4268" s="77" customFormat="1"/>
    <row r="4269" s="77" customFormat="1"/>
    <row r="4270" s="77" customFormat="1"/>
    <row r="4271" s="77" customFormat="1"/>
    <row r="4272" s="77" customFormat="1"/>
    <row r="4273" s="77" customFormat="1"/>
    <row r="4274" s="77" customFormat="1"/>
    <row r="4275" s="77" customFormat="1"/>
    <row r="4276" s="77" customFormat="1"/>
    <row r="4277" s="77" customFormat="1"/>
    <row r="4278" s="77" customFormat="1"/>
    <row r="4279" s="77" customFormat="1"/>
    <row r="4280" s="77" customFormat="1"/>
    <row r="4281" s="77" customFormat="1"/>
    <row r="4282" s="77" customFormat="1"/>
    <row r="4283" s="77" customFormat="1"/>
    <row r="4284" s="77" customFormat="1"/>
    <row r="4285" s="77" customFormat="1"/>
    <row r="4286" s="77" customFormat="1"/>
    <row r="4287" s="77" customFormat="1"/>
    <row r="4288" s="77" customFormat="1"/>
    <row r="4289" s="77" customFormat="1"/>
    <row r="4290" s="77" customFormat="1"/>
    <row r="4291" s="77" customFormat="1"/>
    <row r="4292" s="77" customFormat="1"/>
    <row r="4293" s="77" customFormat="1"/>
    <row r="4294" s="77" customFormat="1"/>
    <row r="4295" s="77" customFormat="1"/>
    <row r="4296" s="77" customFormat="1"/>
    <row r="4297" s="77" customFormat="1"/>
    <row r="4298" s="77" customFormat="1"/>
    <row r="4299" s="77" customFormat="1"/>
    <row r="4300" s="77" customFormat="1"/>
    <row r="4301" s="77" customFormat="1"/>
    <row r="4302" s="77" customFormat="1"/>
    <row r="4303" s="77" customFormat="1"/>
    <row r="4304" s="77" customFormat="1"/>
    <row r="4305" s="77" customFormat="1"/>
    <row r="4306" s="77" customFormat="1"/>
    <row r="4307" s="77" customFormat="1"/>
    <row r="4308" s="77" customFormat="1"/>
    <row r="4309" s="77" customFormat="1"/>
    <row r="4310" s="77" customFormat="1"/>
    <row r="4311" s="77" customFormat="1"/>
    <row r="4312" s="77" customFormat="1"/>
    <row r="4313" s="77" customFormat="1"/>
    <row r="4314" s="77" customFormat="1"/>
    <row r="4315" s="77" customFormat="1"/>
    <row r="4316" s="77" customFormat="1"/>
    <row r="4317" s="77" customFormat="1"/>
    <row r="4318" s="77" customFormat="1"/>
    <row r="4319" s="77" customFormat="1"/>
    <row r="4320" s="77" customFormat="1"/>
    <row r="4321" s="77" customFormat="1"/>
    <row r="4322" s="77" customFormat="1"/>
    <row r="4323" s="77" customFormat="1"/>
    <row r="4324" s="77" customFormat="1"/>
    <row r="4325" s="77" customFormat="1"/>
    <row r="4326" s="77" customFormat="1"/>
    <row r="4327" s="77" customFormat="1"/>
    <row r="4328" s="77" customFormat="1"/>
    <row r="4329" s="77" customFormat="1"/>
    <row r="4330" s="77" customFormat="1"/>
    <row r="4331" s="77" customFormat="1"/>
    <row r="4332" s="77" customFormat="1"/>
    <row r="4333" s="77" customFormat="1"/>
    <row r="4334" s="77" customFormat="1"/>
    <row r="4335" s="77" customFormat="1"/>
    <row r="4336" s="77" customFormat="1"/>
    <row r="4337" s="77" customFormat="1"/>
    <row r="4338" s="77" customFormat="1"/>
    <row r="4339" s="77" customFormat="1"/>
    <row r="4340" s="77" customFormat="1"/>
    <row r="4341" s="77" customFormat="1"/>
    <row r="4342" s="77" customFormat="1"/>
    <row r="4343" s="77" customFormat="1"/>
    <row r="4344" s="77" customFormat="1"/>
    <row r="4345" s="77" customFormat="1"/>
    <row r="4346" s="77" customFormat="1"/>
    <row r="4347" s="77" customFormat="1"/>
    <row r="4348" s="77" customFormat="1"/>
    <row r="4349" s="77" customFormat="1"/>
    <row r="4350" s="77" customFormat="1"/>
    <row r="4351" s="77" customFormat="1"/>
    <row r="4352" s="77" customFormat="1"/>
    <row r="4353" s="77" customFormat="1"/>
    <row r="4354" s="77" customFormat="1"/>
    <row r="4355" s="77" customFormat="1"/>
    <row r="4356" s="77" customFormat="1"/>
    <row r="4357" s="77" customFormat="1"/>
    <row r="4358" s="77" customFormat="1"/>
    <row r="4359" s="77" customFormat="1"/>
    <row r="4360" s="77" customFormat="1"/>
    <row r="4361" s="77" customFormat="1"/>
    <row r="4362" s="77" customFormat="1"/>
    <row r="4363" s="77" customFormat="1"/>
    <row r="4364" s="77" customFormat="1"/>
    <row r="4365" s="77" customFormat="1"/>
    <row r="4366" s="77" customFormat="1"/>
    <row r="4367" s="77" customFormat="1"/>
    <row r="4368" s="77" customFormat="1"/>
    <row r="4369" s="77" customFormat="1"/>
    <row r="4370" s="77" customFormat="1"/>
    <row r="4371" s="77" customFormat="1"/>
    <row r="4372" s="77" customFormat="1"/>
    <row r="4373" s="77" customFormat="1"/>
    <row r="4374" s="77" customFormat="1"/>
    <row r="4375" s="77" customFormat="1"/>
    <row r="4376" s="77" customFormat="1"/>
    <row r="4377" s="77" customFormat="1"/>
    <row r="4378" s="77" customFormat="1"/>
    <row r="4379" s="77" customFormat="1"/>
    <row r="4380" s="77" customFormat="1"/>
    <row r="4381" s="77" customFormat="1"/>
    <row r="4382" s="77" customFormat="1"/>
    <row r="4383" s="77" customFormat="1"/>
    <row r="4384" s="77" customFormat="1"/>
    <row r="4385" s="77" customFormat="1"/>
    <row r="4386" s="77" customFormat="1"/>
    <row r="4387" s="77" customFormat="1"/>
    <row r="4388" s="77" customFormat="1"/>
    <row r="4389" s="77" customFormat="1"/>
    <row r="4390" s="77" customFormat="1"/>
    <row r="4391" s="77" customFormat="1"/>
    <row r="4392" s="77" customFormat="1"/>
    <row r="4393" s="77" customFormat="1"/>
    <row r="4394" s="77" customFormat="1"/>
    <row r="4395" s="77" customFormat="1"/>
    <row r="4396" s="77" customFormat="1"/>
    <row r="4397" s="77" customFormat="1"/>
    <row r="4398" s="77" customFormat="1"/>
    <row r="4399" s="77" customFormat="1"/>
    <row r="4400" s="77" customFormat="1"/>
    <row r="4401" s="77" customFormat="1"/>
    <row r="4402" s="77" customFormat="1"/>
    <row r="4403" s="77" customFormat="1"/>
    <row r="4404" s="77" customFormat="1"/>
    <row r="4405" s="77" customFormat="1"/>
    <row r="4406" s="77" customFormat="1"/>
    <row r="4407" s="77" customFormat="1"/>
    <row r="4408" s="77" customFormat="1"/>
    <row r="4409" s="77" customFormat="1"/>
    <row r="4410" s="77" customFormat="1"/>
    <row r="4411" s="77" customFormat="1"/>
    <row r="4412" s="77" customFormat="1"/>
    <row r="4413" s="77" customFormat="1"/>
    <row r="4414" s="77" customFormat="1"/>
    <row r="4415" s="77" customFormat="1"/>
    <row r="4416" s="77" customFormat="1"/>
    <row r="4417" s="77" customFormat="1"/>
    <row r="4418" s="77" customFormat="1"/>
    <row r="4419" s="77" customFormat="1"/>
    <row r="4420" s="77" customFormat="1"/>
    <row r="4421" s="77" customFormat="1"/>
    <row r="4422" s="77" customFormat="1"/>
    <row r="4423" s="77" customFormat="1"/>
    <row r="4424" s="77" customFormat="1"/>
    <row r="4425" s="77" customFormat="1"/>
    <row r="4426" s="77" customFormat="1"/>
    <row r="4427" s="77" customFormat="1"/>
    <row r="4428" s="77" customFormat="1"/>
    <row r="4429" s="77" customFormat="1"/>
    <row r="4430" s="77" customFormat="1"/>
    <row r="4431" s="77" customFormat="1"/>
    <row r="4432" s="77" customFormat="1"/>
    <row r="4433" s="77" customFormat="1"/>
    <row r="4434" s="77" customFormat="1"/>
    <row r="4435" s="77" customFormat="1"/>
    <row r="4436" s="77" customFormat="1"/>
    <row r="4437" s="77" customFormat="1"/>
    <row r="4438" s="77" customFormat="1"/>
    <row r="4439" s="77" customFormat="1"/>
    <row r="4440" s="77" customFormat="1"/>
    <row r="4441" s="77" customFormat="1"/>
    <row r="4442" s="77" customFormat="1"/>
    <row r="4443" s="77" customFormat="1"/>
    <row r="4444" s="77" customFormat="1"/>
    <row r="4445" s="77" customFormat="1"/>
    <row r="4446" s="77" customFormat="1"/>
    <row r="4447" s="77" customFormat="1"/>
    <row r="4448" s="77" customFormat="1"/>
    <row r="4449" s="77" customFormat="1"/>
    <row r="4450" s="77" customFormat="1"/>
    <row r="4451" s="77" customFormat="1"/>
    <row r="4452" s="77" customFormat="1"/>
    <row r="4453" s="77" customFormat="1"/>
    <row r="4454" s="77" customFormat="1"/>
    <row r="4455" s="77" customFormat="1"/>
    <row r="4456" s="77" customFormat="1"/>
    <row r="4457" s="77" customFormat="1"/>
    <row r="4458" s="77" customFormat="1"/>
    <row r="4459" s="77" customFormat="1"/>
    <row r="4460" s="77" customFormat="1"/>
    <row r="4461" s="77" customFormat="1"/>
    <row r="4462" s="77" customFormat="1"/>
    <row r="4463" s="77" customFormat="1"/>
    <row r="4464" s="77" customFormat="1"/>
    <row r="4465" s="77" customFormat="1"/>
    <row r="4466" s="77" customFormat="1"/>
    <row r="4467" s="77" customFormat="1"/>
    <row r="4468" s="77" customFormat="1"/>
    <row r="4469" s="77" customFormat="1"/>
    <row r="4470" s="77" customFormat="1"/>
    <row r="4471" s="77" customFormat="1"/>
    <row r="4472" s="77" customFormat="1"/>
    <row r="4473" s="77" customFormat="1"/>
    <row r="4474" s="77" customFormat="1"/>
    <row r="4475" s="77" customFormat="1"/>
    <row r="4476" s="77" customFormat="1"/>
    <row r="4477" s="77" customFormat="1"/>
    <row r="4478" s="77" customFormat="1"/>
    <row r="4479" s="77" customFormat="1"/>
    <row r="4480" s="77" customFormat="1"/>
    <row r="4481" s="77" customFormat="1"/>
    <row r="4482" s="77" customFormat="1"/>
    <row r="4483" s="77" customFormat="1"/>
    <row r="4484" s="77" customFormat="1"/>
    <row r="4485" s="77" customFormat="1"/>
    <row r="4486" s="77" customFormat="1"/>
    <row r="4487" s="77" customFormat="1"/>
    <row r="4488" s="77" customFormat="1"/>
    <row r="4489" s="77" customFormat="1"/>
    <row r="4490" s="77" customFormat="1"/>
    <row r="4491" s="77" customFormat="1"/>
    <row r="4492" s="77" customFormat="1"/>
    <row r="4493" s="77" customFormat="1"/>
    <row r="4494" s="77" customFormat="1"/>
    <row r="4495" s="77" customFormat="1"/>
    <row r="4496" s="77" customFormat="1"/>
    <row r="4497" s="77" customFormat="1"/>
    <row r="4498" s="77" customFormat="1"/>
    <row r="4499" s="77" customFormat="1"/>
    <row r="4500" s="77" customFormat="1"/>
    <row r="4501" s="77" customFormat="1"/>
    <row r="4502" s="77" customFormat="1"/>
    <row r="4503" s="77" customFormat="1"/>
    <row r="4504" s="77" customFormat="1"/>
    <row r="4505" s="77" customFormat="1"/>
    <row r="4506" s="77" customFormat="1"/>
    <row r="4507" s="77" customFormat="1"/>
    <row r="4508" s="77" customFormat="1"/>
    <row r="4509" s="77" customFormat="1"/>
    <row r="4510" s="77" customFormat="1"/>
    <row r="4511" s="77" customFormat="1"/>
    <row r="4512" s="77" customFormat="1"/>
    <row r="4513" s="77" customFormat="1"/>
    <row r="4514" s="77" customFormat="1"/>
    <row r="4515" s="77" customFormat="1"/>
    <row r="4516" s="77" customFormat="1"/>
    <row r="4517" s="77" customFormat="1"/>
    <row r="4518" s="77" customFormat="1"/>
    <row r="4519" s="77" customFormat="1"/>
    <row r="4520" s="77" customFormat="1"/>
    <row r="4521" s="77" customFormat="1"/>
    <row r="4522" s="77" customFormat="1"/>
    <row r="4523" s="77" customFormat="1"/>
    <row r="4524" s="77" customFormat="1"/>
    <row r="4525" s="77" customFormat="1"/>
    <row r="4526" s="77" customFormat="1"/>
    <row r="4527" s="77" customFormat="1"/>
    <row r="4528" s="77" customFormat="1"/>
    <row r="4529" s="77" customFormat="1"/>
    <row r="4530" s="77" customFormat="1"/>
    <row r="4531" s="77" customFormat="1"/>
    <row r="4532" s="77" customFormat="1"/>
    <row r="4533" s="77" customFormat="1"/>
    <row r="4534" s="77" customFormat="1"/>
    <row r="4535" s="77" customFormat="1"/>
    <row r="4536" s="77" customFormat="1"/>
    <row r="4537" s="77" customFormat="1"/>
    <row r="4538" s="77" customFormat="1"/>
    <row r="4539" s="77" customFormat="1"/>
    <row r="4540" s="77" customFormat="1"/>
    <row r="4541" s="77" customFormat="1"/>
    <row r="4542" s="77" customFormat="1"/>
    <row r="4543" s="77" customFormat="1"/>
    <row r="4544" s="77" customFormat="1"/>
    <row r="4545" s="77" customFormat="1"/>
    <row r="4546" s="77" customFormat="1"/>
    <row r="4547" s="77" customFormat="1"/>
    <row r="4548" s="77" customFormat="1"/>
    <row r="4549" s="77" customFormat="1"/>
    <row r="4550" s="77" customFormat="1"/>
    <row r="4551" s="77" customFormat="1"/>
    <row r="4552" s="77" customFormat="1"/>
    <row r="4553" s="77" customFormat="1"/>
    <row r="4554" s="77" customFormat="1"/>
    <row r="4555" s="77" customFormat="1"/>
    <row r="4556" s="77" customFormat="1"/>
    <row r="4557" s="77" customFormat="1"/>
    <row r="4558" s="77" customFormat="1"/>
    <row r="4559" s="77" customFormat="1"/>
    <row r="4560" s="77" customFormat="1"/>
    <row r="4561" s="77" customFormat="1"/>
    <row r="4562" s="77" customFormat="1"/>
    <row r="4563" s="77" customFormat="1"/>
    <row r="4564" s="77" customFormat="1"/>
    <row r="4565" s="77" customFormat="1"/>
    <row r="4566" s="77" customFormat="1"/>
    <row r="4567" s="77" customFormat="1"/>
    <row r="4568" s="77" customFormat="1"/>
    <row r="4569" s="77" customFormat="1"/>
    <row r="4570" s="77" customFormat="1"/>
    <row r="4571" s="77" customFormat="1"/>
    <row r="4572" s="77" customFormat="1"/>
    <row r="4573" s="77" customFormat="1"/>
    <row r="4574" s="77" customFormat="1"/>
    <row r="4575" s="77" customFormat="1"/>
    <row r="4576" s="77" customFormat="1"/>
    <row r="4577" s="77" customFormat="1"/>
    <row r="4578" s="77" customFormat="1"/>
    <row r="4579" s="77" customFormat="1"/>
    <row r="4580" s="77" customFormat="1"/>
    <row r="4581" s="77" customFormat="1"/>
    <row r="4582" s="77" customFormat="1"/>
    <row r="4583" s="77" customFormat="1"/>
    <row r="4584" s="77" customFormat="1"/>
    <row r="4585" s="77" customFormat="1"/>
    <row r="4586" s="77" customFormat="1"/>
    <row r="4587" s="77" customFormat="1"/>
    <row r="4588" s="77" customFormat="1"/>
    <row r="4589" s="77" customFormat="1"/>
    <row r="4590" s="77" customFormat="1"/>
    <row r="4591" s="77" customFormat="1"/>
    <row r="4592" s="77" customFormat="1"/>
    <row r="4593" s="77" customFormat="1"/>
    <row r="4594" s="77" customFormat="1"/>
    <row r="4595" s="77" customFormat="1"/>
    <row r="4596" s="77" customFormat="1"/>
    <row r="4597" s="77" customFormat="1"/>
    <row r="4598" s="77" customFormat="1"/>
    <row r="4599" s="77" customFormat="1"/>
    <row r="4600" s="77" customFormat="1"/>
    <row r="4601" s="77" customFormat="1"/>
    <row r="4602" s="77" customFormat="1"/>
    <row r="4603" s="77" customFormat="1"/>
    <row r="4604" s="77" customFormat="1"/>
    <row r="4605" s="77" customFormat="1"/>
    <row r="4606" s="77" customFormat="1"/>
    <row r="4607" s="77" customFormat="1"/>
    <row r="4608" s="77" customFormat="1"/>
    <row r="4609" s="77" customFormat="1"/>
    <row r="4610" s="77" customFormat="1"/>
    <row r="4611" s="77" customFormat="1"/>
    <row r="4612" s="77" customFormat="1"/>
    <row r="4613" s="77" customFormat="1"/>
    <row r="4614" s="77" customFormat="1"/>
    <row r="4615" s="77" customFormat="1"/>
    <row r="4616" s="77" customFormat="1"/>
    <row r="4617" s="77" customFormat="1"/>
    <row r="4618" s="77" customFormat="1"/>
    <row r="4619" s="77" customFormat="1"/>
    <row r="4620" s="77" customFormat="1"/>
    <row r="4621" s="77" customFormat="1"/>
    <row r="4622" s="77" customFormat="1"/>
    <row r="4623" s="77" customFormat="1"/>
    <row r="4624" s="77" customFormat="1"/>
    <row r="4625" s="77" customFormat="1"/>
    <row r="4626" s="77" customFormat="1"/>
    <row r="4627" s="77" customFormat="1"/>
    <row r="4628" s="77" customFormat="1"/>
    <row r="4629" s="77" customFormat="1"/>
    <row r="4630" s="77" customFormat="1"/>
    <row r="4631" s="77" customFormat="1"/>
    <row r="4632" s="77" customFormat="1"/>
    <row r="4633" s="77" customFormat="1"/>
    <row r="4634" s="77" customFormat="1"/>
    <row r="4635" s="77" customFormat="1"/>
    <row r="4636" s="77" customFormat="1"/>
    <row r="4637" s="77" customFormat="1"/>
    <row r="4638" s="77" customFormat="1"/>
    <row r="4639" s="77" customFormat="1"/>
    <row r="4640" s="77" customFormat="1"/>
    <row r="4641" s="77" customFormat="1"/>
    <row r="4642" s="77" customFormat="1"/>
    <row r="4643" s="77" customFormat="1"/>
    <row r="4644" s="77" customFormat="1"/>
    <row r="4645" s="77" customFormat="1"/>
    <row r="4646" s="77" customFormat="1"/>
    <row r="4647" s="77" customFormat="1"/>
    <row r="4648" s="77" customFormat="1"/>
    <row r="4649" s="77" customFormat="1"/>
    <row r="4650" s="77" customFormat="1"/>
    <row r="4651" s="77" customFormat="1"/>
    <row r="4652" s="77" customFormat="1"/>
    <row r="4653" s="77" customFormat="1"/>
    <row r="4654" s="77" customFormat="1"/>
    <row r="4655" s="77" customFormat="1"/>
    <row r="4656" s="77" customFormat="1"/>
    <row r="4657" s="77" customFormat="1"/>
    <row r="4658" s="77" customFormat="1"/>
    <row r="4659" s="77" customFormat="1"/>
    <row r="4660" s="77" customFormat="1"/>
    <row r="4661" s="77" customFormat="1"/>
    <row r="4662" s="77" customFormat="1"/>
    <row r="4663" s="77" customFormat="1"/>
    <row r="4664" s="77" customFormat="1"/>
    <row r="4665" s="77" customFormat="1"/>
    <row r="4666" s="77" customFormat="1"/>
    <row r="4667" s="77" customFormat="1"/>
    <row r="4668" s="77" customFormat="1"/>
    <row r="4669" s="77" customFormat="1"/>
    <row r="4670" s="77" customFormat="1"/>
    <row r="4671" s="77" customFormat="1"/>
    <row r="4672" s="77" customFormat="1"/>
    <row r="4673" s="77" customFormat="1"/>
    <row r="4674" s="77" customFormat="1"/>
    <row r="4675" s="77" customFormat="1"/>
    <row r="4676" s="77" customFormat="1"/>
    <row r="4677" s="77" customFormat="1"/>
    <row r="4678" s="77" customFormat="1"/>
    <row r="4679" s="77" customFormat="1"/>
    <row r="4680" s="77" customFormat="1"/>
    <row r="4681" s="77" customFormat="1"/>
    <row r="4682" s="77" customFormat="1"/>
    <row r="4683" s="77" customFormat="1"/>
    <row r="4684" s="77" customFormat="1"/>
    <row r="4685" s="77" customFormat="1"/>
    <row r="4686" s="77" customFormat="1"/>
    <row r="4687" s="77" customFormat="1"/>
    <row r="4688" s="77" customFormat="1"/>
    <row r="4689" s="77" customFormat="1"/>
    <row r="4690" s="77" customFormat="1"/>
    <row r="4691" s="77" customFormat="1"/>
    <row r="4692" s="77" customFormat="1"/>
    <row r="4693" s="77" customFormat="1"/>
    <row r="4694" s="77" customFormat="1"/>
    <row r="4695" s="77" customFormat="1"/>
    <row r="4696" s="77" customFormat="1"/>
    <row r="4697" s="77" customFormat="1"/>
    <row r="4698" s="77" customFormat="1"/>
    <row r="4699" s="77" customFormat="1"/>
    <row r="4700" s="77" customFormat="1"/>
    <row r="4701" s="77" customFormat="1"/>
    <row r="4702" s="77" customFormat="1"/>
    <row r="4703" s="77" customFormat="1"/>
    <row r="4704" s="77" customFormat="1"/>
    <row r="4705" s="77" customFormat="1"/>
    <row r="4706" s="77" customFormat="1"/>
    <row r="4707" s="77" customFormat="1"/>
    <row r="4708" s="77" customFormat="1"/>
    <row r="4709" s="77" customFormat="1"/>
    <row r="4710" s="77" customFormat="1"/>
    <row r="4711" s="77" customFormat="1"/>
    <row r="4712" s="77" customFormat="1"/>
    <row r="4713" s="77" customFormat="1"/>
    <row r="4714" s="77" customFormat="1"/>
    <row r="4715" s="77" customFormat="1"/>
    <row r="4716" s="77" customFormat="1"/>
    <row r="4717" s="77" customFormat="1"/>
    <row r="4718" s="77" customFormat="1"/>
    <row r="4719" s="77" customFormat="1"/>
    <row r="4720" s="77" customFormat="1"/>
    <row r="4721" s="77" customFormat="1"/>
    <row r="4722" s="77" customFormat="1"/>
    <row r="4723" s="77" customFormat="1"/>
    <row r="4724" s="77" customFormat="1"/>
    <row r="4725" s="77" customFormat="1"/>
    <row r="4726" s="77" customFormat="1"/>
    <row r="4727" s="77" customFormat="1"/>
    <row r="4728" s="77" customFormat="1"/>
    <row r="4729" s="77" customFormat="1"/>
    <row r="4730" s="77" customFormat="1"/>
    <row r="4731" s="77" customFormat="1"/>
    <row r="4732" s="77" customFormat="1"/>
    <row r="4733" s="77" customFormat="1"/>
    <row r="4734" s="77" customFormat="1"/>
    <row r="4735" s="77" customFormat="1"/>
    <row r="4736" s="77" customFormat="1"/>
    <row r="4737" s="77" customFormat="1"/>
    <row r="4738" s="77" customFormat="1"/>
    <row r="4739" s="77" customFormat="1"/>
    <row r="4740" s="77" customFormat="1"/>
    <row r="4741" s="77" customFormat="1"/>
    <row r="4742" s="77" customFormat="1"/>
    <row r="4743" s="77" customFormat="1"/>
    <row r="4744" s="77" customFormat="1"/>
    <row r="4745" s="77" customFormat="1"/>
    <row r="4746" s="77" customFormat="1"/>
    <row r="4747" s="77" customFormat="1"/>
    <row r="4748" s="77" customFormat="1"/>
    <row r="4749" s="77" customFormat="1"/>
    <row r="4750" s="77" customFormat="1"/>
    <row r="4751" s="77" customFormat="1"/>
    <row r="4752" s="77" customFormat="1"/>
    <row r="4753" s="77" customFormat="1"/>
    <row r="4754" s="77" customFormat="1"/>
    <row r="4755" s="77" customFormat="1"/>
    <row r="4756" s="77" customFormat="1"/>
    <row r="4757" s="77" customFormat="1"/>
    <row r="4758" s="77" customFormat="1"/>
    <row r="4759" s="77" customFormat="1"/>
    <row r="4760" s="77" customFormat="1"/>
    <row r="4761" s="77" customFormat="1"/>
    <row r="4762" s="77" customFormat="1"/>
    <row r="4763" s="77" customFormat="1"/>
    <row r="4764" s="77" customFormat="1"/>
    <row r="4765" s="77" customFormat="1"/>
    <row r="4766" s="77" customFormat="1"/>
    <row r="4767" s="77" customFormat="1"/>
    <row r="4768" s="77" customFormat="1"/>
    <row r="4769" s="77" customFormat="1"/>
    <row r="4770" s="77" customFormat="1"/>
    <row r="4771" s="77" customFormat="1"/>
    <row r="4772" s="77" customFormat="1"/>
    <row r="4773" s="77" customFormat="1"/>
    <row r="4774" s="77" customFormat="1"/>
    <row r="4775" s="77" customFormat="1"/>
    <row r="4776" s="77" customFormat="1"/>
    <row r="4777" s="77" customFormat="1"/>
    <row r="4778" s="77" customFormat="1"/>
    <row r="4779" s="77" customFormat="1"/>
    <row r="4780" s="77" customFormat="1"/>
    <row r="4781" s="77" customFormat="1"/>
    <row r="4782" s="77" customFormat="1"/>
    <row r="4783" s="77" customFormat="1"/>
    <row r="4784" s="77" customFormat="1"/>
    <row r="4785" s="77" customFormat="1"/>
    <row r="4786" s="77" customFormat="1"/>
    <row r="4787" s="77" customFormat="1"/>
    <row r="4788" s="77" customFormat="1"/>
    <row r="4789" s="77" customFormat="1"/>
    <row r="4790" s="77" customFormat="1"/>
    <row r="4791" s="77" customFormat="1"/>
    <row r="4792" s="77" customFormat="1"/>
    <row r="4793" s="77" customFormat="1"/>
    <row r="4794" s="77" customFormat="1"/>
    <row r="4795" s="77" customFormat="1"/>
    <row r="4796" s="77" customFormat="1"/>
    <row r="4797" s="77" customFormat="1"/>
    <row r="4798" s="77" customFormat="1"/>
    <row r="4799" s="77" customFormat="1"/>
    <row r="4800" s="77" customFormat="1"/>
    <row r="4801" s="77" customFormat="1"/>
    <row r="4802" s="77" customFormat="1"/>
    <row r="4803" s="77" customFormat="1"/>
    <row r="4804" s="77" customFormat="1"/>
    <row r="4805" s="77" customFormat="1"/>
    <row r="4806" s="77" customFormat="1"/>
    <row r="4807" s="77" customFormat="1"/>
    <row r="4808" s="77" customFormat="1"/>
    <row r="4809" s="77" customFormat="1"/>
    <row r="4810" s="77" customFormat="1"/>
    <row r="4811" s="77" customFormat="1"/>
    <row r="4812" s="77" customFormat="1"/>
    <row r="4813" s="77" customFormat="1"/>
    <row r="4814" s="77" customFormat="1"/>
    <row r="4815" s="77" customFormat="1"/>
    <row r="4816" s="77" customFormat="1"/>
    <row r="4817" s="77" customFormat="1"/>
    <row r="4818" s="77" customFormat="1"/>
    <row r="4819" s="77" customFormat="1"/>
    <row r="4820" s="77" customFormat="1"/>
    <row r="4821" s="77" customFormat="1"/>
    <row r="4822" s="77" customFormat="1"/>
    <row r="4823" s="77" customFormat="1"/>
    <row r="4824" s="77" customFormat="1"/>
    <row r="4825" s="77" customFormat="1"/>
    <row r="4826" s="77" customFormat="1"/>
    <row r="4827" s="77" customFormat="1"/>
    <row r="4828" s="77" customFormat="1"/>
    <row r="4829" s="77" customFormat="1"/>
    <row r="4830" s="77" customFormat="1"/>
    <row r="4831" s="77" customFormat="1"/>
    <row r="4832" s="77" customFormat="1"/>
    <row r="4833" s="77" customFormat="1"/>
    <row r="4834" s="77" customFormat="1"/>
    <row r="4835" s="77" customFormat="1"/>
    <row r="4836" s="77" customFormat="1"/>
    <row r="4837" s="77" customFormat="1"/>
    <row r="4838" s="77" customFormat="1"/>
    <row r="4839" s="77" customFormat="1"/>
    <row r="4840" s="77" customFormat="1"/>
    <row r="4841" s="77" customFormat="1"/>
    <row r="4842" s="77" customFormat="1"/>
    <row r="4843" s="77" customFormat="1"/>
    <row r="4844" s="77" customFormat="1"/>
    <row r="4845" s="77" customFormat="1"/>
    <row r="4846" s="77" customFormat="1"/>
    <row r="4847" s="77" customFormat="1"/>
    <row r="4848" s="77" customFormat="1"/>
    <row r="4849" s="77" customFormat="1"/>
    <row r="4850" s="77" customFormat="1"/>
    <row r="4851" s="77" customFormat="1"/>
    <row r="4852" s="77" customFormat="1"/>
    <row r="4853" s="77" customFormat="1"/>
    <row r="4854" s="77" customFormat="1"/>
    <row r="4855" s="77" customFormat="1"/>
    <row r="4856" s="77" customFormat="1"/>
    <row r="4857" s="77" customFormat="1"/>
    <row r="4858" s="77" customFormat="1"/>
    <row r="4859" s="77" customFormat="1"/>
    <row r="4860" s="77" customFormat="1"/>
    <row r="4861" s="77" customFormat="1"/>
    <row r="4862" s="77" customFormat="1"/>
    <row r="4863" s="77" customFormat="1"/>
    <row r="4864" s="77" customFormat="1"/>
    <row r="4865" s="77" customFormat="1"/>
    <row r="4866" s="77" customFormat="1"/>
    <row r="4867" s="77" customFormat="1"/>
    <row r="4868" s="77" customFormat="1"/>
    <row r="4869" s="77" customFormat="1"/>
    <row r="4870" s="77" customFormat="1"/>
    <row r="4871" s="77" customFormat="1"/>
    <row r="4872" s="77" customFormat="1"/>
    <row r="4873" s="77" customFormat="1"/>
    <row r="4874" s="77" customFormat="1"/>
    <row r="4875" s="77" customFormat="1"/>
    <row r="4876" s="77" customFormat="1"/>
    <row r="4877" s="77" customFormat="1"/>
    <row r="4878" s="77" customFormat="1"/>
    <row r="4879" s="77" customFormat="1"/>
    <row r="4880" s="77" customFormat="1"/>
    <row r="4881" s="77" customFormat="1"/>
    <row r="4882" s="77" customFormat="1"/>
    <row r="4883" s="77" customFormat="1"/>
    <row r="4884" s="77" customFormat="1"/>
    <row r="4885" s="77" customFormat="1"/>
    <row r="4886" s="77" customFormat="1"/>
    <row r="4887" s="77" customFormat="1"/>
    <row r="4888" s="77" customFormat="1"/>
    <row r="4889" s="77" customFormat="1"/>
    <row r="4890" s="77" customFormat="1"/>
    <row r="4891" s="77" customFormat="1"/>
    <row r="4892" s="77" customFormat="1"/>
    <row r="4893" s="77" customFormat="1"/>
    <row r="4894" s="77" customFormat="1"/>
    <row r="4895" s="77" customFormat="1"/>
    <row r="4896" s="77" customFormat="1"/>
    <row r="4897" s="77" customFormat="1"/>
    <row r="4898" s="77" customFormat="1"/>
    <row r="4899" s="77" customFormat="1"/>
    <row r="4900" s="77" customFormat="1"/>
    <row r="4901" s="77" customFormat="1"/>
    <row r="4902" s="77" customFormat="1"/>
    <row r="4903" s="77" customFormat="1"/>
    <row r="4904" s="77" customFormat="1"/>
    <row r="4905" s="77" customFormat="1"/>
    <row r="4906" s="77" customFormat="1"/>
    <row r="4907" s="77" customFormat="1"/>
    <row r="4908" s="77" customFormat="1"/>
    <row r="4909" s="77" customFormat="1"/>
    <row r="4910" s="77" customFormat="1"/>
    <row r="4911" s="77" customFormat="1"/>
    <row r="4912" s="77" customFormat="1"/>
    <row r="4913" s="77" customFormat="1"/>
    <row r="4914" s="77" customFormat="1"/>
    <row r="4915" s="77" customFormat="1"/>
    <row r="4916" s="77" customFormat="1"/>
    <row r="4917" s="77" customFormat="1"/>
    <row r="4918" s="77" customFormat="1"/>
    <row r="4919" s="77" customFormat="1"/>
    <row r="4920" s="77" customFormat="1"/>
    <row r="4921" s="77" customFormat="1"/>
    <row r="4922" s="77" customFormat="1"/>
    <row r="4923" s="77" customFormat="1"/>
    <row r="4924" s="77" customFormat="1"/>
    <row r="4925" s="77" customFormat="1"/>
    <row r="4926" s="77" customFormat="1"/>
    <row r="4927" s="77" customFormat="1"/>
    <row r="4928" s="77" customFormat="1"/>
    <row r="4929" s="77" customFormat="1"/>
    <row r="4930" s="77" customFormat="1"/>
    <row r="4931" s="77" customFormat="1"/>
    <row r="4932" s="77" customFormat="1"/>
    <row r="4933" s="77" customFormat="1"/>
    <row r="4934" s="77" customFormat="1"/>
    <row r="4935" s="77" customFormat="1"/>
    <row r="4936" s="77" customFormat="1"/>
    <row r="4937" s="77" customFormat="1"/>
    <row r="4938" s="77" customFormat="1"/>
    <row r="4939" s="77" customFormat="1"/>
    <row r="4940" s="77" customFormat="1"/>
    <row r="4941" s="77" customFormat="1"/>
    <row r="4942" s="77" customFormat="1"/>
    <row r="4943" s="77" customFormat="1"/>
    <row r="4944" s="77" customFormat="1"/>
    <row r="4945" s="77" customFormat="1"/>
    <row r="4946" s="77" customFormat="1"/>
    <row r="4947" s="77" customFormat="1"/>
    <row r="4948" s="77" customFormat="1"/>
    <row r="4949" s="77" customFormat="1"/>
    <row r="4950" s="77" customFormat="1"/>
    <row r="4951" s="77" customFormat="1"/>
    <row r="4952" s="77" customFormat="1"/>
    <row r="4953" s="77" customFormat="1"/>
    <row r="4954" s="77" customFormat="1"/>
    <row r="4955" s="77" customFormat="1"/>
    <row r="4956" s="77" customFormat="1"/>
    <row r="4957" s="77" customFormat="1"/>
    <row r="4958" s="77" customFormat="1"/>
    <row r="4959" s="77" customFormat="1"/>
    <row r="4960" s="77" customFormat="1"/>
    <row r="4961" s="77" customFormat="1"/>
    <row r="4962" s="77" customFormat="1"/>
    <row r="4963" s="77" customFormat="1"/>
    <row r="4964" s="77" customFormat="1"/>
    <row r="4965" s="77" customFormat="1"/>
    <row r="4966" s="77" customFormat="1"/>
    <row r="4967" s="77" customFormat="1"/>
    <row r="4968" s="77" customFormat="1"/>
    <row r="4969" s="77" customFormat="1"/>
    <row r="4970" s="77" customFormat="1"/>
    <row r="4971" s="77" customFormat="1"/>
    <row r="4972" s="77" customFormat="1"/>
    <row r="4973" s="77" customFormat="1"/>
    <row r="4974" s="77" customFormat="1"/>
    <row r="4975" s="77" customFormat="1"/>
    <row r="4976" s="77" customFormat="1"/>
    <row r="4977" s="77" customFormat="1"/>
    <row r="4978" s="77" customFormat="1"/>
    <row r="4979" s="77" customFormat="1"/>
    <row r="4980" s="77" customFormat="1"/>
    <row r="4981" s="77" customFormat="1"/>
    <row r="4982" s="77" customFormat="1"/>
    <row r="4983" s="77" customFormat="1"/>
    <row r="4984" s="77" customFormat="1"/>
    <row r="4985" s="77" customFormat="1"/>
    <row r="4986" s="77" customFormat="1"/>
    <row r="4987" s="77" customFormat="1"/>
    <row r="4988" s="77" customFormat="1"/>
    <row r="4989" s="77" customFormat="1"/>
    <row r="4990" s="77" customFormat="1"/>
    <row r="4991" s="77" customFormat="1"/>
    <row r="4992" s="77" customFormat="1"/>
    <row r="4993" s="77" customFormat="1"/>
    <row r="4994" s="77" customFormat="1"/>
    <row r="4995" s="77" customFormat="1"/>
    <row r="4996" s="77" customFormat="1"/>
    <row r="4997" s="77" customFormat="1"/>
    <row r="4998" s="77" customFormat="1"/>
    <row r="4999" s="77" customFormat="1"/>
    <row r="5000" s="77" customFormat="1"/>
    <row r="5001" s="77" customFormat="1"/>
    <row r="5002" s="77" customFormat="1"/>
    <row r="5003" s="77" customFormat="1"/>
    <row r="5004" s="77" customFormat="1"/>
    <row r="5005" s="77" customFormat="1"/>
    <row r="5006" s="77" customFormat="1"/>
    <row r="5007" s="77" customFormat="1"/>
    <row r="5008" s="77" customFormat="1"/>
    <row r="5009" s="77" customFormat="1"/>
    <row r="5010" s="77" customFormat="1"/>
    <row r="5011" s="77" customFormat="1"/>
    <row r="5012" s="77" customFormat="1"/>
    <row r="5013" s="77" customFormat="1"/>
    <row r="5014" s="77" customFormat="1"/>
    <row r="5015" s="77" customFormat="1"/>
    <row r="5016" s="77" customFormat="1"/>
    <row r="5017" s="77" customFormat="1"/>
    <row r="5018" s="77" customFormat="1"/>
    <row r="5019" s="77" customFormat="1"/>
    <row r="5020" s="77" customFormat="1"/>
    <row r="5021" s="77" customFormat="1"/>
    <row r="5022" s="77" customFormat="1"/>
    <row r="5023" s="77" customFormat="1"/>
    <row r="5024" s="77" customFormat="1"/>
    <row r="5025" s="77" customFormat="1"/>
    <row r="5026" s="77" customFormat="1"/>
    <row r="5027" s="77" customFormat="1"/>
    <row r="5028" s="77" customFormat="1"/>
    <row r="5029" s="77" customFormat="1"/>
    <row r="5030" s="77" customFormat="1"/>
    <row r="5031" s="77" customFormat="1"/>
    <row r="5032" s="77" customFormat="1"/>
    <row r="5033" s="77" customFormat="1"/>
    <row r="5034" s="77" customFormat="1"/>
    <row r="5035" s="77" customFormat="1"/>
    <row r="5036" s="77" customFormat="1"/>
    <row r="5037" s="77" customFormat="1"/>
    <row r="5038" s="77" customFormat="1"/>
    <row r="5039" s="77" customFormat="1"/>
    <row r="5040" s="77" customFormat="1"/>
    <row r="5041" s="77" customFormat="1"/>
    <row r="5042" s="77" customFormat="1"/>
    <row r="5043" s="77" customFormat="1"/>
    <row r="5044" s="77" customFormat="1"/>
    <row r="5045" s="77" customFormat="1"/>
    <row r="5046" s="77" customFormat="1"/>
    <row r="5047" s="77" customFormat="1"/>
    <row r="5048" s="77" customFormat="1"/>
    <row r="5049" s="77" customFormat="1"/>
    <row r="5050" s="77" customFormat="1"/>
    <row r="5051" s="77" customFormat="1"/>
    <row r="5052" s="77" customFormat="1"/>
    <row r="5053" s="77" customFormat="1"/>
    <row r="5054" s="77" customFormat="1"/>
    <row r="5055" s="77" customFormat="1"/>
    <row r="5056" s="77" customFormat="1"/>
    <row r="5057" s="77" customFormat="1"/>
    <row r="5058" s="77" customFormat="1"/>
    <row r="5059" s="77" customFormat="1"/>
    <row r="5060" s="77" customFormat="1"/>
    <row r="5061" s="77" customFormat="1"/>
    <row r="5062" s="77" customFormat="1"/>
    <row r="5063" s="77" customFormat="1"/>
    <row r="5064" s="77" customFormat="1"/>
    <row r="5065" s="77" customFormat="1"/>
    <row r="5066" s="77" customFormat="1"/>
    <row r="5067" s="77" customFormat="1"/>
    <row r="5068" s="77" customFormat="1"/>
    <row r="5069" s="77" customFormat="1"/>
    <row r="5070" s="77" customFormat="1"/>
    <row r="5071" s="77" customFormat="1"/>
    <row r="5072" s="77" customFormat="1"/>
    <row r="5073" s="77" customFormat="1"/>
    <row r="5074" s="77" customFormat="1"/>
    <row r="5075" s="77" customFormat="1"/>
    <row r="5076" s="77" customFormat="1"/>
    <row r="5077" s="77" customFormat="1"/>
    <row r="5078" s="77" customFormat="1"/>
    <row r="5079" s="77" customFormat="1"/>
    <row r="5080" s="77" customFormat="1"/>
    <row r="5081" s="77" customFormat="1"/>
    <row r="5082" s="77" customFormat="1"/>
    <row r="5083" s="77" customFormat="1"/>
    <row r="5084" s="77" customFormat="1"/>
    <row r="5085" s="77" customFormat="1"/>
    <row r="5086" s="77" customFormat="1"/>
    <row r="5087" s="77" customFormat="1"/>
    <row r="5088" s="77" customFormat="1"/>
    <row r="5089" s="77" customFormat="1"/>
    <row r="5090" s="77" customFormat="1"/>
    <row r="5091" s="77" customFormat="1"/>
    <row r="5092" s="77" customFormat="1"/>
    <row r="5093" s="77" customFormat="1"/>
    <row r="5094" s="77" customFormat="1"/>
    <row r="5095" s="77" customFormat="1"/>
    <row r="5096" s="77" customFormat="1"/>
    <row r="5097" s="77" customFormat="1"/>
    <row r="5098" s="77" customFormat="1"/>
    <row r="5099" s="77" customFormat="1"/>
    <row r="5100" s="77" customFormat="1"/>
    <row r="5101" s="77" customFormat="1"/>
    <row r="5102" s="77" customFormat="1"/>
    <row r="5103" s="77" customFormat="1"/>
    <row r="5104" s="77" customFormat="1"/>
    <row r="5105" s="77" customFormat="1"/>
    <row r="5106" s="77" customFormat="1"/>
    <row r="5107" s="77" customFormat="1"/>
    <row r="5108" s="77" customFormat="1"/>
    <row r="5109" s="77" customFormat="1"/>
    <row r="5110" s="77" customFormat="1"/>
    <row r="5111" s="77" customFormat="1"/>
    <row r="5112" s="77" customFormat="1"/>
    <row r="5113" s="77" customFormat="1"/>
    <row r="5114" s="77" customFormat="1"/>
    <row r="5115" s="77" customFormat="1"/>
    <row r="5116" s="77" customFormat="1"/>
    <row r="5117" s="77" customFormat="1"/>
    <row r="5118" s="77" customFormat="1"/>
    <row r="5119" s="77" customFormat="1"/>
    <row r="5120" s="77" customFormat="1"/>
    <row r="5121" s="77" customFormat="1"/>
    <row r="5122" s="77" customFormat="1"/>
    <row r="5123" s="77" customFormat="1"/>
    <row r="5124" s="77" customFormat="1"/>
    <row r="5125" s="77" customFormat="1"/>
    <row r="5126" s="77" customFormat="1"/>
    <row r="5127" s="77" customFormat="1"/>
    <row r="5128" s="77" customFormat="1"/>
    <row r="5129" s="77" customFormat="1"/>
    <row r="5130" s="77" customFormat="1"/>
    <row r="5131" s="77" customFormat="1"/>
    <row r="5132" s="77" customFormat="1"/>
    <row r="5133" s="77" customFormat="1"/>
    <row r="5134" s="77" customFormat="1"/>
    <row r="5135" s="77" customFormat="1"/>
    <row r="5136" s="77" customFormat="1"/>
    <row r="5137" s="77" customFormat="1"/>
    <row r="5138" s="77" customFormat="1"/>
    <row r="5139" s="77" customFormat="1"/>
    <row r="5140" s="77" customFormat="1"/>
    <row r="5141" s="77" customFormat="1"/>
    <row r="5142" s="77" customFormat="1"/>
    <row r="5143" s="77" customFormat="1"/>
    <row r="5144" s="77" customFormat="1"/>
    <row r="5145" s="77" customFormat="1"/>
    <row r="5146" s="77" customFormat="1"/>
    <row r="5147" s="77" customFormat="1"/>
    <row r="5148" s="77" customFormat="1"/>
    <row r="5149" s="77" customFormat="1"/>
    <row r="5150" s="77" customFormat="1"/>
    <row r="5151" s="77" customFormat="1"/>
    <row r="5152" s="77" customFormat="1"/>
    <row r="5153" s="77" customFormat="1"/>
    <row r="5154" s="77" customFormat="1"/>
    <row r="5155" s="77" customFormat="1"/>
    <row r="5156" s="77" customFormat="1"/>
    <row r="5157" s="77" customFormat="1"/>
    <row r="5158" s="77" customFormat="1"/>
    <row r="5159" s="77" customFormat="1"/>
    <row r="5160" s="77" customFormat="1"/>
    <row r="5161" s="77" customFormat="1"/>
    <row r="5162" s="77" customFormat="1"/>
    <row r="5163" s="77" customFormat="1"/>
    <row r="5164" s="77" customFormat="1"/>
    <row r="5165" s="77" customFormat="1"/>
    <row r="5166" s="77" customFormat="1"/>
    <row r="5167" s="77" customFormat="1"/>
    <row r="5168" s="77" customFormat="1"/>
    <row r="5169" s="77" customFormat="1"/>
    <row r="5170" s="77" customFormat="1"/>
    <row r="5171" s="77" customFormat="1"/>
    <row r="5172" s="77" customFormat="1"/>
    <row r="5173" s="77" customFormat="1"/>
    <row r="5174" s="77" customFormat="1"/>
    <row r="5175" s="77" customFormat="1"/>
    <row r="5176" s="77" customFormat="1"/>
    <row r="5177" s="77" customFormat="1"/>
    <row r="5178" s="77" customFormat="1"/>
    <row r="5179" s="77" customFormat="1"/>
    <row r="5180" s="77" customFormat="1"/>
    <row r="5181" s="77" customFormat="1"/>
    <row r="5182" s="77" customFormat="1"/>
    <row r="5183" s="77" customFormat="1"/>
    <row r="5184" s="77" customFormat="1"/>
    <row r="5185" s="77" customFormat="1"/>
    <row r="5186" s="77" customFormat="1"/>
    <row r="5187" s="77" customFormat="1"/>
    <row r="5188" s="77" customFormat="1"/>
    <row r="5189" s="77" customFormat="1"/>
    <row r="5190" s="77" customFormat="1"/>
    <row r="5191" s="77" customFormat="1"/>
    <row r="5192" s="77" customFormat="1"/>
    <row r="5193" s="77" customFormat="1"/>
    <row r="5194" s="77" customFormat="1"/>
    <row r="5195" s="77" customFormat="1"/>
    <row r="5196" s="77" customFormat="1"/>
    <row r="5197" s="77" customFormat="1"/>
    <row r="5198" s="77" customFormat="1"/>
    <row r="5199" s="77" customFormat="1"/>
    <row r="5200" s="77" customFormat="1"/>
    <row r="5201" s="77" customFormat="1"/>
    <row r="5202" s="77" customFormat="1"/>
    <row r="5203" s="77" customFormat="1"/>
    <row r="5204" s="77" customFormat="1"/>
    <row r="5205" s="77" customFormat="1"/>
    <row r="5206" s="77" customFormat="1"/>
    <row r="5207" s="77" customFormat="1"/>
    <row r="5208" s="77" customFormat="1"/>
    <row r="5209" s="77" customFormat="1"/>
    <row r="5210" s="77" customFormat="1"/>
    <row r="5211" s="77" customFormat="1"/>
    <row r="5212" s="77" customFormat="1"/>
    <row r="5213" s="77" customFormat="1"/>
    <row r="5214" s="77" customFormat="1"/>
    <row r="5215" s="77" customFormat="1"/>
    <row r="5216" s="77" customFormat="1"/>
    <row r="5217" s="77" customFormat="1"/>
    <row r="5218" s="77" customFormat="1"/>
    <row r="5219" s="77" customFormat="1"/>
    <row r="5220" s="77" customFormat="1"/>
    <row r="5221" s="77" customFormat="1"/>
    <row r="5222" s="77" customFormat="1"/>
    <row r="5223" s="77" customFormat="1"/>
    <row r="5224" s="77" customFormat="1"/>
    <row r="5225" s="77" customFormat="1"/>
    <row r="5226" s="77" customFormat="1"/>
    <row r="5227" s="77" customFormat="1"/>
    <row r="5228" s="77" customFormat="1"/>
    <row r="5229" s="77" customFormat="1"/>
    <row r="5230" s="77" customFormat="1"/>
    <row r="5231" s="77" customFormat="1"/>
    <row r="5232" s="77" customFormat="1"/>
    <row r="5233" s="77" customFormat="1"/>
    <row r="5234" s="77" customFormat="1"/>
    <row r="5235" s="77" customFormat="1"/>
    <row r="5236" s="77" customFormat="1"/>
    <row r="5237" s="77" customFormat="1"/>
    <row r="5238" s="77" customFormat="1"/>
    <row r="5239" s="77" customFormat="1"/>
    <row r="5240" s="77" customFormat="1"/>
    <row r="5241" s="77" customFormat="1"/>
    <row r="5242" s="77" customFormat="1"/>
    <row r="5243" s="77" customFormat="1"/>
    <row r="5244" s="77" customFormat="1"/>
    <row r="5245" s="77" customFormat="1"/>
    <row r="5246" s="77" customFormat="1"/>
    <row r="5247" s="77" customFormat="1"/>
    <row r="5248" s="77" customFormat="1"/>
    <row r="5249" s="77" customFormat="1"/>
    <row r="5250" s="77" customFormat="1"/>
    <row r="5251" s="77" customFormat="1"/>
    <row r="5252" s="77" customFormat="1"/>
    <row r="5253" s="77" customFormat="1"/>
    <row r="5254" s="77" customFormat="1"/>
    <row r="5255" s="77" customFormat="1"/>
    <row r="5256" s="77" customFormat="1"/>
    <row r="5257" s="77" customFormat="1"/>
    <row r="5258" s="77" customFormat="1"/>
    <row r="5259" s="77" customFormat="1"/>
    <row r="5260" s="77" customFormat="1"/>
    <row r="5261" s="77" customFormat="1"/>
    <row r="5262" s="77" customFormat="1"/>
    <row r="5263" s="77" customFormat="1"/>
    <row r="5264" s="77" customFormat="1"/>
    <row r="5265" s="77" customFormat="1"/>
    <row r="5266" s="77" customFormat="1"/>
    <row r="5267" s="77" customFormat="1"/>
    <row r="5268" s="77" customFormat="1"/>
    <row r="5269" s="77" customFormat="1"/>
    <row r="5270" s="77" customFormat="1"/>
    <row r="5271" s="77" customFormat="1"/>
    <row r="5272" s="77" customFormat="1"/>
    <row r="5273" s="77" customFormat="1"/>
    <row r="5274" s="77" customFormat="1"/>
    <row r="5275" s="77" customFormat="1"/>
    <row r="5276" s="77" customFormat="1"/>
    <row r="5277" s="77" customFormat="1"/>
    <row r="5278" s="77" customFormat="1"/>
    <row r="5279" s="77" customFormat="1"/>
    <row r="5280" s="77" customFormat="1"/>
    <row r="5281" s="77" customFormat="1"/>
    <row r="5282" s="77" customFormat="1"/>
    <row r="5283" s="77" customFormat="1"/>
    <row r="5284" s="77" customFormat="1"/>
    <row r="5285" s="77" customFormat="1"/>
    <row r="5286" s="77" customFormat="1"/>
    <row r="5287" s="77" customFormat="1"/>
    <row r="5288" s="77" customFormat="1"/>
    <row r="5289" s="77" customFormat="1"/>
    <row r="5290" s="77" customFormat="1"/>
    <row r="5291" s="77" customFormat="1"/>
    <row r="5292" s="77" customFormat="1"/>
    <row r="5293" s="77" customFormat="1"/>
    <row r="5294" s="77" customFormat="1"/>
    <row r="5295" s="77" customFormat="1"/>
    <row r="5296" s="77" customFormat="1"/>
    <row r="5297" s="77" customFormat="1"/>
    <row r="5298" s="77" customFormat="1"/>
    <row r="5299" s="77" customFormat="1"/>
    <row r="5300" s="77" customFormat="1"/>
    <row r="5301" s="77" customFormat="1"/>
    <row r="5302" s="77" customFormat="1"/>
    <row r="5303" s="77" customFormat="1"/>
    <row r="5304" s="77" customFormat="1"/>
    <row r="5305" s="77" customFormat="1"/>
    <row r="5306" s="77" customFormat="1"/>
    <row r="5307" s="77" customFormat="1"/>
    <row r="5308" s="77" customFormat="1"/>
    <row r="5309" s="77" customFormat="1"/>
    <row r="5310" s="77" customFormat="1"/>
    <row r="5311" s="77" customFormat="1"/>
    <row r="5312" s="77" customFormat="1"/>
    <row r="5313" s="77" customFormat="1"/>
    <row r="5314" s="77" customFormat="1"/>
    <row r="5315" s="77" customFormat="1"/>
    <row r="5316" s="77" customFormat="1"/>
    <row r="5317" s="77" customFormat="1"/>
    <row r="5318" s="77" customFormat="1"/>
    <row r="5319" s="77" customFormat="1"/>
    <row r="5320" s="77" customFormat="1"/>
    <row r="5321" s="77" customFormat="1"/>
    <row r="5322" s="77" customFormat="1"/>
    <row r="5323" s="77" customFormat="1"/>
    <row r="5324" s="77" customFormat="1"/>
    <row r="5325" s="77" customFormat="1"/>
    <row r="5326" s="77" customFormat="1"/>
    <row r="5327" s="77" customFormat="1"/>
    <row r="5328" s="77" customFormat="1"/>
    <row r="5329" s="77" customFormat="1"/>
    <row r="5330" s="77" customFormat="1"/>
    <row r="5331" s="77" customFormat="1"/>
    <row r="5332" s="77" customFormat="1"/>
    <row r="5333" s="77" customFormat="1"/>
    <row r="5334" s="77" customFormat="1"/>
    <row r="5335" s="77" customFormat="1"/>
    <row r="5336" s="77" customFormat="1"/>
    <row r="5337" s="77" customFormat="1"/>
    <row r="5338" s="77" customFormat="1"/>
    <row r="5339" s="77" customFormat="1"/>
    <row r="5340" s="77" customFormat="1"/>
    <row r="5341" s="77" customFormat="1"/>
    <row r="5342" s="77" customFormat="1"/>
    <row r="5343" s="77" customFormat="1"/>
    <row r="5344" s="77" customFormat="1"/>
    <row r="5345" s="77" customFormat="1"/>
    <row r="5346" s="77" customFormat="1"/>
    <row r="5347" s="77" customFormat="1"/>
    <row r="5348" s="77" customFormat="1"/>
    <row r="5349" s="77" customFormat="1"/>
    <row r="5350" s="77" customFormat="1"/>
    <row r="5351" s="77" customFormat="1"/>
    <row r="5352" s="77" customFormat="1"/>
    <row r="5353" s="77" customFormat="1"/>
    <row r="5354" s="77" customFormat="1"/>
    <row r="5355" s="77" customFormat="1"/>
    <row r="5356" s="77" customFormat="1"/>
    <row r="5357" s="77" customFormat="1"/>
    <row r="5358" s="77" customFormat="1"/>
    <row r="5359" s="77" customFormat="1"/>
    <row r="5360" s="77" customFormat="1"/>
    <row r="5361" s="77" customFormat="1"/>
    <row r="5362" s="77" customFormat="1"/>
    <row r="5363" s="77" customFormat="1"/>
    <row r="5364" s="77" customFormat="1"/>
    <row r="5365" s="77" customFormat="1"/>
    <row r="5366" s="77" customFormat="1"/>
    <row r="5367" s="77" customFormat="1"/>
    <row r="5368" s="77" customFormat="1"/>
    <row r="5369" s="77" customFormat="1"/>
    <row r="5370" s="77" customFormat="1"/>
    <row r="5371" s="77" customFormat="1"/>
    <row r="5372" s="77" customFormat="1"/>
    <row r="5373" s="77" customFormat="1"/>
    <row r="5374" s="77" customFormat="1"/>
    <row r="5375" s="77" customFormat="1"/>
    <row r="5376" s="77" customFormat="1"/>
    <row r="5377" s="77" customFormat="1"/>
    <row r="5378" s="77" customFormat="1"/>
    <row r="5379" s="77" customFormat="1"/>
    <row r="5380" s="77" customFormat="1"/>
    <row r="5381" s="77" customFormat="1"/>
    <row r="5382" s="77" customFormat="1"/>
    <row r="5383" s="77" customFormat="1"/>
    <row r="5384" s="77" customFormat="1"/>
    <row r="5385" s="77" customFormat="1"/>
    <row r="5386" s="77" customFormat="1"/>
    <row r="5387" s="77" customFormat="1"/>
    <row r="5388" s="77" customFormat="1"/>
    <row r="5389" s="77" customFormat="1"/>
    <row r="5390" s="77" customFormat="1"/>
    <row r="5391" s="77" customFormat="1"/>
    <row r="5392" s="77" customFormat="1"/>
    <row r="5393" s="77" customFormat="1"/>
    <row r="5394" s="77" customFormat="1"/>
    <row r="5395" s="77" customFormat="1"/>
    <row r="5396" s="77" customFormat="1"/>
    <row r="5397" s="77" customFormat="1"/>
    <row r="5398" s="77" customFormat="1"/>
    <row r="5399" s="77" customFormat="1"/>
    <row r="5400" s="77" customFormat="1"/>
    <row r="5401" s="77" customFormat="1"/>
    <row r="5402" s="77" customFormat="1"/>
    <row r="5403" s="77" customFormat="1"/>
    <row r="5404" s="77" customFormat="1"/>
    <row r="5405" s="77" customFormat="1"/>
    <row r="5406" s="77" customFormat="1"/>
    <row r="5407" s="77" customFormat="1"/>
    <row r="5408" s="77" customFormat="1"/>
    <row r="5409" s="77" customFormat="1"/>
    <row r="5410" s="77" customFormat="1"/>
    <row r="5411" s="77" customFormat="1"/>
    <row r="5412" s="77" customFormat="1"/>
    <row r="5413" s="77" customFormat="1"/>
    <row r="5414" s="77" customFormat="1"/>
    <row r="5415" s="77" customFormat="1"/>
    <row r="5416" s="77" customFormat="1"/>
    <row r="5417" s="77" customFormat="1"/>
    <row r="5418" s="77" customFormat="1"/>
    <row r="5419" s="77" customFormat="1"/>
    <row r="5420" s="77" customFormat="1"/>
    <row r="5421" s="77" customFormat="1"/>
    <row r="5422" s="77" customFormat="1"/>
    <row r="5423" s="77" customFormat="1"/>
    <row r="5424" s="77" customFormat="1"/>
    <row r="5425" s="77" customFormat="1"/>
    <row r="5426" s="77" customFormat="1"/>
    <row r="5427" s="77" customFormat="1"/>
    <row r="5428" s="77" customFormat="1"/>
    <row r="5429" s="77" customFormat="1"/>
    <row r="5430" s="77" customFormat="1"/>
    <row r="5431" s="77" customFormat="1"/>
    <row r="5432" s="77" customFormat="1"/>
    <row r="5433" s="77" customFormat="1"/>
    <row r="5434" s="77" customFormat="1"/>
    <row r="5435" s="77" customFormat="1"/>
    <row r="5436" s="77" customFormat="1"/>
    <row r="5437" s="77" customFormat="1"/>
    <row r="5438" s="77" customFormat="1"/>
    <row r="5439" s="77" customFormat="1"/>
    <row r="5440" s="77" customFormat="1"/>
    <row r="5441" s="77" customFormat="1"/>
    <row r="5442" s="77" customFormat="1"/>
    <row r="5443" s="77" customFormat="1"/>
    <row r="5444" s="77" customFormat="1"/>
    <row r="5445" s="77" customFormat="1"/>
    <row r="5446" s="77" customFormat="1"/>
    <row r="5447" s="77" customFormat="1"/>
    <row r="5448" s="77" customFormat="1"/>
    <row r="5449" s="77" customFormat="1"/>
    <row r="5450" s="77" customFormat="1"/>
    <row r="5451" s="77" customFormat="1"/>
    <row r="5452" s="77" customFormat="1"/>
    <row r="5453" s="77" customFormat="1"/>
    <row r="5454" s="77" customFormat="1"/>
    <row r="5455" s="77" customFormat="1"/>
    <row r="5456" s="77" customFormat="1"/>
    <row r="5457" s="77" customFormat="1"/>
    <row r="5458" s="77" customFormat="1"/>
    <row r="5459" s="77" customFormat="1"/>
    <row r="5460" s="77" customFormat="1"/>
    <row r="5461" s="77" customFormat="1"/>
    <row r="5462" s="77" customFormat="1"/>
    <row r="5463" s="77" customFormat="1"/>
    <row r="5464" s="77" customFormat="1"/>
    <row r="5465" s="77" customFormat="1"/>
    <row r="5466" s="77" customFormat="1"/>
    <row r="5467" s="77" customFormat="1"/>
    <row r="5468" s="77" customFormat="1"/>
    <row r="5469" s="77" customFormat="1"/>
    <row r="5470" s="77" customFormat="1"/>
    <row r="5471" s="77" customFormat="1"/>
    <row r="5472" s="77" customFormat="1"/>
    <row r="5473" s="77" customFormat="1"/>
    <row r="5474" s="77" customFormat="1"/>
    <row r="5475" s="77" customFormat="1"/>
    <row r="5476" s="77" customFormat="1"/>
    <row r="5477" s="77" customFormat="1"/>
    <row r="5478" s="77" customFormat="1"/>
    <row r="5479" s="77" customFormat="1"/>
    <row r="5480" s="77" customFormat="1"/>
    <row r="5481" s="77" customFormat="1"/>
    <row r="5482" s="77" customFormat="1"/>
    <row r="5483" s="77" customFormat="1"/>
    <row r="5484" s="77" customFormat="1"/>
    <row r="5485" s="77" customFormat="1"/>
    <row r="5486" s="77" customFormat="1"/>
    <row r="5487" s="77" customFormat="1"/>
    <row r="5488" s="77" customFormat="1"/>
    <row r="5489" s="77" customFormat="1"/>
    <row r="5490" s="77" customFormat="1"/>
    <row r="5491" s="77" customFormat="1"/>
    <row r="5492" s="77" customFormat="1"/>
    <row r="5493" s="77" customFormat="1"/>
    <row r="5494" s="77" customFormat="1"/>
    <row r="5495" s="77" customFormat="1"/>
    <row r="5496" s="77" customFormat="1"/>
    <row r="5497" s="77" customFormat="1"/>
    <row r="5498" s="77" customFormat="1"/>
    <row r="5499" s="77" customFormat="1"/>
    <row r="5500" s="77" customFormat="1"/>
    <row r="5501" s="77" customFormat="1"/>
    <row r="5502" s="77" customFormat="1"/>
    <row r="5503" s="77" customFormat="1"/>
    <row r="5504" s="77" customFormat="1"/>
    <row r="5505" s="77" customFormat="1"/>
    <row r="5506" s="77" customFormat="1"/>
    <row r="5507" s="77" customFormat="1"/>
    <row r="5508" s="77" customFormat="1"/>
    <row r="5509" s="77" customFormat="1"/>
    <row r="5510" s="77" customFormat="1"/>
    <row r="5511" s="77" customFormat="1"/>
    <row r="5512" s="77" customFormat="1"/>
    <row r="5513" s="77" customFormat="1"/>
    <row r="5514" s="77" customFormat="1"/>
    <row r="5515" s="77" customFormat="1"/>
    <row r="5516" s="77" customFormat="1"/>
    <row r="5517" s="77" customFormat="1"/>
    <row r="5518" s="77" customFormat="1"/>
    <row r="5519" s="77" customFormat="1"/>
    <row r="5520" s="77" customFormat="1"/>
    <row r="5521" s="77" customFormat="1"/>
    <row r="5522" s="77" customFormat="1"/>
    <row r="5523" s="77" customFormat="1"/>
    <row r="5524" s="77" customFormat="1"/>
    <row r="5525" s="77" customFormat="1"/>
    <row r="5526" s="77" customFormat="1"/>
    <row r="5527" s="77" customFormat="1"/>
    <row r="5528" s="77" customFormat="1"/>
    <row r="5529" s="77" customFormat="1"/>
    <row r="5530" s="77" customFormat="1"/>
    <row r="5531" s="77" customFormat="1"/>
    <row r="5532" s="77" customFormat="1"/>
    <row r="5533" s="77" customFormat="1"/>
    <row r="5534" s="77" customFormat="1"/>
    <row r="5535" s="77" customFormat="1"/>
    <row r="5536" s="77" customFormat="1"/>
    <row r="5537" s="77" customFormat="1"/>
    <row r="5538" s="77" customFormat="1"/>
    <row r="5539" s="77" customFormat="1"/>
    <row r="5540" s="77" customFormat="1"/>
    <row r="5541" s="77" customFormat="1"/>
    <row r="5542" s="77" customFormat="1"/>
    <row r="5543" s="77" customFormat="1"/>
    <row r="5544" s="77" customFormat="1"/>
    <row r="5545" s="77" customFormat="1"/>
    <row r="5546" s="77" customFormat="1"/>
    <row r="5547" s="77" customFormat="1"/>
    <row r="5548" s="77" customFormat="1"/>
    <row r="5549" s="77" customFormat="1"/>
    <row r="5550" s="77" customFormat="1"/>
    <row r="5551" s="77" customFormat="1"/>
    <row r="5552" s="77" customFormat="1"/>
    <row r="5553" s="77" customFormat="1"/>
    <row r="5554" s="77" customFormat="1"/>
    <row r="5555" s="77" customFormat="1"/>
    <row r="5556" s="77" customFormat="1"/>
    <row r="5557" s="77" customFormat="1"/>
    <row r="5558" s="77" customFormat="1"/>
    <row r="5559" s="77" customFormat="1"/>
    <row r="5560" s="77" customFormat="1"/>
    <row r="5561" s="77" customFormat="1"/>
    <row r="5562" s="77" customFormat="1"/>
    <row r="5563" s="77" customFormat="1"/>
    <row r="5564" s="77" customFormat="1"/>
    <row r="5565" s="77" customFormat="1"/>
    <row r="5566" s="77" customFormat="1"/>
    <row r="5567" s="77" customFormat="1"/>
    <row r="5568" s="77" customFormat="1"/>
    <row r="5569" s="77" customFormat="1"/>
    <row r="5570" s="77" customFormat="1"/>
    <row r="5571" s="77" customFormat="1"/>
    <row r="5572" s="77" customFormat="1"/>
    <row r="5573" s="77" customFormat="1"/>
    <row r="5574" s="77" customFormat="1"/>
    <row r="5575" s="77" customFormat="1"/>
    <row r="5576" s="77" customFormat="1"/>
    <row r="5577" s="77" customFormat="1"/>
    <row r="5578" s="77" customFormat="1"/>
    <row r="5579" s="77" customFormat="1"/>
    <row r="5580" s="77" customFormat="1"/>
    <row r="5581" s="77" customFormat="1"/>
    <row r="5582" s="77" customFormat="1"/>
    <row r="5583" s="77" customFormat="1"/>
    <row r="5584" s="77" customFormat="1"/>
    <row r="5585" s="77" customFormat="1"/>
    <row r="5586" s="77" customFormat="1"/>
    <row r="5587" s="77" customFormat="1"/>
    <row r="5588" s="77" customFormat="1"/>
    <row r="5589" s="77" customFormat="1"/>
    <row r="5590" s="77" customFormat="1"/>
    <row r="5591" s="77" customFormat="1"/>
    <row r="5592" s="77" customFormat="1"/>
    <row r="5593" s="77" customFormat="1"/>
    <row r="5594" s="77" customFormat="1"/>
    <row r="5595" s="77" customFormat="1"/>
    <row r="5596" s="77" customFormat="1"/>
    <row r="5597" s="77" customFormat="1"/>
    <row r="5598" s="77" customFormat="1"/>
    <row r="5599" s="77" customFormat="1"/>
    <row r="5600" s="77" customFormat="1"/>
    <row r="5601" s="77" customFormat="1"/>
    <row r="5602" s="77" customFormat="1"/>
    <row r="5603" s="77" customFormat="1"/>
    <row r="5604" s="77" customFormat="1"/>
    <row r="5605" s="77" customFormat="1"/>
    <row r="5606" s="77" customFormat="1"/>
    <row r="5607" s="77" customFormat="1"/>
    <row r="5608" s="77" customFormat="1"/>
    <row r="5609" s="77" customFormat="1"/>
    <row r="5610" s="77" customFormat="1"/>
    <row r="5611" s="77" customFormat="1"/>
    <row r="5612" s="77" customFormat="1"/>
    <row r="5613" s="77" customFormat="1"/>
    <row r="5614" s="77" customFormat="1"/>
    <row r="5615" s="77" customFormat="1"/>
    <row r="5616" s="77" customFormat="1"/>
    <row r="5617" s="77" customFormat="1"/>
    <row r="5618" s="77" customFormat="1"/>
    <row r="5619" s="77" customFormat="1"/>
    <row r="5620" s="77" customFormat="1"/>
    <row r="5621" s="77" customFormat="1"/>
    <row r="5622" s="77" customFormat="1"/>
    <row r="5623" s="77" customFormat="1"/>
    <row r="5624" s="77" customFormat="1"/>
    <row r="5625" s="77" customFormat="1"/>
    <row r="5626" s="77" customFormat="1"/>
    <row r="5627" s="77" customFormat="1"/>
    <row r="5628" s="77" customFormat="1"/>
    <row r="5629" s="77" customFormat="1"/>
    <row r="5630" s="77" customFormat="1"/>
    <row r="5631" s="77" customFormat="1"/>
    <row r="5632" s="77" customFormat="1"/>
    <row r="5633" s="77" customFormat="1"/>
    <row r="5634" s="77" customFormat="1"/>
    <row r="5635" s="77" customFormat="1"/>
    <row r="5636" s="77" customFormat="1"/>
    <row r="5637" s="77" customFormat="1"/>
    <row r="5638" s="77" customFormat="1"/>
    <row r="5639" s="77" customFormat="1"/>
    <row r="5640" s="77" customFormat="1"/>
    <row r="5641" s="77" customFormat="1"/>
    <row r="5642" s="77" customFormat="1"/>
    <row r="5643" s="77" customFormat="1"/>
    <row r="5644" s="77" customFormat="1"/>
    <row r="5645" s="77" customFormat="1"/>
    <row r="5646" s="77" customFormat="1"/>
    <row r="5647" s="77" customFormat="1"/>
    <row r="5648" s="77" customFormat="1"/>
    <row r="5649" s="77" customFormat="1"/>
    <row r="5650" s="77" customFormat="1"/>
    <row r="5651" s="77" customFormat="1"/>
    <row r="5652" s="77" customFormat="1"/>
    <row r="5653" s="77" customFormat="1"/>
    <row r="5654" s="77" customFormat="1"/>
    <row r="5655" s="77" customFormat="1"/>
    <row r="5656" s="77" customFormat="1"/>
    <row r="5657" s="77" customFormat="1"/>
    <row r="5658" s="77" customFormat="1"/>
    <row r="5659" s="77" customFormat="1"/>
    <row r="5660" s="77" customFormat="1"/>
    <row r="5661" s="77" customFormat="1"/>
    <row r="5662" s="77" customFormat="1"/>
    <row r="5663" s="77" customFormat="1"/>
    <row r="5664" s="77" customFormat="1"/>
    <row r="5665" s="77" customFormat="1"/>
    <row r="5666" s="77" customFormat="1"/>
    <row r="5667" s="77" customFormat="1"/>
    <row r="5668" s="77" customFormat="1"/>
    <row r="5669" s="77" customFormat="1"/>
    <row r="5670" s="77" customFormat="1"/>
    <row r="5671" s="77" customFormat="1"/>
    <row r="5672" s="77" customFormat="1"/>
    <row r="5673" s="77" customFormat="1"/>
    <row r="5674" s="77" customFormat="1"/>
    <row r="5675" s="77" customFormat="1"/>
    <row r="5676" s="77" customFormat="1"/>
    <row r="5677" s="77" customFormat="1"/>
    <row r="5678" s="77" customFormat="1"/>
    <row r="5679" s="77" customFormat="1"/>
    <row r="5680" s="77" customFormat="1"/>
    <row r="5681" s="77" customFormat="1"/>
    <row r="5682" s="77" customFormat="1"/>
    <row r="5683" s="77" customFormat="1"/>
    <row r="5684" s="77" customFormat="1"/>
    <row r="5685" s="77" customFormat="1"/>
    <row r="5686" s="77" customFormat="1"/>
    <row r="5687" s="77" customFormat="1"/>
    <row r="5688" s="77" customFormat="1"/>
    <row r="5689" s="77" customFormat="1"/>
    <row r="5690" s="77" customFormat="1"/>
    <row r="5691" s="77" customFormat="1"/>
    <row r="5692" s="77" customFormat="1"/>
    <row r="5693" s="77" customFormat="1"/>
    <row r="5694" s="77" customFormat="1"/>
    <row r="5695" s="77" customFormat="1"/>
    <row r="5696" s="77" customFormat="1"/>
    <row r="5697" s="77" customFormat="1"/>
    <row r="5698" s="77" customFormat="1"/>
    <row r="5699" s="77" customFormat="1"/>
    <row r="5700" s="77" customFormat="1"/>
    <row r="5701" s="77" customFormat="1"/>
    <row r="5702" s="77" customFormat="1"/>
    <row r="5703" s="77" customFormat="1"/>
    <row r="5704" s="77" customFormat="1"/>
    <row r="5705" s="77" customFormat="1"/>
    <row r="5706" s="77" customFormat="1"/>
    <row r="5707" s="77" customFormat="1"/>
    <row r="5708" s="77" customFormat="1"/>
    <row r="5709" s="77" customFormat="1"/>
    <row r="5710" s="77" customFormat="1"/>
    <row r="5711" s="77" customFormat="1"/>
    <row r="5712" s="77" customFormat="1"/>
    <row r="5713" s="77" customFormat="1"/>
    <row r="5714" s="77" customFormat="1"/>
    <row r="5715" s="77" customFormat="1"/>
    <row r="5716" s="77" customFormat="1"/>
    <row r="5717" s="77" customFormat="1"/>
    <row r="5718" s="77" customFormat="1"/>
    <row r="5719" s="77" customFormat="1"/>
    <row r="5720" s="77" customFormat="1"/>
    <row r="5721" s="77" customFormat="1"/>
    <row r="5722" s="77" customFormat="1"/>
    <row r="5723" s="77" customFormat="1"/>
    <row r="5724" s="77" customFormat="1"/>
    <row r="5725" s="77" customFormat="1"/>
    <row r="5726" s="77" customFormat="1"/>
    <row r="5727" s="77" customFormat="1"/>
    <row r="5728" s="77" customFormat="1"/>
    <row r="5729" s="77" customFormat="1"/>
    <row r="5730" s="77" customFormat="1"/>
    <row r="5731" s="77" customFormat="1"/>
    <row r="5732" s="77" customFormat="1"/>
    <row r="5733" s="77" customFormat="1"/>
    <row r="5734" s="77" customFormat="1"/>
    <row r="5735" s="77" customFormat="1"/>
    <row r="5736" s="77" customFormat="1"/>
    <row r="5737" s="77" customFormat="1"/>
    <row r="5738" s="77" customFormat="1"/>
    <row r="5739" s="77" customFormat="1"/>
    <row r="5740" s="77" customFormat="1"/>
    <row r="5741" s="77" customFormat="1"/>
    <row r="5742" s="77" customFormat="1"/>
    <row r="5743" s="77" customFormat="1"/>
    <row r="5744" s="77" customFormat="1"/>
    <row r="5745" s="77" customFormat="1"/>
    <row r="5746" s="77" customFormat="1"/>
    <row r="5747" s="77" customFormat="1"/>
    <row r="5748" s="77" customFormat="1"/>
    <row r="5749" s="77" customFormat="1"/>
    <row r="5750" s="77" customFormat="1"/>
    <row r="5751" s="77" customFormat="1"/>
    <row r="5752" s="77" customFormat="1"/>
    <row r="5753" s="77" customFormat="1"/>
    <row r="5754" s="77" customFormat="1"/>
    <row r="5755" s="77" customFormat="1"/>
    <row r="5756" s="77" customFormat="1"/>
    <row r="5757" s="77" customFormat="1"/>
    <row r="5758" s="77" customFormat="1"/>
    <row r="5759" s="77" customFormat="1"/>
    <row r="5760" s="77" customFormat="1"/>
    <row r="5761" s="77" customFormat="1"/>
    <row r="5762" s="77" customFormat="1"/>
    <row r="5763" s="77" customFormat="1"/>
    <row r="5764" s="77" customFormat="1"/>
    <row r="5765" s="77" customFormat="1"/>
    <row r="5766" s="77" customFormat="1"/>
    <row r="5767" s="77" customFormat="1"/>
    <row r="5768" s="77" customFormat="1"/>
    <row r="5769" s="77" customFormat="1"/>
    <row r="5770" s="77" customFormat="1"/>
    <row r="5771" s="77" customFormat="1"/>
    <row r="5772" s="77" customFormat="1"/>
    <row r="5773" s="77" customFormat="1"/>
    <row r="5774" s="77" customFormat="1"/>
    <row r="5775" s="77" customFormat="1"/>
    <row r="5776" s="77" customFormat="1"/>
    <row r="5777" s="77" customFormat="1"/>
    <row r="5778" s="77" customFormat="1"/>
    <row r="5779" s="77" customFormat="1"/>
    <row r="5780" s="77" customFormat="1"/>
    <row r="5781" s="77" customFormat="1"/>
    <row r="5782" s="77" customFormat="1"/>
    <row r="5783" s="77" customFormat="1"/>
    <row r="5784" s="77" customFormat="1"/>
    <row r="5785" s="77" customFormat="1"/>
    <row r="5786" s="77" customFormat="1"/>
    <row r="5787" s="77" customFormat="1"/>
    <row r="5788" s="77" customFormat="1"/>
    <row r="5789" s="77" customFormat="1"/>
    <row r="5790" s="77" customFormat="1"/>
    <row r="5791" s="77" customFormat="1"/>
    <row r="5792" s="77" customFormat="1"/>
    <row r="5793" s="77" customFormat="1"/>
    <row r="5794" s="77" customFormat="1"/>
    <row r="5795" s="77" customFormat="1"/>
    <row r="5796" s="77" customFormat="1"/>
    <row r="5797" s="77" customFormat="1"/>
    <row r="5798" s="77" customFormat="1"/>
    <row r="5799" s="77" customFormat="1"/>
    <row r="5800" s="77" customFormat="1"/>
    <row r="5801" s="77" customFormat="1"/>
    <row r="5802" s="77" customFormat="1"/>
    <row r="5803" s="77" customFormat="1"/>
    <row r="5804" s="77" customFormat="1"/>
    <row r="5805" s="77" customFormat="1"/>
    <row r="5806" s="77" customFormat="1"/>
    <row r="5807" s="77" customFormat="1"/>
    <row r="5808" s="77" customFormat="1"/>
    <row r="5809" s="77" customFormat="1"/>
    <row r="5810" s="77" customFormat="1"/>
    <row r="5811" s="77" customFormat="1"/>
    <row r="5812" s="77" customFormat="1"/>
    <row r="5813" s="77" customFormat="1"/>
    <row r="5814" s="77" customFormat="1"/>
    <row r="5815" s="77" customFormat="1"/>
    <row r="5816" s="77" customFormat="1"/>
    <row r="5817" s="77" customFormat="1"/>
    <row r="5818" s="77" customFormat="1"/>
    <row r="5819" s="77" customFormat="1"/>
    <row r="5820" s="77" customFormat="1"/>
    <row r="5821" s="77" customFormat="1"/>
    <row r="5822" s="77" customFormat="1"/>
    <row r="5823" s="77" customFormat="1"/>
    <row r="5824" s="77" customFormat="1"/>
    <row r="5825" s="77" customFormat="1"/>
    <row r="5826" s="77" customFormat="1"/>
    <row r="5827" s="77" customFormat="1"/>
    <row r="5828" s="77" customFormat="1"/>
    <row r="5829" s="77" customFormat="1"/>
    <row r="5830" s="77" customFormat="1"/>
    <row r="5831" s="77" customFormat="1"/>
    <row r="5832" s="77" customFormat="1"/>
    <row r="5833" s="77" customFormat="1"/>
    <row r="5834" s="77" customFormat="1"/>
    <row r="5835" s="77" customFormat="1"/>
    <row r="5836" s="77" customFormat="1"/>
    <row r="5837" s="77" customFormat="1"/>
    <row r="5838" s="77" customFormat="1"/>
    <row r="5839" s="77" customFormat="1"/>
    <row r="5840" s="77" customFormat="1"/>
    <row r="5841" s="77" customFormat="1"/>
    <row r="5842" s="77" customFormat="1"/>
    <row r="5843" s="77" customFormat="1"/>
    <row r="5844" s="77" customFormat="1"/>
    <row r="5845" s="77" customFormat="1"/>
    <row r="5846" s="77" customFormat="1"/>
    <row r="5847" s="77" customFormat="1"/>
    <row r="5848" s="77" customFormat="1"/>
    <row r="5849" s="77" customFormat="1"/>
    <row r="5850" s="77" customFormat="1"/>
    <row r="5851" s="77" customFormat="1"/>
    <row r="5852" s="77" customFormat="1"/>
    <row r="5853" s="77" customFormat="1"/>
    <row r="5854" s="77" customFormat="1"/>
    <row r="5855" s="77" customFormat="1"/>
    <row r="5856" s="77" customFormat="1"/>
    <row r="5857" s="77" customFormat="1"/>
    <row r="5858" s="77" customFormat="1"/>
    <row r="5859" s="77" customFormat="1"/>
    <row r="5860" s="77" customFormat="1"/>
    <row r="5861" s="77" customFormat="1"/>
    <row r="5862" s="77" customFormat="1"/>
    <row r="5863" s="77" customFormat="1"/>
    <row r="5864" s="77" customFormat="1"/>
    <row r="5865" s="77" customFormat="1"/>
    <row r="5866" s="77" customFormat="1"/>
    <row r="5867" s="77" customFormat="1"/>
    <row r="5868" s="77" customFormat="1"/>
    <row r="5869" s="77" customFormat="1"/>
    <row r="5870" s="77" customFormat="1"/>
    <row r="5871" s="77" customFormat="1"/>
    <row r="5872" s="77" customFormat="1"/>
    <row r="5873" s="77" customFormat="1"/>
    <row r="5874" s="77" customFormat="1"/>
    <row r="5875" s="77" customFormat="1"/>
    <row r="5876" s="77" customFormat="1"/>
    <row r="5877" s="77" customFormat="1"/>
    <row r="5878" s="77" customFormat="1"/>
    <row r="5879" s="77" customFormat="1"/>
    <row r="5880" s="77" customFormat="1"/>
    <row r="5881" s="77" customFormat="1"/>
    <row r="5882" s="77" customFormat="1"/>
    <row r="5883" s="77" customFormat="1"/>
    <row r="5884" s="77" customFormat="1"/>
    <row r="5885" s="77" customFormat="1"/>
    <row r="5886" s="77" customFormat="1"/>
    <row r="5887" s="77" customFormat="1"/>
    <row r="5888" s="77" customFormat="1"/>
    <row r="5889" s="77" customFormat="1"/>
    <row r="5890" s="77" customFormat="1"/>
    <row r="5891" s="77" customFormat="1"/>
    <row r="5892" s="77" customFormat="1"/>
    <row r="5893" s="77" customFormat="1"/>
    <row r="5894" s="77" customFormat="1"/>
    <row r="5895" s="77" customFormat="1"/>
    <row r="5896" s="77" customFormat="1"/>
    <row r="5897" s="77" customFormat="1"/>
    <row r="5898" s="77" customFormat="1"/>
    <row r="5899" s="77" customFormat="1"/>
    <row r="5900" s="77" customFormat="1"/>
    <row r="5901" s="77" customFormat="1"/>
    <row r="5902" s="77" customFormat="1"/>
    <row r="5903" s="77" customFormat="1"/>
    <row r="5904" s="77" customFormat="1"/>
    <row r="5905" s="77" customFormat="1"/>
    <row r="5906" s="77" customFormat="1"/>
    <row r="5907" s="77" customFormat="1"/>
    <row r="5908" s="77" customFormat="1"/>
    <row r="5909" s="77" customFormat="1"/>
    <row r="5910" s="77" customFormat="1"/>
    <row r="5911" s="77" customFormat="1"/>
    <row r="5912" s="77" customFormat="1"/>
    <row r="5913" s="77" customFormat="1"/>
    <row r="5914" s="77" customFormat="1"/>
    <row r="5915" s="77" customFormat="1"/>
    <row r="5916" s="77" customFormat="1"/>
    <row r="5917" s="77" customFormat="1"/>
    <row r="5918" s="77" customFormat="1"/>
    <row r="5919" s="77" customFormat="1"/>
    <row r="5920" s="77" customFormat="1"/>
    <row r="5921" s="77" customFormat="1"/>
    <row r="5922" s="77" customFormat="1"/>
    <row r="5923" s="77" customFormat="1"/>
    <row r="5924" s="77" customFormat="1"/>
    <row r="5925" s="77" customFormat="1"/>
    <row r="5926" s="77" customFormat="1"/>
    <row r="5927" s="77" customFormat="1"/>
    <row r="5928" s="77" customFormat="1"/>
    <row r="5929" s="77" customFormat="1"/>
    <row r="5930" s="77" customFormat="1"/>
    <row r="5931" s="77" customFormat="1"/>
    <row r="5932" s="77" customFormat="1"/>
    <row r="5933" s="77" customFormat="1"/>
    <row r="5934" s="77" customFormat="1"/>
    <row r="5935" s="77" customFormat="1"/>
    <row r="5936" s="77" customFormat="1"/>
    <row r="5937" s="77" customFormat="1"/>
    <row r="5938" s="77" customFormat="1"/>
    <row r="5939" s="77" customFormat="1"/>
    <row r="5940" s="77" customFormat="1"/>
    <row r="5941" s="77" customFormat="1"/>
    <row r="5942" s="77" customFormat="1"/>
    <row r="5943" s="77" customFormat="1"/>
    <row r="5944" s="77" customFormat="1"/>
    <row r="5945" s="77" customFormat="1"/>
    <row r="5946" s="77" customFormat="1"/>
    <row r="5947" s="77" customFormat="1"/>
    <row r="5948" s="77" customFormat="1"/>
    <row r="5949" s="77" customFormat="1"/>
    <row r="5950" s="77" customFormat="1"/>
    <row r="5951" s="77" customFormat="1"/>
    <row r="5952" s="77" customFormat="1"/>
    <row r="5953" s="77" customFormat="1"/>
    <row r="5954" s="77" customFormat="1"/>
    <row r="5955" s="77" customFormat="1"/>
    <row r="5956" s="77" customFormat="1"/>
    <row r="5957" s="77" customFormat="1"/>
    <row r="5958" s="77" customFormat="1"/>
    <row r="5959" s="77" customFormat="1"/>
    <row r="5960" s="77" customFormat="1"/>
    <row r="5961" s="77" customFormat="1"/>
    <row r="5962" s="77" customFormat="1"/>
    <row r="5963" s="77" customFormat="1"/>
    <row r="5964" s="77" customFormat="1"/>
    <row r="5965" s="77" customFormat="1"/>
    <row r="5966" s="77" customFormat="1"/>
    <row r="5967" s="77" customFormat="1"/>
    <row r="5968" s="77" customFormat="1"/>
    <row r="5969" s="77" customFormat="1"/>
    <row r="5970" s="77" customFormat="1"/>
    <row r="5971" s="77" customFormat="1"/>
    <row r="5972" s="77" customFormat="1"/>
    <row r="5973" s="77" customFormat="1"/>
    <row r="5974" s="77" customFormat="1"/>
    <row r="5975" s="77" customFormat="1"/>
    <row r="5976" s="77" customFormat="1"/>
    <row r="5977" s="77" customFormat="1"/>
    <row r="5978" s="77" customFormat="1"/>
    <row r="5979" s="77" customFormat="1"/>
    <row r="5980" s="77" customFormat="1"/>
    <row r="5981" s="77" customFormat="1"/>
    <row r="5982" s="77" customFormat="1"/>
    <row r="5983" s="77" customFormat="1"/>
    <row r="5984" s="77" customFormat="1"/>
    <row r="5985" s="77" customFormat="1"/>
    <row r="5986" s="77" customFormat="1"/>
    <row r="5987" s="77" customFormat="1"/>
    <row r="5988" s="77" customFormat="1"/>
    <row r="5989" s="77" customFormat="1"/>
    <row r="5990" s="77" customFormat="1"/>
    <row r="5991" s="77" customFormat="1"/>
    <row r="5992" s="77" customFormat="1"/>
    <row r="5993" s="77" customFormat="1"/>
    <row r="5994" s="77" customFormat="1"/>
    <row r="5995" s="77" customFormat="1"/>
    <row r="5996" s="77" customFormat="1"/>
    <row r="5997" s="77" customFormat="1"/>
    <row r="5998" s="77" customFormat="1"/>
    <row r="5999" s="77" customFormat="1"/>
    <row r="6000" s="77" customFormat="1"/>
    <row r="6001" s="77" customFormat="1"/>
    <row r="6002" s="77" customFormat="1"/>
    <row r="6003" s="77" customFormat="1"/>
    <row r="6004" s="77" customFormat="1"/>
    <row r="6005" s="77" customFormat="1"/>
    <row r="6006" s="77" customFormat="1"/>
    <row r="6007" s="77" customFormat="1"/>
    <row r="6008" s="77" customFormat="1"/>
    <row r="6009" s="77" customFormat="1"/>
    <row r="6010" s="77" customFormat="1"/>
    <row r="6011" s="77" customFormat="1"/>
    <row r="6012" s="77" customFormat="1"/>
    <row r="6013" s="77" customFormat="1"/>
    <row r="6014" s="77" customFormat="1"/>
    <row r="6015" s="77" customFormat="1"/>
    <row r="6016" s="77" customFormat="1"/>
    <row r="6017" s="77" customFormat="1"/>
    <row r="6018" s="77" customFormat="1"/>
    <row r="6019" s="77" customFormat="1"/>
    <row r="6020" s="77" customFormat="1"/>
    <row r="6021" s="77" customFormat="1"/>
    <row r="6022" s="77" customFormat="1"/>
    <row r="6023" s="77" customFormat="1"/>
    <row r="6024" s="77" customFormat="1"/>
    <row r="6025" s="77" customFormat="1"/>
    <row r="6026" s="77" customFormat="1"/>
    <row r="6027" s="77" customFormat="1"/>
    <row r="6028" s="77" customFormat="1"/>
    <row r="6029" s="77" customFormat="1"/>
    <row r="6030" s="77" customFormat="1"/>
    <row r="6031" s="77" customFormat="1"/>
    <row r="6032" s="77" customFormat="1"/>
    <row r="6033" s="77" customFormat="1"/>
    <row r="6034" s="77" customFormat="1"/>
    <row r="6035" s="77" customFormat="1"/>
    <row r="6036" s="77" customFormat="1"/>
    <row r="6037" s="77" customFormat="1"/>
    <row r="6038" s="77" customFormat="1"/>
    <row r="6039" s="77" customFormat="1"/>
    <row r="6040" s="77" customFormat="1"/>
    <row r="6041" s="77" customFormat="1"/>
    <row r="6042" s="77" customFormat="1"/>
    <row r="6043" s="77" customFormat="1"/>
    <row r="6044" s="77" customFormat="1"/>
    <row r="6045" s="77" customFormat="1"/>
    <row r="6046" s="77" customFormat="1"/>
    <row r="6047" s="77" customFormat="1"/>
    <row r="6048" s="77" customFormat="1"/>
    <row r="6049" s="77" customFormat="1"/>
    <row r="6050" s="77" customFormat="1"/>
    <row r="6051" s="77" customFormat="1"/>
    <row r="6052" s="77" customFormat="1"/>
    <row r="6053" s="77" customFormat="1"/>
    <row r="6054" s="77" customFormat="1"/>
    <row r="6055" s="77" customFormat="1"/>
    <row r="6056" s="77" customFormat="1"/>
    <row r="6057" s="77" customFormat="1"/>
    <row r="6058" s="77" customFormat="1"/>
    <row r="6059" s="77" customFormat="1"/>
    <row r="6060" s="77" customFormat="1"/>
    <row r="6061" s="77" customFormat="1"/>
    <row r="6062" s="77" customFormat="1"/>
    <row r="6063" s="77" customFormat="1"/>
    <row r="6064" s="77" customFormat="1"/>
    <row r="6065" s="77" customFormat="1"/>
    <row r="6066" s="77" customFormat="1"/>
    <row r="6067" s="77" customFormat="1"/>
    <row r="6068" s="77" customFormat="1"/>
    <row r="6069" s="77" customFormat="1"/>
    <row r="6070" s="77" customFormat="1"/>
    <row r="6071" s="77" customFormat="1"/>
    <row r="6072" s="77" customFormat="1"/>
    <row r="6073" s="77" customFormat="1"/>
    <row r="6074" s="77" customFormat="1"/>
    <row r="6075" s="77" customFormat="1"/>
    <row r="6076" s="77" customFormat="1"/>
    <row r="6077" s="77" customFormat="1"/>
    <row r="6078" s="77" customFormat="1"/>
    <row r="6079" s="77" customFormat="1"/>
    <row r="6080" s="77" customFormat="1"/>
    <row r="6081" s="77" customFormat="1"/>
    <row r="6082" s="77" customFormat="1"/>
    <row r="6083" s="77" customFormat="1"/>
    <row r="6084" s="77" customFormat="1"/>
    <row r="6085" s="77" customFormat="1"/>
    <row r="6086" s="77" customFormat="1"/>
    <row r="6087" s="77" customFormat="1"/>
    <row r="6088" s="77" customFormat="1"/>
    <row r="6089" s="77" customFormat="1"/>
    <row r="6090" s="77" customFormat="1"/>
    <row r="6091" s="77" customFormat="1"/>
    <row r="6092" s="77" customFormat="1"/>
    <row r="6093" s="77" customFormat="1"/>
    <row r="6094" s="77" customFormat="1"/>
    <row r="6095" s="77" customFormat="1"/>
    <row r="6096" s="77" customFormat="1"/>
    <row r="6097" s="77" customFormat="1"/>
    <row r="6098" s="77" customFormat="1"/>
    <row r="6099" s="77" customFormat="1"/>
    <row r="6100" s="77" customFormat="1"/>
    <row r="6101" s="77" customFormat="1"/>
    <row r="6102" s="77" customFormat="1"/>
    <row r="6103" s="77" customFormat="1"/>
    <row r="6104" s="77" customFormat="1"/>
    <row r="6105" s="77" customFormat="1"/>
    <row r="6106" s="77" customFormat="1"/>
    <row r="6107" s="77" customFormat="1"/>
    <row r="6108" s="77" customFormat="1"/>
    <row r="6109" s="77" customFormat="1"/>
    <row r="6110" s="77" customFormat="1"/>
    <row r="6111" s="77" customFormat="1"/>
    <row r="6112" s="77" customFormat="1"/>
    <row r="6113" s="77" customFormat="1"/>
    <row r="6114" s="77" customFormat="1"/>
    <row r="6115" s="77" customFormat="1"/>
    <row r="6116" s="77" customFormat="1"/>
    <row r="6117" s="77" customFormat="1"/>
    <row r="6118" s="77" customFormat="1"/>
    <row r="6119" s="77" customFormat="1"/>
    <row r="6120" s="77" customFormat="1"/>
    <row r="6121" s="77" customFormat="1"/>
    <row r="6122" s="77" customFormat="1"/>
    <row r="6123" s="77" customFormat="1"/>
    <row r="6124" s="77" customFormat="1"/>
    <row r="6125" s="77" customFormat="1"/>
    <row r="6126" s="77" customFormat="1"/>
    <row r="6127" s="77" customFormat="1"/>
    <row r="6128" s="77" customFormat="1"/>
    <row r="6129" s="77" customFormat="1"/>
    <row r="6130" s="77" customFormat="1"/>
    <row r="6131" s="77" customFormat="1"/>
    <row r="6132" s="77" customFormat="1"/>
    <row r="6133" s="77" customFormat="1"/>
    <row r="6134" s="77" customFormat="1"/>
    <row r="6135" s="77" customFormat="1"/>
    <row r="6136" s="77" customFormat="1"/>
    <row r="6137" s="77" customFormat="1"/>
    <row r="6138" s="77" customFormat="1"/>
    <row r="6139" s="77" customFormat="1"/>
    <row r="6140" s="77" customFormat="1"/>
    <row r="6141" s="77" customFormat="1"/>
    <row r="6142" s="77" customFormat="1"/>
    <row r="6143" s="77" customFormat="1"/>
    <row r="6144" s="77" customFormat="1"/>
    <row r="6145" s="77" customFormat="1"/>
    <row r="6146" s="77" customFormat="1"/>
    <row r="6147" s="77" customFormat="1"/>
    <row r="6148" s="77" customFormat="1"/>
    <row r="6149" s="77" customFormat="1"/>
    <row r="6150" s="77" customFormat="1"/>
    <row r="6151" s="77" customFormat="1"/>
    <row r="6152" s="77" customFormat="1"/>
    <row r="6153" s="77" customFormat="1"/>
    <row r="6154" s="77" customFormat="1"/>
    <row r="6155" s="77" customFormat="1"/>
    <row r="6156" s="77" customFormat="1"/>
    <row r="6157" s="77" customFormat="1"/>
    <row r="6158" s="77" customFormat="1"/>
    <row r="6159" s="77" customFormat="1"/>
    <row r="6160" s="77" customFormat="1"/>
    <row r="6161" s="77" customFormat="1"/>
    <row r="6162" s="77" customFormat="1"/>
    <row r="6163" s="77" customFormat="1"/>
    <row r="6164" s="77" customFormat="1"/>
    <row r="6165" s="77" customFormat="1"/>
    <row r="6166" s="77" customFormat="1"/>
    <row r="6167" s="77" customFormat="1"/>
    <row r="6168" s="77" customFormat="1"/>
    <row r="6169" s="77" customFormat="1"/>
    <row r="6170" s="77" customFormat="1"/>
    <row r="6171" s="77" customFormat="1"/>
    <row r="6172" s="77" customFormat="1"/>
    <row r="6173" s="77" customFormat="1"/>
    <row r="6174" s="77" customFormat="1"/>
    <row r="6175" s="77" customFormat="1"/>
    <row r="6176" s="77" customFormat="1"/>
    <row r="6177" s="77" customFormat="1"/>
    <row r="6178" s="77" customFormat="1"/>
    <row r="6179" s="77" customFormat="1"/>
    <row r="6180" s="77" customFormat="1"/>
    <row r="6181" s="77" customFormat="1"/>
    <row r="6182" s="77" customFormat="1"/>
    <row r="6183" s="77" customFormat="1"/>
    <row r="6184" s="77" customFormat="1"/>
    <row r="6185" s="77" customFormat="1"/>
    <row r="6186" s="77" customFormat="1"/>
    <row r="6187" s="77" customFormat="1"/>
    <row r="6188" s="77" customFormat="1"/>
    <row r="6189" s="77" customFormat="1"/>
    <row r="6190" s="77" customFormat="1"/>
    <row r="6191" s="77" customFormat="1"/>
    <row r="6192" s="77" customFormat="1"/>
    <row r="6193" s="77" customFormat="1"/>
    <row r="6194" s="77" customFormat="1"/>
    <row r="6195" s="77" customFormat="1"/>
    <row r="6196" s="77" customFormat="1"/>
    <row r="6197" s="77" customFormat="1"/>
    <row r="6198" s="77" customFormat="1"/>
    <row r="6199" s="77" customFormat="1"/>
    <row r="6200" s="77" customFormat="1"/>
    <row r="6201" s="77" customFormat="1"/>
    <row r="6202" s="77" customFormat="1"/>
    <row r="6203" s="77" customFormat="1"/>
    <row r="6204" s="77" customFormat="1"/>
    <row r="6205" s="77" customFormat="1"/>
    <row r="6206" s="77" customFormat="1"/>
    <row r="6207" s="77" customFormat="1"/>
    <row r="6208" s="77" customFormat="1"/>
    <row r="6209" s="77" customFormat="1"/>
    <row r="6210" s="77" customFormat="1"/>
    <row r="6211" s="77" customFormat="1"/>
    <row r="6212" s="77" customFormat="1"/>
    <row r="6213" s="77" customFormat="1"/>
    <row r="6214" s="77" customFormat="1"/>
    <row r="6215" s="77" customFormat="1"/>
    <row r="6216" s="77" customFormat="1"/>
    <row r="6217" s="77" customFormat="1"/>
    <row r="6218" s="77" customFormat="1"/>
    <row r="6219" s="77" customFormat="1"/>
    <row r="6220" s="77" customFormat="1"/>
    <row r="6221" s="77" customFormat="1"/>
    <row r="6222" s="77" customFormat="1"/>
    <row r="6223" s="77" customFormat="1"/>
    <row r="6224" s="77" customFormat="1"/>
    <row r="6225" s="77" customFormat="1"/>
    <row r="6226" s="77" customFormat="1"/>
    <row r="6227" s="77" customFormat="1"/>
    <row r="6228" s="77" customFormat="1"/>
    <row r="6229" s="77" customFormat="1"/>
    <row r="6230" s="77" customFormat="1"/>
    <row r="6231" s="77" customFormat="1"/>
    <row r="6232" s="77" customFormat="1"/>
    <row r="6233" s="77" customFormat="1"/>
    <row r="6234" s="77" customFormat="1"/>
    <row r="6235" s="77" customFormat="1"/>
    <row r="6236" s="77" customFormat="1"/>
    <row r="6237" s="77" customFormat="1"/>
    <row r="6238" s="77" customFormat="1"/>
    <row r="6239" s="77" customFormat="1"/>
    <row r="6240" s="77" customFormat="1"/>
    <row r="6241" s="77" customFormat="1"/>
    <row r="6242" s="77" customFormat="1"/>
    <row r="6243" s="77" customFormat="1"/>
    <row r="6244" s="77" customFormat="1"/>
    <row r="6245" s="77" customFormat="1"/>
    <row r="6246" s="77" customFormat="1"/>
    <row r="6247" s="77" customFormat="1"/>
    <row r="6248" s="77" customFormat="1"/>
    <row r="6249" s="77" customFormat="1"/>
    <row r="6250" s="77" customFormat="1"/>
    <row r="6251" s="77" customFormat="1"/>
    <row r="6252" s="77" customFormat="1"/>
    <row r="6253" s="77" customFormat="1"/>
    <row r="6254" s="77" customFormat="1"/>
    <row r="6255" s="77" customFormat="1"/>
    <row r="6256" s="77" customFormat="1"/>
    <row r="6257" s="77" customFormat="1"/>
    <row r="6258" s="77" customFormat="1"/>
    <row r="6259" s="77" customFormat="1"/>
    <row r="6260" s="77" customFormat="1"/>
    <row r="6261" s="77" customFormat="1"/>
    <row r="6262" s="77" customFormat="1"/>
    <row r="6263" s="77" customFormat="1"/>
    <row r="6264" s="77" customFormat="1"/>
    <row r="6265" s="77" customFormat="1"/>
    <row r="6266" s="77" customFormat="1"/>
    <row r="6267" s="77" customFormat="1"/>
    <row r="6268" s="77" customFormat="1"/>
    <row r="6269" s="77" customFormat="1"/>
    <row r="6270" s="77" customFormat="1"/>
    <row r="6271" s="77" customFormat="1"/>
    <row r="6272" s="77" customFormat="1"/>
    <row r="6273" s="77" customFormat="1"/>
    <row r="6274" s="77" customFormat="1"/>
    <row r="6275" s="77" customFormat="1"/>
    <row r="6276" s="77" customFormat="1"/>
    <row r="6277" s="77" customFormat="1"/>
    <row r="6278" s="77" customFormat="1"/>
    <row r="6279" s="77" customFormat="1"/>
    <row r="6280" s="77" customFormat="1"/>
    <row r="6281" s="77" customFormat="1"/>
    <row r="6282" s="77" customFormat="1"/>
    <row r="6283" s="77" customFormat="1"/>
    <row r="6284" s="77" customFormat="1"/>
    <row r="6285" s="77" customFormat="1"/>
    <row r="6286" s="77" customFormat="1"/>
    <row r="6287" s="77" customFormat="1"/>
    <row r="6288" s="77" customFormat="1"/>
    <row r="6289" s="77" customFormat="1"/>
    <row r="6290" s="77" customFormat="1"/>
    <row r="6291" s="77" customFormat="1"/>
    <row r="6292" s="77" customFormat="1"/>
    <row r="6293" s="77" customFormat="1"/>
    <row r="6294" s="77" customFormat="1"/>
    <row r="6295" s="77" customFormat="1"/>
    <row r="6296" s="77" customFormat="1"/>
    <row r="6297" s="77" customFormat="1"/>
    <row r="6298" s="77" customFormat="1"/>
    <row r="6299" s="77" customFormat="1"/>
    <row r="6300" s="77" customFormat="1"/>
    <row r="6301" s="77" customFormat="1"/>
    <row r="6302" s="77" customFormat="1"/>
    <row r="6303" s="77" customFormat="1"/>
    <row r="6304" s="77" customFormat="1"/>
    <row r="6305" s="77" customFormat="1"/>
    <row r="6306" s="77" customFormat="1"/>
    <row r="6307" s="77" customFormat="1"/>
    <row r="6308" s="77" customFormat="1"/>
    <row r="6309" s="77" customFormat="1"/>
    <row r="6310" s="77" customFormat="1"/>
    <row r="6311" s="77" customFormat="1"/>
    <row r="6312" s="77" customFormat="1"/>
    <row r="6313" s="77" customFormat="1"/>
    <row r="6314" s="77" customFormat="1"/>
    <row r="6315" s="77" customFormat="1"/>
    <row r="6316" s="77" customFormat="1"/>
    <row r="6317" s="77" customFormat="1"/>
    <row r="6318" s="77" customFormat="1"/>
    <row r="6319" s="77" customFormat="1"/>
    <row r="6320" s="77" customFormat="1"/>
    <row r="6321" s="77" customFormat="1"/>
    <row r="6322" s="77" customFormat="1"/>
    <row r="6323" s="77" customFormat="1"/>
    <row r="6324" s="77" customFormat="1"/>
    <row r="6325" s="77" customFormat="1"/>
    <row r="6326" s="77" customFormat="1"/>
    <row r="6327" s="77" customFormat="1"/>
    <row r="6328" s="77" customFormat="1"/>
    <row r="6329" s="77" customFormat="1"/>
    <row r="6330" s="77" customFormat="1"/>
    <row r="6331" s="77" customFormat="1"/>
    <row r="6332" s="77" customFormat="1"/>
    <row r="6333" s="77" customFormat="1"/>
    <row r="6334" s="77" customFormat="1"/>
    <row r="6335" s="77" customFormat="1"/>
    <row r="6336" s="77" customFormat="1"/>
    <row r="6337" s="77" customFormat="1"/>
    <row r="6338" s="77" customFormat="1"/>
    <row r="6339" s="77" customFormat="1"/>
    <row r="6340" s="77" customFormat="1"/>
    <row r="6341" s="77" customFormat="1"/>
    <row r="6342" s="77" customFormat="1"/>
    <row r="6343" s="77" customFormat="1"/>
    <row r="6344" s="77" customFormat="1"/>
    <row r="6345" s="77" customFormat="1"/>
    <row r="6346" s="77" customFormat="1"/>
    <row r="6347" s="77" customFormat="1"/>
    <row r="6348" s="77" customFormat="1"/>
    <row r="6349" s="77" customFormat="1"/>
    <row r="6350" s="77" customFormat="1"/>
    <row r="6351" s="77" customFormat="1"/>
    <row r="6352" s="77" customFormat="1"/>
    <row r="6353" s="77" customFormat="1"/>
    <row r="6354" s="77" customFormat="1"/>
    <row r="6355" s="77" customFormat="1"/>
    <row r="6356" s="77" customFormat="1"/>
    <row r="6357" s="77" customFormat="1"/>
    <row r="6358" s="77" customFormat="1"/>
    <row r="6359" s="77" customFormat="1"/>
    <row r="6360" s="77" customFormat="1"/>
    <row r="6361" s="77" customFormat="1"/>
    <row r="6362" s="77" customFormat="1"/>
    <row r="6363" s="77" customFormat="1"/>
    <row r="6364" s="77" customFormat="1"/>
    <row r="6365" s="77" customFormat="1"/>
    <row r="6366" s="77" customFormat="1"/>
    <row r="6367" s="77" customFormat="1"/>
    <row r="6368" s="77" customFormat="1"/>
    <row r="6369" s="77" customFormat="1"/>
    <row r="6370" s="77" customFormat="1"/>
    <row r="6371" s="77" customFormat="1"/>
    <row r="6372" s="77" customFormat="1"/>
    <row r="6373" s="77" customFormat="1"/>
    <row r="6374" s="77" customFormat="1"/>
    <row r="6375" s="77" customFormat="1"/>
    <row r="6376" s="77" customFormat="1"/>
    <row r="6377" s="77" customFormat="1"/>
    <row r="6378" s="77" customFormat="1"/>
    <row r="6379" s="77" customFormat="1"/>
    <row r="6380" s="77" customFormat="1"/>
    <row r="6381" s="77" customFormat="1"/>
    <row r="6382" s="77" customFormat="1"/>
    <row r="6383" s="77" customFormat="1"/>
    <row r="6384" s="77" customFormat="1"/>
    <row r="6385" s="77" customFormat="1"/>
    <row r="6386" s="77" customFormat="1"/>
    <row r="6387" s="77" customFormat="1"/>
    <row r="6388" s="77" customFormat="1"/>
    <row r="6389" s="77" customFormat="1"/>
    <row r="6390" s="77" customFormat="1"/>
    <row r="6391" s="77" customFormat="1"/>
    <row r="6392" s="77" customFormat="1"/>
    <row r="6393" s="77" customFormat="1"/>
    <row r="6394" s="77" customFormat="1"/>
    <row r="6395" s="77" customFormat="1"/>
    <row r="6396" s="77" customFormat="1"/>
    <row r="6397" s="77" customFormat="1"/>
    <row r="6398" s="77" customFormat="1"/>
    <row r="6399" s="77" customFormat="1"/>
    <row r="6400" s="77" customFormat="1"/>
    <row r="6401" s="77" customFormat="1"/>
    <row r="6402" s="77" customFormat="1"/>
    <row r="6403" s="77" customFormat="1"/>
    <row r="6404" s="77" customFormat="1"/>
    <row r="6405" s="77" customFormat="1"/>
    <row r="6406" s="77" customFormat="1"/>
    <row r="6407" s="77" customFormat="1"/>
    <row r="6408" s="77" customFormat="1"/>
    <row r="6409" s="77" customFormat="1"/>
    <row r="6410" s="77" customFormat="1"/>
    <row r="6411" s="77" customFormat="1"/>
    <row r="6412" s="77" customFormat="1"/>
    <row r="6413" s="77" customFormat="1"/>
    <row r="6414" s="77" customFormat="1"/>
    <row r="6415" s="77" customFormat="1"/>
    <row r="6416" s="77" customFormat="1"/>
    <row r="6417" s="77" customFormat="1"/>
    <row r="6418" s="77" customFormat="1"/>
    <row r="6419" s="77" customFormat="1"/>
    <row r="6420" s="77" customFormat="1"/>
    <row r="6421" s="77" customFormat="1"/>
    <row r="6422" s="77" customFormat="1"/>
    <row r="6423" s="77" customFormat="1"/>
    <row r="6424" s="77" customFormat="1"/>
    <row r="6425" s="77" customFormat="1"/>
    <row r="6426" s="77" customFormat="1"/>
    <row r="6427" s="77" customFormat="1"/>
    <row r="6428" s="77" customFormat="1"/>
    <row r="6429" s="77" customFormat="1"/>
    <row r="6430" s="77" customFormat="1"/>
    <row r="6431" s="77" customFormat="1"/>
    <row r="6432" s="77" customFormat="1"/>
    <row r="6433" s="77" customFormat="1"/>
    <row r="6434" s="77" customFormat="1"/>
    <row r="6435" s="77" customFormat="1"/>
    <row r="6436" s="77" customFormat="1"/>
    <row r="6437" s="77" customFormat="1"/>
    <row r="6438" s="77" customFormat="1"/>
    <row r="6439" s="77" customFormat="1"/>
    <row r="6440" s="77" customFormat="1"/>
    <row r="6441" s="77" customFormat="1"/>
    <row r="6442" s="77" customFormat="1"/>
    <row r="6443" s="77" customFormat="1"/>
    <row r="6444" s="77" customFormat="1"/>
    <row r="6445" s="77" customFormat="1"/>
    <row r="6446" s="77" customFormat="1"/>
    <row r="6447" s="77" customFormat="1"/>
    <row r="6448" s="77" customFormat="1"/>
    <row r="6449" s="77" customFormat="1"/>
    <row r="6450" s="77" customFormat="1"/>
    <row r="6451" s="77" customFormat="1"/>
    <row r="6452" s="77" customFormat="1"/>
    <row r="6453" s="77" customFormat="1"/>
    <row r="6454" s="77" customFormat="1"/>
    <row r="6455" s="77" customFormat="1"/>
    <row r="6456" s="77" customFormat="1"/>
    <row r="6457" s="77" customFormat="1"/>
    <row r="6458" s="77" customFormat="1"/>
    <row r="6459" s="77" customFormat="1"/>
    <row r="6460" s="77" customFormat="1"/>
    <row r="6461" s="77" customFormat="1"/>
    <row r="6462" s="77" customFormat="1"/>
    <row r="6463" s="77" customFormat="1"/>
    <row r="6464" s="77" customFormat="1"/>
    <row r="6465" s="77" customFormat="1"/>
    <row r="6466" s="77" customFormat="1"/>
    <row r="6467" s="77" customFormat="1"/>
    <row r="6468" s="77" customFormat="1"/>
    <row r="6469" s="77" customFormat="1"/>
    <row r="6470" s="77" customFormat="1"/>
    <row r="6471" s="77" customFormat="1"/>
    <row r="6472" s="77" customFormat="1"/>
    <row r="6473" s="77" customFormat="1"/>
    <row r="6474" s="77" customFormat="1"/>
    <row r="6475" s="77" customFormat="1"/>
    <row r="6476" s="77" customFormat="1"/>
    <row r="6477" s="77" customFormat="1"/>
    <row r="6478" s="77" customFormat="1"/>
    <row r="6479" s="77" customFormat="1"/>
    <row r="6480" s="77" customFormat="1"/>
    <row r="6481" s="77" customFormat="1"/>
    <row r="6482" s="77" customFormat="1"/>
    <row r="6483" s="77" customFormat="1"/>
    <row r="6484" s="77" customFormat="1"/>
    <row r="6485" s="77" customFormat="1"/>
    <row r="6486" s="77" customFormat="1"/>
    <row r="6487" s="77" customFormat="1"/>
    <row r="6488" s="77" customFormat="1"/>
    <row r="6489" s="77" customFormat="1"/>
    <row r="6490" s="77" customFormat="1"/>
    <row r="6491" s="77" customFormat="1"/>
    <row r="6492" s="77" customFormat="1"/>
    <row r="6493" s="77" customFormat="1"/>
    <row r="6494" s="77" customFormat="1"/>
    <row r="6495" s="77" customFormat="1"/>
    <row r="6496" s="77" customFormat="1"/>
    <row r="6497" s="77" customFormat="1"/>
    <row r="6498" s="77" customFormat="1"/>
    <row r="6499" s="77" customFormat="1"/>
    <row r="6500" s="77" customFormat="1"/>
    <row r="6501" s="77" customFormat="1"/>
    <row r="6502" s="77" customFormat="1"/>
    <row r="6503" s="77" customFormat="1"/>
    <row r="6504" s="77" customFormat="1"/>
    <row r="6505" s="77" customFormat="1"/>
    <row r="6506" s="77" customFormat="1"/>
    <row r="6507" s="77" customFormat="1"/>
    <row r="6508" s="77" customFormat="1"/>
    <row r="6509" s="77" customFormat="1"/>
    <row r="6510" s="77" customFormat="1"/>
    <row r="6511" s="77" customFormat="1"/>
    <row r="6512" s="77" customFormat="1"/>
    <row r="6513" s="77" customFormat="1"/>
    <row r="6514" s="77" customFormat="1"/>
    <row r="6515" s="77" customFormat="1"/>
    <row r="6516" s="77" customFormat="1"/>
    <row r="6517" s="77" customFormat="1"/>
    <row r="6518" s="77" customFormat="1"/>
    <row r="6519" s="77" customFormat="1"/>
    <row r="6520" s="77" customFormat="1"/>
    <row r="6521" s="77" customFormat="1"/>
    <row r="6522" s="77" customFormat="1"/>
    <row r="6523" s="77" customFormat="1"/>
    <row r="6524" s="77" customFormat="1"/>
    <row r="6525" s="77" customFormat="1"/>
    <row r="6526" s="77" customFormat="1"/>
    <row r="6527" s="77" customFormat="1"/>
    <row r="6528" s="77" customFormat="1"/>
    <row r="6529" s="77" customFormat="1"/>
    <row r="6530" s="77" customFormat="1"/>
    <row r="6531" s="77" customFormat="1"/>
    <row r="6532" s="77" customFormat="1"/>
    <row r="6533" s="77" customFormat="1"/>
    <row r="6534" s="77" customFormat="1"/>
    <row r="6535" s="77" customFormat="1"/>
    <row r="6536" s="77" customFormat="1"/>
    <row r="6537" s="77" customFormat="1"/>
    <row r="6538" s="77" customFormat="1"/>
    <row r="6539" s="77" customFormat="1"/>
    <row r="6540" s="77" customFormat="1"/>
    <row r="6541" s="77" customFormat="1"/>
    <row r="6542" s="77" customFormat="1"/>
    <row r="6543" s="77" customFormat="1"/>
    <row r="6544" s="77" customFormat="1"/>
    <row r="6545" s="77" customFormat="1"/>
    <row r="6546" s="77" customFormat="1"/>
    <row r="6547" s="77" customFormat="1"/>
    <row r="6548" s="77" customFormat="1"/>
    <row r="6549" s="77" customFormat="1"/>
    <row r="6550" s="77" customFormat="1"/>
    <row r="6551" s="77" customFormat="1"/>
    <row r="6552" s="77" customFormat="1"/>
    <row r="6553" s="77" customFormat="1"/>
    <row r="6554" s="77" customFormat="1"/>
    <row r="6555" s="77" customFormat="1"/>
    <row r="6556" s="77" customFormat="1"/>
    <row r="6557" s="77" customFormat="1"/>
    <row r="6558" s="77" customFormat="1"/>
    <row r="6559" s="77" customFormat="1"/>
    <row r="6560" s="77" customFormat="1"/>
    <row r="6561" s="77" customFormat="1"/>
    <row r="6562" s="77" customFormat="1"/>
    <row r="6563" s="77" customFormat="1"/>
    <row r="6564" s="77" customFormat="1"/>
    <row r="6565" s="77" customFormat="1"/>
    <row r="6566" s="77" customFormat="1"/>
    <row r="6567" s="77" customFormat="1"/>
    <row r="6568" s="77" customFormat="1"/>
    <row r="6569" s="77" customFormat="1"/>
    <row r="6570" s="77" customFormat="1"/>
    <row r="6571" s="77" customFormat="1"/>
    <row r="6572" s="77" customFormat="1"/>
    <row r="6573" s="77" customFormat="1"/>
    <row r="6574" s="77" customFormat="1"/>
    <row r="6575" s="77" customFormat="1"/>
    <row r="6576" s="77" customFormat="1"/>
    <row r="6577" s="77" customFormat="1"/>
    <row r="6578" s="77" customFormat="1"/>
    <row r="6579" s="77" customFormat="1"/>
    <row r="6580" s="77" customFormat="1"/>
    <row r="6581" s="77" customFormat="1"/>
    <row r="6582" s="77" customFormat="1"/>
    <row r="6583" s="77" customFormat="1"/>
    <row r="6584" s="77" customFormat="1"/>
    <row r="6585" s="77" customFormat="1"/>
    <row r="6586" s="77" customFormat="1"/>
    <row r="6587" s="77" customFormat="1"/>
    <row r="6588" s="77" customFormat="1"/>
    <row r="6589" s="77" customFormat="1"/>
    <row r="6590" s="77" customFormat="1"/>
    <row r="6591" s="77" customFormat="1"/>
    <row r="6592" s="77" customFormat="1"/>
    <row r="6593" s="77" customFormat="1"/>
    <row r="6594" s="77" customFormat="1"/>
    <row r="6595" s="77" customFormat="1"/>
    <row r="6596" s="77" customFormat="1"/>
    <row r="6597" s="77" customFormat="1"/>
    <row r="6598" s="77" customFormat="1"/>
    <row r="6599" s="77" customFormat="1"/>
    <row r="6600" s="77" customFormat="1"/>
    <row r="6601" s="77" customFormat="1"/>
    <row r="6602" s="77" customFormat="1"/>
    <row r="6603" s="77" customFormat="1"/>
    <row r="6604" s="77" customFormat="1"/>
    <row r="6605" s="77" customFormat="1"/>
    <row r="6606" s="77" customFormat="1"/>
    <row r="6607" s="77" customFormat="1"/>
    <row r="6608" s="77" customFormat="1"/>
    <row r="6609" s="77" customFormat="1"/>
    <row r="6610" s="77" customFormat="1"/>
    <row r="6611" s="77" customFormat="1"/>
    <row r="6612" s="77" customFormat="1"/>
    <row r="6613" s="77" customFormat="1"/>
    <row r="6614" s="77" customFormat="1"/>
    <row r="6615" s="77" customFormat="1"/>
    <row r="6616" s="77" customFormat="1"/>
    <row r="6617" s="77" customFormat="1"/>
    <row r="6618" s="77" customFormat="1"/>
    <row r="6619" s="77" customFormat="1"/>
    <row r="6620" s="77" customFormat="1"/>
    <row r="6621" s="77" customFormat="1"/>
    <row r="6622" s="77" customFormat="1"/>
    <row r="6623" s="77" customFormat="1"/>
    <row r="6624" s="77" customFormat="1"/>
    <row r="6625" s="77" customFormat="1"/>
    <row r="6626" s="77" customFormat="1"/>
    <row r="6627" s="77" customFormat="1"/>
    <row r="6628" s="77" customFormat="1"/>
    <row r="6629" s="77" customFormat="1"/>
    <row r="6630" s="77" customFormat="1"/>
    <row r="6631" s="77" customFormat="1"/>
    <row r="6632" s="77" customFormat="1"/>
    <row r="6633" s="77" customFormat="1"/>
    <row r="6634" s="77" customFormat="1"/>
    <row r="6635" s="77" customFormat="1"/>
    <row r="6636" s="77" customFormat="1"/>
    <row r="6637" s="77" customFormat="1"/>
    <row r="6638" s="77" customFormat="1"/>
    <row r="6639" s="77" customFormat="1"/>
    <row r="6640" s="77" customFormat="1"/>
    <row r="6641" s="77" customFormat="1"/>
    <row r="6642" s="77" customFormat="1"/>
    <row r="6643" s="77" customFormat="1"/>
    <row r="6644" s="77" customFormat="1"/>
    <row r="6645" s="77" customFormat="1"/>
    <row r="6646" s="77" customFormat="1"/>
    <row r="6647" s="77" customFormat="1"/>
    <row r="6648" s="77" customFormat="1"/>
    <row r="6649" s="77" customFormat="1"/>
    <row r="6650" s="77" customFormat="1"/>
    <row r="6651" s="77" customFormat="1"/>
    <row r="6652" s="77" customFormat="1"/>
    <row r="6653" s="77" customFormat="1"/>
    <row r="6654" s="77" customFormat="1"/>
    <row r="6655" s="77" customFormat="1"/>
    <row r="6656" s="77" customFormat="1"/>
    <row r="6657" s="77" customFormat="1"/>
    <row r="6658" s="77" customFormat="1"/>
    <row r="6659" s="77" customFormat="1"/>
    <row r="6660" s="77" customFormat="1"/>
    <row r="6661" s="77" customFormat="1"/>
    <row r="6662" s="77" customFormat="1"/>
    <row r="6663" s="77" customFormat="1"/>
    <row r="6664" s="77" customFormat="1"/>
    <row r="6665" s="77" customFormat="1"/>
    <row r="6666" s="77" customFormat="1"/>
    <row r="6667" s="77" customFormat="1"/>
    <row r="6668" s="77" customFormat="1"/>
    <row r="6669" s="77" customFormat="1"/>
    <row r="6670" s="77" customFormat="1"/>
    <row r="6671" s="77" customFormat="1"/>
    <row r="6672" s="77" customFormat="1"/>
    <row r="6673" s="77" customFormat="1"/>
    <row r="6674" s="77" customFormat="1"/>
    <row r="6675" s="77" customFormat="1"/>
    <row r="6676" s="77" customFormat="1"/>
    <row r="6677" s="77" customFormat="1"/>
    <row r="6678" s="77" customFormat="1"/>
    <row r="6679" s="77" customFormat="1"/>
    <row r="6680" s="77" customFormat="1"/>
    <row r="6681" s="77" customFormat="1"/>
    <row r="6682" s="77" customFormat="1"/>
    <row r="6683" s="77" customFormat="1"/>
    <row r="6684" s="77" customFormat="1"/>
    <row r="6685" s="77" customFormat="1"/>
    <row r="6686" s="77" customFormat="1"/>
    <row r="6687" s="77" customFormat="1"/>
    <row r="6688" s="77" customFormat="1"/>
    <row r="6689" s="77" customFormat="1"/>
    <row r="6690" s="77" customFormat="1"/>
    <row r="6691" s="77" customFormat="1"/>
    <row r="6692" s="77" customFormat="1"/>
    <row r="6693" s="77" customFormat="1"/>
    <row r="6694" s="77" customFormat="1"/>
    <row r="6695" s="77" customFormat="1"/>
    <row r="6696" s="77" customFormat="1"/>
    <row r="6697" s="77" customFormat="1"/>
    <row r="6698" s="77" customFormat="1"/>
    <row r="6699" s="77" customFormat="1"/>
    <row r="6700" s="77" customFormat="1"/>
    <row r="6701" s="77" customFormat="1"/>
    <row r="6702" s="77" customFormat="1"/>
    <row r="6703" s="77" customFormat="1"/>
    <row r="6704" s="77" customFormat="1"/>
    <row r="6705" s="77" customFormat="1"/>
    <row r="6706" s="77" customFormat="1"/>
    <row r="6707" s="77" customFormat="1"/>
    <row r="6708" s="77" customFormat="1"/>
    <row r="6709" s="77" customFormat="1"/>
    <row r="6710" s="77" customFormat="1"/>
    <row r="6711" s="77" customFormat="1"/>
    <row r="6712" s="77" customFormat="1"/>
    <row r="6713" s="77" customFormat="1"/>
    <row r="6714" s="77" customFormat="1"/>
    <row r="6715" s="77" customFormat="1"/>
    <row r="6716" s="77" customFormat="1"/>
    <row r="6717" s="77" customFormat="1"/>
    <row r="6718" s="77" customFormat="1"/>
    <row r="6719" s="77" customFormat="1"/>
    <row r="6720" s="77" customFormat="1"/>
    <row r="6721" s="77" customFormat="1"/>
    <row r="6722" s="77" customFormat="1"/>
    <row r="6723" s="77" customFormat="1"/>
    <row r="6724" s="77" customFormat="1"/>
    <row r="6725" s="77" customFormat="1"/>
    <row r="6726" s="77" customFormat="1"/>
    <row r="6727" s="77" customFormat="1"/>
    <row r="6728" s="77" customFormat="1"/>
    <row r="6729" s="77" customFormat="1"/>
    <row r="6730" s="77" customFormat="1"/>
    <row r="6731" s="77" customFormat="1"/>
    <row r="6732" s="77" customFormat="1"/>
    <row r="6733" s="77" customFormat="1"/>
    <row r="6734" s="77" customFormat="1"/>
    <row r="6735" s="77" customFormat="1"/>
    <row r="6736" s="77" customFormat="1"/>
    <row r="6737" s="77" customFormat="1"/>
    <row r="6738" s="77" customFormat="1"/>
    <row r="6739" s="77" customFormat="1"/>
    <row r="6740" s="77" customFormat="1"/>
    <row r="6741" s="77" customFormat="1"/>
    <row r="6742" s="77" customFormat="1"/>
    <row r="6743" s="77" customFormat="1"/>
    <row r="6744" s="77" customFormat="1"/>
    <row r="6745" s="77" customFormat="1"/>
    <row r="6746" s="77" customFormat="1"/>
    <row r="6747" s="77" customFormat="1"/>
    <row r="6748" s="77" customFormat="1"/>
    <row r="6749" s="77" customFormat="1"/>
    <row r="6750" s="77" customFormat="1"/>
    <row r="6751" s="77" customFormat="1"/>
    <row r="6752" s="77" customFormat="1"/>
    <row r="6753" s="77" customFormat="1"/>
    <row r="6754" s="77" customFormat="1"/>
    <row r="6755" s="77" customFormat="1"/>
    <row r="6756" s="77" customFormat="1"/>
    <row r="6757" s="77" customFormat="1"/>
    <row r="6758" s="77" customFormat="1"/>
    <row r="6759" s="77" customFormat="1"/>
    <row r="6760" s="77" customFormat="1"/>
    <row r="6761" s="77" customFormat="1"/>
    <row r="6762" s="77" customFormat="1"/>
    <row r="6763" s="77" customFormat="1"/>
    <row r="6764" s="77" customFormat="1"/>
    <row r="6765" s="77" customFormat="1"/>
    <row r="6766" s="77" customFormat="1"/>
    <row r="6767" s="77" customFormat="1"/>
    <row r="6768" s="77" customFormat="1"/>
    <row r="6769" s="77" customFormat="1"/>
    <row r="6770" s="77" customFormat="1"/>
    <row r="6771" s="77" customFormat="1"/>
    <row r="6772" s="77" customFormat="1"/>
    <row r="6773" s="77" customFormat="1"/>
    <row r="6774" s="77" customFormat="1"/>
    <row r="6775" s="77" customFormat="1"/>
    <row r="6776" s="77" customFormat="1"/>
    <row r="6777" s="77" customFormat="1"/>
    <row r="6778" s="77" customFormat="1"/>
    <row r="6779" s="77" customFormat="1"/>
    <row r="6780" s="77" customFormat="1"/>
    <row r="6781" s="77" customFormat="1"/>
    <row r="6782" s="77" customFormat="1"/>
    <row r="6783" s="77" customFormat="1"/>
    <row r="6784" s="77" customFormat="1"/>
    <row r="6785" s="77" customFormat="1"/>
    <row r="6786" s="77" customFormat="1"/>
    <row r="6787" s="77" customFormat="1"/>
    <row r="6788" s="77" customFormat="1"/>
    <row r="6789" s="77" customFormat="1"/>
    <row r="6790" s="77" customFormat="1"/>
    <row r="6791" s="77" customFormat="1"/>
    <row r="6792" s="77" customFormat="1"/>
    <row r="6793" s="77" customFormat="1"/>
    <row r="6794" s="77" customFormat="1"/>
    <row r="6795" s="77" customFormat="1"/>
    <row r="6796" s="77" customFormat="1"/>
    <row r="6797" s="77" customFormat="1"/>
    <row r="6798" s="77" customFormat="1"/>
    <row r="6799" s="77" customFormat="1"/>
    <row r="6800" s="77" customFormat="1"/>
    <row r="6801" s="77" customFormat="1"/>
    <row r="6802" s="77" customFormat="1"/>
    <row r="6803" s="77" customFormat="1"/>
    <row r="6804" s="77" customFormat="1"/>
    <row r="6805" s="77" customFormat="1"/>
    <row r="6806" s="77" customFormat="1"/>
    <row r="6807" s="77" customFormat="1"/>
    <row r="6808" s="77" customFormat="1"/>
    <row r="6809" s="77" customFormat="1"/>
    <row r="6810" s="77" customFormat="1"/>
    <row r="6811" s="77" customFormat="1"/>
    <row r="6812" s="77" customFormat="1"/>
    <row r="6813" s="77" customFormat="1"/>
    <row r="6814" s="77" customFormat="1"/>
    <row r="6815" s="77" customFormat="1"/>
    <row r="6816" s="77" customFormat="1"/>
    <row r="6817" s="77" customFormat="1"/>
    <row r="6818" s="77" customFormat="1"/>
    <row r="6819" s="77" customFormat="1"/>
    <row r="6820" s="77" customFormat="1"/>
    <row r="6821" s="77" customFormat="1"/>
    <row r="6822" s="77" customFormat="1"/>
    <row r="6823" s="77" customFormat="1"/>
    <row r="6824" s="77" customFormat="1"/>
    <row r="6825" s="77" customFormat="1"/>
    <row r="6826" s="77" customFormat="1"/>
    <row r="6827" s="77" customFormat="1"/>
    <row r="6828" s="77" customFormat="1"/>
    <row r="6829" s="77" customFormat="1"/>
    <row r="6830" s="77" customFormat="1"/>
    <row r="6831" s="77" customFormat="1"/>
    <row r="6832" s="77" customFormat="1"/>
    <row r="6833" s="77" customFormat="1"/>
    <row r="6834" s="77" customFormat="1"/>
    <row r="6835" s="77" customFormat="1"/>
    <row r="6836" s="77" customFormat="1"/>
    <row r="6837" s="77" customFormat="1"/>
    <row r="6838" s="77" customFormat="1"/>
    <row r="6839" s="77" customFormat="1"/>
    <row r="6840" s="77" customFormat="1"/>
    <row r="6841" s="77" customFormat="1"/>
    <row r="6842" s="77" customFormat="1"/>
    <row r="6843" s="77" customFormat="1"/>
    <row r="6844" s="77" customFormat="1"/>
    <row r="6845" s="77" customFormat="1"/>
    <row r="6846" s="77" customFormat="1"/>
    <row r="6847" s="77" customFormat="1"/>
    <row r="6848" s="77" customFormat="1"/>
    <row r="6849" s="77" customFormat="1"/>
    <row r="6850" s="77" customFormat="1"/>
    <row r="6851" s="77" customFormat="1"/>
    <row r="6852" s="77" customFormat="1"/>
    <row r="6853" s="77" customFormat="1"/>
    <row r="6854" s="77" customFormat="1"/>
    <row r="6855" s="77" customFormat="1"/>
    <row r="6856" s="77" customFormat="1"/>
    <row r="6857" s="77" customFormat="1"/>
    <row r="6858" s="77" customFormat="1"/>
    <row r="6859" s="77" customFormat="1"/>
    <row r="6860" s="77" customFormat="1"/>
    <row r="6861" s="77" customFormat="1"/>
    <row r="6862" s="77" customFormat="1"/>
    <row r="6863" s="77" customFormat="1"/>
    <row r="6864" s="77" customFormat="1"/>
    <row r="6865" s="77" customFormat="1"/>
    <row r="6866" s="77" customFormat="1"/>
    <row r="6867" s="77" customFormat="1"/>
    <row r="6868" s="77" customFormat="1"/>
    <row r="6869" s="77" customFormat="1"/>
    <row r="6870" s="77" customFormat="1"/>
    <row r="6871" s="77" customFormat="1"/>
    <row r="6872" s="77" customFormat="1"/>
    <row r="6873" s="77" customFormat="1"/>
    <row r="6874" s="77" customFormat="1"/>
    <row r="6875" s="77" customFormat="1"/>
    <row r="6876" s="77" customFormat="1"/>
    <row r="6877" s="77" customFormat="1"/>
    <row r="6878" s="77" customFormat="1"/>
    <row r="6879" s="77" customFormat="1"/>
    <row r="6880" s="77" customFormat="1"/>
    <row r="6881" s="77" customFormat="1"/>
    <row r="6882" s="77" customFormat="1"/>
    <row r="6883" s="77" customFormat="1"/>
    <row r="6884" s="77" customFormat="1"/>
    <row r="6885" s="77" customFormat="1"/>
    <row r="6886" s="77" customFormat="1"/>
    <row r="6887" s="77" customFormat="1"/>
    <row r="6888" s="77" customFormat="1"/>
    <row r="6889" s="77" customFormat="1"/>
    <row r="6890" s="77" customFormat="1"/>
    <row r="6891" s="77" customFormat="1"/>
    <row r="6892" s="77" customFormat="1"/>
    <row r="6893" s="77" customFormat="1"/>
    <row r="6894" s="77" customFormat="1"/>
    <row r="6895" s="77" customFormat="1"/>
    <row r="6896" s="77" customFormat="1"/>
    <row r="6897" s="77" customFormat="1"/>
    <row r="6898" s="77" customFormat="1"/>
    <row r="6899" s="77" customFormat="1"/>
    <row r="6900" s="77" customFormat="1"/>
    <row r="6901" s="77" customFormat="1"/>
    <row r="6902" s="77" customFormat="1"/>
    <row r="6903" s="77" customFormat="1"/>
    <row r="6904" s="77" customFormat="1"/>
    <row r="6905" s="77" customFormat="1"/>
    <row r="6906" s="77" customFormat="1"/>
    <row r="6907" s="77" customFormat="1"/>
    <row r="6908" s="77" customFormat="1"/>
    <row r="6909" s="77" customFormat="1"/>
    <row r="6910" s="77" customFormat="1"/>
    <row r="6911" s="77" customFormat="1"/>
    <row r="6912" s="77" customFormat="1"/>
    <row r="6913" s="77" customFormat="1"/>
    <row r="6914" s="77" customFormat="1"/>
    <row r="6915" s="77" customFormat="1"/>
    <row r="6916" s="77" customFormat="1"/>
    <row r="6917" s="77" customFormat="1"/>
    <row r="6918" s="77" customFormat="1"/>
    <row r="6919" s="77" customFormat="1"/>
    <row r="6920" s="77" customFormat="1"/>
    <row r="6921" s="77" customFormat="1"/>
    <row r="6922" s="77" customFormat="1"/>
    <row r="6923" s="77" customFormat="1"/>
    <row r="6924" s="77" customFormat="1"/>
    <row r="6925" s="77" customFormat="1"/>
    <row r="6926" s="77" customFormat="1"/>
    <row r="6927" s="77" customFormat="1"/>
    <row r="6928" s="77" customFormat="1"/>
    <row r="6929" s="77" customFormat="1"/>
    <row r="6930" s="77" customFormat="1"/>
    <row r="6931" s="77" customFormat="1"/>
    <row r="6932" s="77" customFormat="1"/>
    <row r="6933" s="77" customFormat="1"/>
    <row r="6934" s="77" customFormat="1"/>
    <row r="6935" s="77" customFormat="1"/>
    <row r="6936" s="77" customFormat="1"/>
    <row r="6937" s="77" customFormat="1"/>
    <row r="6938" s="77" customFormat="1"/>
    <row r="6939" s="77" customFormat="1"/>
    <row r="6940" s="77" customFormat="1"/>
    <row r="6941" s="77" customFormat="1"/>
    <row r="6942" s="77" customFormat="1"/>
    <row r="6943" s="77" customFormat="1"/>
    <row r="6944" s="77" customFormat="1"/>
    <row r="6945" s="77" customFormat="1"/>
    <row r="6946" s="77" customFormat="1"/>
    <row r="6947" s="77" customFormat="1"/>
    <row r="6948" s="77" customFormat="1"/>
    <row r="6949" s="77" customFormat="1"/>
    <row r="6950" s="77" customFormat="1"/>
    <row r="6951" s="77" customFormat="1"/>
    <row r="6952" s="77" customFormat="1"/>
    <row r="6953" s="77" customFormat="1"/>
    <row r="6954" s="77" customFormat="1"/>
    <row r="6955" s="77" customFormat="1"/>
    <row r="6956" s="77" customFormat="1"/>
    <row r="6957" s="77" customFormat="1"/>
    <row r="6958" s="77" customFormat="1"/>
    <row r="6959" s="77" customFormat="1"/>
    <row r="6960" s="77" customFormat="1"/>
    <row r="6961" s="77" customFormat="1"/>
    <row r="6962" s="77" customFormat="1"/>
    <row r="6963" s="77" customFormat="1"/>
    <row r="6964" s="77" customFormat="1"/>
    <row r="6965" s="77" customFormat="1"/>
    <row r="6966" s="77" customFormat="1"/>
    <row r="6967" s="77" customFormat="1"/>
    <row r="6968" s="77" customFormat="1"/>
    <row r="6969" s="77" customFormat="1"/>
    <row r="6970" s="77" customFormat="1"/>
    <row r="6971" s="77" customFormat="1"/>
    <row r="6972" s="77" customFormat="1"/>
    <row r="6973" s="77" customFormat="1"/>
    <row r="6974" s="77" customFormat="1"/>
    <row r="6975" s="77" customFormat="1"/>
    <row r="6976" s="77" customFormat="1"/>
    <row r="6977" s="77" customFormat="1"/>
    <row r="6978" s="77" customFormat="1"/>
    <row r="6979" s="77" customFormat="1"/>
    <row r="6980" s="77" customFormat="1"/>
    <row r="6981" s="77" customFormat="1"/>
    <row r="6982" s="77" customFormat="1"/>
    <row r="6983" s="77" customFormat="1"/>
    <row r="6984" s="77" customFormat="1"/>
    <row r="6985" s="77" customFormat="1"/>
    <row r="6986" s="77" customFormat="1"/>
    <row r="6987" s="77" customFormat="1"/>
    <row r="6988" s="77" customFormat="1"/>
    <row r="6989" s="77" customFormat="1"/>
    <row r="6990" s="77" customFormat="1"/>
    <row r="6991" s="77" customFormat="1"/>
    <row r="6992" s="77" customFormat="1"/>
    <row r="6993" s="77" customFormat="1"/>
    <row r="6994" s="77" customFormat="1"/>
    <row r="6995" s="77" customFormat="1"/>
    <row r="6996" s="77" customFormat="1"/>
    <row r="6997" s="77" customFormat="1"/>
    <row r="6998" s="77" customFormat="1"/>
    <row r="6999" s="77" customFormat="1"/>
    <row r="7000" s="77" customFormat="1"/>
    <row r="7001" s="77" customFormat="1"/>
    <row r="7002" s="77" customFormat="1"/>
    <row r="7003" s="77" customFormat="1"/>
    <row r="7004" s="77" customFormat="1"/>
    <row r="7005" s="77" customFormat="1"/>
    <row r="7006" s="77" customFormat="1"/>
    <row r="7007" s="77" customFormat="1"/>
    <row r="7008" s="77" customFormat="1"/>
    <row r="7009" s="77" customFormat="1"/>
    <row r="7010" s="77" customFormat="1"/>
    <row r="7011" s="77" customFormat="1"/>
    <row r="7012" s="77" customFormat="1"/>
    <row r="7013" s="77" customFormat="1"/>
    <row r="7014" s="77" customFormat="1"/>
    <row r="7015" s="77" customFormat="1"/>
    <row r="7016" s="77" customFormat="1"/>
    <row r="7017" s="77" customFormat="1"/>
    <row r="7018" s="77" customFormat="1"/>
    <row r="7019" s="77" customFormat="1"/>
    <row r="7020" s="77" customFormat="1"/>
    <row r="7021" s="77" customFormat="1"/>
    <row r="7022" s="77" customFormat="1"/>
    <row r="7023" s="77" customFormat="1"/>
    <row r="7024" s="77" customFormat="1"/>
    <row r="7025" s="77" customFormat="1"/>
    <row r="7026" s="77" customFormat="1"/>
    <row r="7027" s="77" customFormat="1"/>
    <row r="7028" s="77" customFormat="1"/>
    <row r="7029" s="77" customFormat="1"/>
    <row r="7030" s="77" customFormat="1"/>
    <row r="7031" s="77" customFormat="1"/>
    <row r="7032" s="77" customFormat="1"/>
    <row r="7033" s="77" customFormat="1"/>
    <row r="7034" s="77" customFormat="1"/>
    <row r="7035" s="77" customFormat="1"/>
    <row r="7036" s="77" customFormat="1"/>
    <row r="7037" s="77" customFormat="1"/>
    <row r="7038" s="77" customFormat="1"/>
    <row r="7039" s="77" customFormat="1"/>
    <row r="7040" s="77" customFormat="1"/>
    <row r="7041" s="77" customFormat="1"/>
    <row r="7042" s="77" customFormat="1"/>
    <row r="7043" s="77" customFormat="1"/>
    <row r="7044" s="77" customFormat="1"/>
    <row r="7045" s="77" customFormat="1"/>
    <row r="7046" s="77" customFormat="1"/>
    <row r="7047" s="77" customFormat="1"/>
    <row r="7048" s="77" customFormat="1"/>
    <row r="7049" s="77" customFormat="1"/>
    <row r="7050" s="77" customFormat="1"/>
    <row r="7051" s="77" customFormat="1"/>
    <row r="7052" s="77" customFormat="1"/>
    <row r="7053" s="77" customFormat="1"/>
    <row r="7054" s="77" customFormat="1"/>
    <row r="7055" s="77" customFormat="1"/>
    <row r="7056" s="77" customFormat="1"/>
    <row r="7057" s="77" customFormat="1"/>
    <row r="7058" s="77" customFormat="1"/>
    <row r="7059" s="77" customFormat="1"/>
    <row r="7060" s="77" customFormat="1"/>
    <row r="7061" s="77" customFormat="1"/>
    <row r="7062" s="77" customFormat="1"/>
    <row r="7063" s="77" customFormat="1"/>
    <row r="7064" s="77" customFormat="1"/>
    <row r="7065" s="77" customFormat="1"/>
    <row r="7066" s="77" customFormat="1"/>
    <row r="7067" s="77" customFormat="1"/>
    <row r="7068" s="77" customFormat="1"/>
    <row r="7069" s="77" customFormat="1"/>
    <row r="7070" s="77" customFormat="1"/>
    <row r="7071" s="77" customFormat="1"/>
    <row r="7072" s="77" customFormat="1"/>
    <row r="7073" s="77" customFormat="1"/>
    <row r="7074" s="77" customFormat="1"/>
    <row r="7075" s="77" customFormat="1"/>
    <row r="7076" s="77" customFormat="1"/>
    <row r="7077" s="77" customFormat="1"/>
    <row r="7078" s="77" customFormat="1"/>
    <row r="7079" s="77" customFormat="1"/>
    <row r="7080" s="77" customFormat="1"/>
    <row r="7081" s="77" customFormat="1"/>
    <row r="7082" s="77" customFormat="1"/>
    <row r="7083" s="77" customFormat="1"/>
    <row r="7084" s="77" customFormat="1"/>
    <row r="7085" s="77" customFormat="1"/>
    <row r="7086" s="77" customFormat="1"/>
    <row r="7087" s="77" customFormat="1"/>
    <row r="7088" s="77" customFormat="1"/>
    <row r="7089" s="77" customFormat="1"/>
    <row r="7090" s="77" customFormat="1"/>
    <row r="7091" s="77" customFormat="1"/>
    <row r="7092" s="77" customFormat="1"/>
    <row r="7093" s="77" customFormat="1"/>
    <row r="7094" s="77" customFormat="1"/>
    <row r="7095" s="77" customFormat="1"/>
    <row r="7096" s="77" customFormat="1"/>
    <row r="7097" s="77" customFormat="1"/>
    <row r="7098" s="77" customFormat="1"/>
    <row r="7099" s="77" customFormat="1"/>
    <row r="7100" s="77" customFormat="1"/>
    <row r="7101" s="77" customFormat="1"/>
    <row r="7102" s="77" customFormat="1"/>
    <row r="7103" s="77" customFormat="1"/>
    <row r="7104" s="77" customFormat="1"/>
    <row r="7105" s="77" customFormat="1"/>
    <row r="7106" s="77" customFormat="1"/>
    <row r="7107" s="77" customFormat="1"/>
    <row r="7108" s="77" customFormat="1"/>
    <row r="7109" s="77" customFormat="1"/>
    <row r="7110" s="77" customFormat="1"/>
    <row r="7111" s="77" customFormat="1"/>
    <row r="7112" s="77" customFormat="1"/>
    <row r="7113" s="77" customFormat="1"/>
    <row r="7114" s="77" customFormat="1"/>
    <row r="7115" s="77" customFormat="1"/>
    <row r="7116" s="77" customFormat="1"/>
    <row r="7117" s="77" customFormat="1"/>
    <row r="7118" s="77" customFormat="1"/>
    <row r="7119" s="77" customFormat="1"/>
    <row r="7120" s="77" customFormat="1"/>
    <row r="7121" s="77" customFormat="1"/>
    <row r="7122" s="77" customFormat="1"/>
    <row r="7123" s="77" customFormat="1"/>
    <row r="7124" s="77" customFormat="1"/>
    <row r="7125" s="77" customFormat="1"/>
    <row r="7126" s="77" customFormat="1"/>
    <row r="7127" s="77" customFormat="1"/>
    <row r="7128" s="77" customFormat="1"/>
    <row r="7129" s="77" customFormat="1"/>
    <row r="7130" s="77" customFormat="1"/>
    <row r="7131" s="77" customFormat="1"/>
    <row r="7132" s="77" customFormat="1"/>
    <row r="7133" s="77" customFormat="1"/>
    <row r="7134" s="77" customFormat="1"/>
    <row r="7135" s="77" customFormat="1"/>
    <row r="7136" s="77" customFormat="1"/>
    <row r="7137" s="77" customFormat="1"/>
    <row r="7138" s="77" customFormat="1"/>
    <row r="7139" s="77" customFormat="1"/>
    <row r="7140" s="77" customFormat="1"/>
    <row r="7141" s="77" customFormat="1"/>
    <row r="7142" s="77" customFormat="1"/>
    <row r="7143" s="77" customFormat="1"/>
    <row r="7144" s="77" customFormat="1"/>
    <row r="7145" s="77" customFormat="1"/>
    <row r="7146" s="77" customFormat="1"/>
    <row r="7147" s="77" customFormat="1"/>
    <row r="7148" s="77" customFormat="1"/>
    <row r="7149" s="77" customFormat="1"/>
    <row r="7150" s="77" customFormat="1"/>
    <row r="7151" s="77" customFormat="1"/>
    <row r="7152" s="77" customFormat="1"/>
    <row r="7153" s="77" customFormat="1"/>
    <row r="7154" s="77" customFormat="1"/>
    <row r="7155" s="77" customFormat="1"/>
    <row r="7156" s="77" customFormat="1"/>
    <row r="7157" s="77" customFormat="1"/>
    <row r="7158" s="77" customFormat="1"/>
    <row r="7159" s="77" customFormat="1"/>
    <row r="7160" s="77" customFormat="1"/>
    <row r="7161" s="77" customFormat="1"/>
    <row r="7162" s="77" customFormat="1"/>
    <row r="7163" s="77" customFormat="1"/>
    <row r="7164" s="77" customFormat="1"/>
    <row r="7165" s="77" customFormat="1"/>
    <row r="7166" s="77" customFormat="1"/>
    <row r="7167" s="77" customFormat="1"/>
    <row r="7168" s="77" customFormat="1"/>
    <row r="7169" s="77" customFormat="1"/>
    <row r="7170" s="77" customFormat="1"/>
    <row r="7171" s="77" customFormat="1"/>
    <row r="7172" s="77" customFormat="1"/>
    <row r="7173" s="77" customFormat="1"/>
    <row r="7174" s="77" customFormat="1"/>
    <row r="7175" s="77" customFormat="1"/>
    <row r="7176" s="77" customFormat="1"/>
    <row r="7177" s="77" customFormat="1"/>
    <row r="7178" s="77" customFormat="1"/>
    <row r="7179" s="77" customFormat="1"/>
    <row r="7180" s="77" customFormat="1"/>
    <row r="7181" s="77" customFormat="1"/>
    <row r="7182" s="77" customFormat="1"/>
    <row r="7183" s="77" customFormat="1"/>
    <row r="7184" s="77" customFormat="1"/>
    <row r="7185" s="77" customFormat="1"/>
    <row r="7186" s="77" customFormat="1"/>
    <row r="7187" s="77" customFormat="1"/>
    <row r="7188" s="77" customFormat="1"/>
    <row r="7189" s="77" customFormat="1"/>
    <row r="7190" s="77" customFormat="1"/>
    <row r="7191" s="77" customFormat="1"/>
    <row r="7192" s="77" customFormat="1"/>
    <row r="7193" s="77" customFormat="1"/>
    <row r="7194" s="77" customFormat="1"/>
    <row r="7195" s="77" customFormat="1"/>
    <row r="7196" s="77" customFormat="1"/>
    <row r="7197" s="77" customFormat="1"/>
    <row r="7198" s="77" customFormat="1"/>
    <row r="7199" s="77" customFormat="1"/>
    <row r="7200" s="77" customFormat="1"/>
    <row r="7201" s="77" customFormat="1"/>
    <row r="7202" s="77" customFormat="1"/>
    <row r="7203" s="77" customFormat="1"/>
    <row r="7204" s="77" customFormat="1"/>
    <row r="7205" s="77" customFormat="1"/>
    <row r="7206" s="77" customFormat="1"/>
    <row r="7207" s="77" customFormat="1"/>
    <row r="7208" s="77" customFormat="1"/>
    <row r="7209" s="77" customFormat="1"/>
    <row r="7210" s="77" customFormat="1"/>
    <row r="7211" s="77" customFormat="1"/>
    <row r="7212" s="77" customFormat="1"/>
    <row r="7213" s="77" customFormat="1"/>
    <row r="7214" s="77" customFormat="1"/>
    <row r="7215" s="77" customFormat="1"/>
    <row r="7216" s="77" customFormat="1"/>
    <row r="7217" s="77" customFormat="1"/>
    <row r="7218" s="77" customFormat="1"/>
    <row r="7219" s="77" customFormat="1"/>
    <row r="7220" s="77" customFormat="1"/>
    <row r="7221" s="77" customFormat="1"/>
    <row r="7222" s="77" customFormat="1"/>
    <row r="7223" s="77" customFormat="1"/>
    <row r="7224" s="77" customFormat="1"/>
    <row r="7225" s="77" customFormat="1"/>
    <row r="7226" s="77" customFormat="1"/>
    <row r="7227" s="77" customFormat="1"/>
    <row r="7228" s="77" customFormat="1"/>
    <row r="7229" s="77" customFormat="1"/>
    <row r="7230" s="77" customFormat="1"/>
    <row r="7231" s="77" customFormat="1"/>
    <row r="7232" s="77" customFormat="1"/>
    <row r="7233" s="77" customFormat="1"/>
    <row r="7234" s="77" customFormat="1"/>
    <row r="7235" s="77" customFormat="1"/>
    <row r="7236" s="77" customFormat="1"/>
    <row r="7237" s="77" customFormat="1"/>
    <row r="7238" s="77" customFormat="1"/>
    <row r="7239" s="77" customFormat="1"/>
    <row r="7240" s="77" customFormat="1"/>
    <row r="7241" s="77" customFormat="1"/>
    <row r="7242" s="77" customFormat="1"/>
    <row r="7243" s="77" customFormat="1"/>
    <row r="7244" s="77" customFormat="1"/>
    <row r="7245" s="77" customFormat="1"/>
    <row r="7246" s="77" customFormat="1"/>
    <row r="7247" s="77" customFormat="1"/>
    <row r="7248" s="77" customFormat="1"/>
    <row r="7249" s="77" customFormat="1"/>
    <row r="7250" s="77" customFormat="1"/>
    <row r="7251" s="77" customFormat="1"/>
    <row r="7252" s="77" customFormat="1"/>
    <row r="7253" s="77" customFormat="1"/>
    <row r="7254" s="77" customFormat="1"/>
    <row r="7255" s="77" customFormat="1"/>
    <row r="7256" s="77" customFormat="1"/>
    <row r="7257" s="77" customFormat="1"/>
    <row r="7258" s="77" customFormat="1"/>
    <row r="7259" s="77" customFormat="1"/>
    <row r="7260" s="77" customFormat="1"/>
    <row r="7261" s="77" customFormat="1"/>
    <row r="7262" s="77" customFormat="1"/>
    <row r="7263" s="77" customFormat="1"/>
    <row r="7264" s="77" customFormat="1"/>
    <row r="7265" s="77" customFormat="1"/>
    <row r="7266" s="77" customFormat="1"/>
    <row r="7267" s="77" customFormat="1"/>
    <row r="7268" s="77" customFormat="1"/>
    <row r="7269" s="77" customFormat="1"/>
    <row r="7270" s="77" customFormat="1"/>
    <row r="7271" s="77" customFormat="1"/>
    <row r="7272" s="77" customFormat="1"/>
    <row r="7273" s="77" customFormat="1"/>
    <row r="7274" s="77" customFormat="1"/>
    <row r="7275" s="77" customFormat="1"/>
    <row r="7276" s="77" customFormat="1"/>
    <row r="7277" s="77" customFormat="1"/>
    <row r="7278" s="77" customFormat="1"/>
    <row r="7279" s="77" customFormat="1"/>
    <row r="7280" s="77" customFormat="1"/>
    <row r="7281" s="77" customFormat="1"/>
    <row r="7282" s="77" customFormat="1"/>
    <row r="7283" s="77" customFormat="1"/>
    <row r="7284" s="77" customFormat="1"/>
    <row r="7285" s="77" customFormat="1"/>
    <row r="7286" s="77" customFormat="1"/>
    <row r="7287" s="77" customFormat="1"/>
    <row r="7288" s="77" customFormat="1"/>
    <row r="7289" s="77" customFormat="1"/>
    <row r="7290" s="77" customFormat="1"/>
    <row r="7291" s="77" customFormat="1"/>
    <row r="7292" s="77" customFormat="1"/>
    <row r="7293" s="77" customFormat="1"/>
    <row r="7294" s="77" customFormat="1"/>
    <row r="7295" s="77" customFormat="1"/>
    <row r="7296" s="77" customFormat="1"/>
    <row r="7297" s="77" customFormat="1"/>
    <row r="7298" s="77" customFormat="1"/>
    <row r="7299" s="77" customFormat="1"/>
    <row r="7300" s="77" customFormat="1"/>
    <row r="7301" s="77" customFormat="1"/>
    <row r="7302" s="77" customFormat="1"/>
    <row r="7303" s="77" customFormat="1"/>
    <row r="7304" s="77" customFormat="1"/>
    <row r="7305" s="77" customFormat="1"/>
    <row r="7306" s="77" customFormat="1"/>
    <row r="7307" s="77" customFormat="1"/>
    <row r="7308" s="77" customFormat="1"/>
    <row r="7309" s="77" customFormat="1"/>
    <row r="7310" s="77" customFormat="1"/>
    <row r="7311" s="77" customFormat="1"/>
    <row r="7312" s="77" customFormat="1"/>
    <row r="7313" s="77" customFormat="1"/>
    <row r="7314" s="77" customFormat="1"/>
    <row r="7315" s="77" customFormat="1"/>
    <row r="7316" s="77" customFormat="1"/>
    <row r="7317" s="77" customFormat="1"/>
    <row r="7318" s="77" customFormat="1"/>
    <row r="7319" s="77" customFormat="1"/>
    <row r="7320" s="77" customFormat="1"/>
    <row r="7321" s="77" customFormat="1"/>
    <row r="7322" s="77" customFormat="1"/>
    <row r="7323" s="77" customFormat="1"/>
    <row r="7324" s="77" customFormat="1"/>
    <row r="7325" s="77" customFormat="1"/>
    <row r="7326" s="77" customFormat="1"/>
    <row r="7327" s="77" customFormat="1"/>
    <row r="7328" s="77" customFormat="1"/>
    <row r="7329" s="77" customFormat="1"/>
    <row r="7330" s="77" customFormat="1"/>
    <row r="7331" s="77" customFormat="1"/>
    <row r="7332" s="77" customFormat="1"/>
    <row r="7333" s="77" customFormat="1"/>
    <row r="7334" s="77" customFormat="1"/>
    <row r="7335" s="77" customFormat="1"/>
    <row r="7336" s="77" customFormat="1"/>
    <row r="7337" s="77" customFormat="1"/>
    <row r="7338" s="77" customFormat="1"/>
    <row r="7339" s="77" customFormat="1"/>
    <row r="7340" s="77" customFormat="1"/>
    <row r="7341" s="77" customFormat="1"/>
    <row r="7342" s="77" customFormat="1"/>
    <row r="7343" s="77" customFormat="1"/>
    <row r="7344" s="77" customFormat="1"/>
    <row r="7345" s="77" customFormat="1"/>
    <row r="7346" s="77" customFormat="1"/>
    <row r="7347" s="77" customFormat="1"/>
    <row r="7348" s="77" customFormat="1"/>
    <row r="7349" s="77" customFormat="1"/>
    <row r="7350" s="77" customFormat="1"/>
    <row r="7351" s="77" customFormat="1"/>
    <row r="7352" s="77" customFormat="1"/>
    <row r="7353" s="77" customFormat="1"/>
    <row r="7354" s="77" customFormat="1"/>
    <row r="7355" s="77" customFormat="1"/>
    <row r="7356" s="77" customFormat="1"/>
    <row r="7357" s="77" customFormat="1"/>
    <row r="7358" s="77" customFormat="1"/>
    <row r="7359" s="77" customFormat="1"/>
    <row r="7360" s="77" customFormat="1"/>
    <row r="7361" s="77" customFormat="1"/>
    <row r="7362" s="77" customFormat="1"/>
    <row r="7363" s="77" customFormat="1"/>
    <row r="7364" s="77" customFormat="1"/>
    <row r="7365" s="77" customFormat="1"/>
    <row r="7366" s="77" customFormat="1"/>
    <row r="7367" s="77" customFormat="1"/>
    <row r="7368" s="77" customFormat="1"/>
    <row r="7369" s="77" customFormat="1"/>
    <row r="7370" s="77" customFormat="1"/>
    <row r="7371" s="77" customFormat="1"/>
    <row r="7372" s="77" customFormat="1"/>
    <row r="7373" s="77" customFormat="1"/>
    <row r="7374" s="77" customFormat="1"/>
    <row r="7375" s="77" customFormat="1"/>
    <row r="7376" s="77" customFormat="1"/>
    <row r="7377" s="77" customFormat="1"/>
    <row r="7378" s="77" customFormat="1"/>
    <row r="7379" s="77" customFormat="1"/>
    <row r="7380" s="77" customFormat="1"/>
    <row r="7381" s="77" customFormat="1"/>
    <row r="7382" s="77" customFormat="1"/>
    <row r="7383" s="77" customFormat="1"/>
    <row r="7384" s="77" customFormat="1"/>
    <row r="7385" s="77" customFormat="1"/>
    <row r="7386" s="77" customFormat="1"/>
    <row r="7387" s="77" customFormat="1"/>
    <row r="7388" s="77" customFormat="1"/>
    <row r="7389" s="77" customFormat="1"/>
    <row r="7390" s="77" customFormat="1"/>
    <row r="7391" s="77" customFormat="1"/>
    <row r="7392" s="77" customFormat="1"/>
    <row r="7393" s="77" customFormat="1"/>
    <row r="7394" s="77" customFormat="1"/>
    <row r="7395" s="77" customFormat="1"/>
    <row r="7396" s="77" customFormat="1"/>
    <row r="7397" s="77" customFormat="1"/>
    <row r="7398" s="77" customFormat="1"/>
    <row r="7399" s="77" customFormat="1"/>
    <row r="7400" s="77" customFormat="1"/>
    <row r="7401" s="77" customFormat="1"/>
    <row r="7402" s="77" customFormat="1"/>
    <row r="7403" s="77" customFormat="1"/>
    <row r="7404" s="77" customFormat="1"/>
    <row r="7405" s="77" customFormat="1"/>
    <row r="7406" s="77" customFormat="1"/>
    <row r="7407" s="77" customFormat="1"/>
    <row r="7408" s="77" customFormat="1"/>
    <row r="7409" s="77" customFormat="1"/>
    <row r="7410" s="77" customFormat="1"/>
    <row r="7411" s="77" customFormat="1"/>
    <row r="7412" s="77" customFormat="1"/>
    <row r="7413" s="77" customFormat="1"/>
    <row r="7414" s="77" customFormat="1"/>
    <row r="7415" s="77" customFormat="1"/>
    <row r="7416" s="77" customFormat="1"/>
    <row r="7417" s="77" customFormat="1"/>
    <row r="7418" s="77" customFormat="1"/>
    <row r="7419" s="77" customFormat="1"/>
    <row r="7420" s="77" customFormat="1"/>
    <row r="7421" s="77" customFormat="1"/>
    <row r="7422" s="77" customFormat="1"/>
    <row r="7423" s="77" customFormat="1"/>
    <row r="7424" s="77" customFormat="1"/>
    <row r="7425" s="77" customFormat="1"/>
    <row r="7426" s="77" customFormat="1"/>
    <row r="7427" s="77" customFormat="1"/>
    <row r="7428" s="77" customFormat="1"/>
    <row r="7429" s="77" customFormat="1"/>
    <row r="7430" s="77" customFormat="1"/>
    <row r="7431" s="77" customFormat="1"/>
    <row r="7432" s="77" customFormat="1"/>
    <row r="7433" s="77" customFormat="1"/>
    <row r="7434" s="77" customFormat="1"/>
    <row r="7435" s="77" customFormat="1"/>
    <row r="7436" s="77" customFormat="1"/>
    <row r="7437" s="77" customFormat="1"/>
    <row r="7438" s="77" customFormat="1"/>
    <row r="7439" s="77" customFormat="1"/>
    <row r="7440" s="77" customFormat="1"/>
    <row r="7441" s="77" customFormat="1"/>
    <row r="7442" s="77" customFormat="1"/>
    <row r="7443" s="77" customFormat="1"/>
    <row r="7444" s="77" customFormat="1"/>
    <row r="7445" s="77" customFormat="1"/>
    <row r="7446" s="77" customFormat="1"/>
    <row r="7447" s="77" customFormat="1"/>
    <row r="7448" s="77" customFormat="1"/>
    <row r="7449" s="77" customFormat="1"/>
    <row r="7450" s="77" customFormat="1"/>
    <row r="7451" s="77" customFormat="1"/>
    <row r="7452" s="77" customFormat="1"/>
    <row r="7453" s="77" customFormat="1"/>
    <row r="7454" s="77" customFormat="1"/>
    <row r="7455" s="77" customFormat="1"/>
    <row r="7456" s="77" customFormat="1"/>
    <row r="7457" s="77" customFormat="1"/>
    <row r="7458" s="77" customFormat="1"/>
    <row r="7459" s="77" customFormat="1"/>
    <row r="7460" s="77" customFormat="1"/>
    <row r="7461" s="77" customFormat="1"/>
    <row r="7462" s="77" customFormat="1"/>
    <row r="7463" s="77" customFormat="1"/>
    <row r="7464" s="77" customFormat="1"/>
    <row r="7465" s="77" customFormat="1"/>
    <row r="7466" s="77" customFormat="1"/>
    <row r="7467" s="77" customFormat="1"/>
    <row r="7468" s="77" customFormat="1"/>
    <row r="7469" s="77" customFormat="1"/>
    <row r="7470" s="77" customFormat="1"/>
    <row r="7471" s="77" customFormat="1"/>
    <row r="7472" s="77" customFormat="1"/>
    <row r="7473" s="77" customFormat="1"/>
    <row r="7474" s="77" customFormat="1"/>
    <row r="7475" s="77" customFormat="1"/>
    <row r="7476" s="77" customFormat="1"/>
    <row r="7477" s="77" customFormat="1"/>
    <row r="7478" s="77" customFormat="1"/>
    <row r="7479" s="77" customFormat="1"/>
    <row r="7480" s="77" customFormat="1"/>
    <row r="7481" s="77" customFormat="1"/>
    <row r="7482" s="77" customFormat="1"/>
    <row r="7483" s="77" customFormat="1"/>
    <row r="7484" s="77" customFormat="1"/>
    <row r="7485" s="77" customFormat="1"/>
    <row r="7486" s="77" customFormat="1"/>
    <row r="7487" s="77" customFormat="1"/>
    <row r="7488" s="77" customFormat="1"/>
    <row r="7489" s="77" customFormat="1"/>
    <row r="7490" s="77" customFormat="1"/>
    <row r="7491" s="77" customFormat="1"/>
    <row r="7492" s="77" customFormat="1"/>
    <row r="7493" s="77" customFormat="1"/>
    <row r="7494" s="77" customFormat="1"/>
    <row r="7495" s="77" customFormat="1"/>
    <row r="7496" s="77" customFormat="1"/>
    <row r="7497" s="77" customFormat="1"/>
    <row r="7498" s="77" customFormat="1"/>
    <row r="7499" s="77" customFormat="1"/>
    <row r="7500" s="77" customFormat="1"/>
    <row r="7501" s="77" customFormat="1"/>
    <row r="7502" s="77" customFormat="1"/>
    <row r="7503" s="77" customFormat="1"/>
    <row r="7504" s="77" customFormat="1"/>
    <row r="7505" s="77" customFormat="1"/>
    <row r="7506" s="77" customFormat="1"/>
    <row r="7507" s="77" customFormat="1"/>
    <row r="7508" s="77" customFormat="1"/>
    <row r="7509" s="77" customFormat="1"/>
    <row r="7510" s="77" customFormat="1"/>
    <row r="7511" s="77" customFormat="1"/>
    <row r="7512" s="77" customFormat="1"/>
    <row r="7513" s="77" customFormat="1"/>
    <row r="7514" s="77" customFormat="1"/>
    <row r="7515" s="77" customFormat="1"/>
    <row r="7516" s="77" customFormat="1"/>
    <row r="7517" s="77" customFormat="1"/>
    <row r="7518" s="77" customFormat="1"/>
    <row r="7519" s="77" customFormat="1"/>
    <row r="7520" s="77" customFormat="1"/>
    <row r="7521" s="77" customFormat="1"/>
    <row r="7522" s="77" customFormat="1"/>
    <row r="7523" s="77" customFormat="1"/>
    <row r="7524" s="77" customFormat="1"/>
    <row r="7525" s="77" customFormat="1"/>
    <row r="7526" s="77" customFormat="1"/>
    <row r="7527" s="77" customFormat="1"/>
    <row r="7528" s="77" customFormat="1"/>
    <row r="7529" s="77" customFormat="1"/>
    <row r="7530" s="77" customFormat="1"/>
    <row r="7531" s="77" customFormat="1"/>
    <row r="7532" s="77" customFormat="1"/>
    <row r="7533" s="77" customFormat="1"/>
    <row r="7534" s="77" customFormat="1"/>
    <row r="7535" s="77" customFormat="1"/>
    <row r="7536" s="77" customFormat="1"/>
    <row r="7537" s="77" customFormat="1"/>
    <row r="7538" s="77" customFormat="1"/>
    <row r="7539" s="77" customFormat="1"/>
    <row r="7540" s="77" customFormat="1"/>
    <row r="7541" s="77" customFormat="1"/>
    <row r="7542" s="77" customFormat="1"/>
    <row r="7543" s="77" customFormat="1"/>
    <row r="7544" s="77" customFormat="1"/>
    <row r="7545" s="77" customFormat="1"/>
    <row r="7546" s="77" customFormat="1"/>
    <row r="7547" s="77" customFormat="1"/>
    <row r="7548" s="77" customFormat="1"/>
    <row r="7549" s="77" customFormat="1"/>
    <row r="7550" s="77" customFormat="1"/>
    <row r="7551" s="77" customFormat="1"/>
    <row r="7552" s="77" customFormat="1"/>
    <row r="7553" s="77" customFormat="1"/>
    <row r="7554" s="77" customFormat="1"/>
    <row r="7555" s="77" customFormat="1"/>
    <row r="7556" s="77" customFormat="1"/>
    <row r="7557" s="77" customFormat="1"/>
    <row r="7558" s="77" customFormat="1"/>
    <row r="7559" s="77" customFormat="1"/>
    <row r="7560" s="77" customFormat="1"/>
    <row r="7561" s="77" customFormat="1"/>
    <row r="7562" s="77" customFormat="1"/>
    <row r="7563" s="77" customFormat="1"/>
    <row r="7564" s="77" customFormat="1"/>
    <row r="7565" s="77" customFormat="1"/>
    <row r="7566" s="77" customFormat="1"/>
    <row r="7567" s="77" customFormat="1"/>
    <row r="7568" s="77" customFormat="1"/>
    <row r="7569" s="77" customFormat="1"/>
    <row r="7570" s="77" customFormat="1"/>
    <row r="7571" s="77" customFormat="1"/>
    <row r="7572" s="77" customFormat="1"/>
    <row r="7573" s="77" customFormat="1"/>
    <row r="7574" s="77" customFormat="1"/>
    <row r="7575" s="77" customFormat="1"/>
    <row r="7576" s="77" customFormat="1"/>
    <row r="7577" s="77" customFormat="1"/>
    <row r="7578" s="77" customFormat="1"/>
    <row r="7579" s="77" customFormat="1"/>
    <row r="7580" s="77" customFormat="1"/>
    <row r="7581" s="77" customFormat="1"/>
    <row r="7582" s="77" customFormat="1"/>
    <row r="7583" s="77" customFormat="1"/>
    <row r="7584" s="77" customFormat="1"/>
    <row r="7585" s="77" customFormat="1"/>
    <row r="7586" s="77" customFormat="1"/>
    <row r="7587" s="77" customFormat="1"/>
    <row r="7588" s="77" customFormat="1"/>
    <row r="7589" s="77" customFormat="1"/>
    <row r="7590" s="77" customFormat="1"/>
    <row r="7591" s="77" customFormat="1"/>
    <row r="7592" s="77" customFormat="1"/>
    <row r="7593" s="77" customFormat="1"/>
    <row r="7594" s="77" customFormat="1"/>
    <row r="7595" s="77" customFormat="1"/>
    <row r="7596" s="77" customFormat="1"/>
    <row r="7597" s="77" customFormat="1"/>
    <row r="7598" s="77" customFormat="1"/>
    <row r="7599" s="77" customFormat="1"/>
    <row r="7600" s="77" customFormat="1"/>
    <row r="7601" s="77" customFormat="1"/>
    <row r="7602" s="77" customFormat="1"/>
    <row r="7603" s="77" customFormat="1"/>
    <row r="7604" s="77" customFormat="1"/>
    <row r="7605" s="77" customFormat="1"/>
    <row r="7606" s="77" customFormat="1"/>
    <row r="7607" s="77" customFormat="1"/>
    <row r="7608" s="77" customFormat="1"/>
    <row r="7609" s="77" customFormat="1"/>
    <row r="7610" s="77" customFormat="1"/>
    <row r="7611" s="77" customFormat="1"/>
    <row r="7612" s="77" customFormat="1"/>
    <row r="7613" s="77" customFormat="1"/>
    <row r="7614" s="77" customFormat="1"/>
    <row r="7615" s="77" customFormat="1"/>
    <row r="7616" s="77" customFormat="1"/>
    <row r="7617" s="77" customFormat="1"/>
    <row r="7618" s="77" customFormat="1"/>
    <row r="7619" s="77" customFormat="1"/>
    <row r="7620" s="77" customFormat="1"/>
    <row r="7621" s="77" customFormat="1"/>
    <row r="7622" s="77" customFormat="1"/>
    <row r="7623" s="77" customFormat="1"/>
    <row r="7624" s="77" customFormat="1"/>
    <row r="7625" s="77" customFormat="1"/>
    <row r="7626" s="77" customFormat="1"/>
    <row r="7627" s="77" customFormat="1"/>
    <row r="7628" s="77" customFormat="1"/>
    <row r="7629" s="77" customFormat="1"/>
    <row r="7630" s="77" customFormat="1"/>
    <row r="7631" s="77" customFormat="1"/>
    <row r="7632" s="77" customFormat="1"/>
    <row r="7633" s="77" customFormat="1"/>
    <row r="7634" s="77" customFormat="1"/>
    <row r="7635" s="77" customFormat="1"/>
    <row r="7636" s="77" customFormat="1"/>
    <row r="7637" s="77" customFormat="1"/>
    <row r="7638" s="77" customFormat="1"/>
    <row r="7639" s="77" customFormat="1"/>
    <row r="7640" s="77" customFormat="1"/>
    <row r="7641" s="77" customFormat="1"/>
    <row r="7642" s="77" customFormat="1"/>
    <row r="7643" s="77" customFormat="1"/>
    <row r="7644" s="77" customFormat="1"/>
    <row r="7645" s="77" customFormat="1"/>
    <row r="7646" s="77" customFormat="1"/>
    <row r="7647" s="77" customFormat="1"/>
    <row r="7648" s="77" customFormat="1"/>
    <row r="7649" s="77" customFormat="1"/>
    <row r="7650" s="77" customFormat="1"/>
    <row r="7651" s="77" customFormat="1"/>
    <row r="7652" s="77" customFormat="1"/>
    <row r="7653" s="77" customFormat="1"/>
    <row r="7654" s="77" customFormat="1"/>
    <row r="7655" s="77" customFormat="1"/>
    <row r="7656" s="77" customFormat="1"/>
    <row r="7657" s="77" customFormat="1"/>
    <row r="7658" s="77" customFormat="1"/>
    <row r="7659" s="77" customFormat="1"/>
    <row r="7660" s="77" customFormat="1"/>
    <row r="7661" s="77" customFormat="1"/>
    <row r="7662" s="77" customFormat="1"/>
    <row r="7663" s="77" customFormat="1"/>
    <row r="7664" s="77" customFormat="1"/>
    <row r="7665" s="77" customFormat="1"/>
    <row r="7666" s="77" customFormat="1"/>
    <row r="7667" s="77" customFormat="1"/>
    <row r="7668" s="77" customFormat="1"/>
    <row r="7669" s="77" customFormat="1"/>
    <row r="7670" s="77" customFormat="1"/>
    <row r="7671" s="77" customFormat="1"/>
    <row r="7672" s="77" customFormat="1"/>
    <row r="7673" s="77" customFormat="1"/>
    <row r="7674" s="77" customFormat="1"/>
    <row r="7675" s="77" customFormat="1"/>
    <row r="7676" s="77" customFormat="1"/>
    <row r="7677" s="77" customFormat="1"/>
    <row r="7678" s="77" customFormat="1"/>
    <row r="7679" s="77" customFormat="1"/>
    <row r="7680" s="77" customFormat="1"/>
    <row r="7681" s="77" customFormat="1"/>
    <row r="7682" s="77" customFormat="1"/>
    <row r="7683" s="77" customFormat="1"/>
    <row r="7684" s="77" customFormat="1"/>
    <row r="7685" s="77" customFormat="1"/>
    <row r="7686" s="77" customFormat="1"/>
    <row r="7687" s="77" customFormat="1"/>
    <row r="7688" s="77" customFormat="1"/>
    <row r="7689" s="77" customFormat="1"/>
    <row r="7690" s="77" customFormat="1"/>
    <row r="7691" s="77" customFormat="1"/>
    <row r="7692" s="77" customFormat="1"/>
    <row r="7693" s="77" customFormat="1"/>
    <row r="7694" s="77" customFormat="1"/>
    <row r="7695" s="77" customFormat="1"/>
    <row r="7696" s="77" customFormat="1"/>
    <row r="7697" s="77" customFormat="1"/>
    <row r="7698" s="77" customFormat="1"/>
    <row r="7699" s="77" customFormat="1"/>
    <row r="7700" s="77" customFormat="1"/>
    <row r="7701" s="77" customFormat="1"/>
    <row r="7702" s="77" customFormat="1"/>
    <row r="7703" s="77" customFormat="1"/>
    <row r="7704" s="77" customFormat="1"/>
    <row r="7705" s="77" customFormat="1"/>
    <row r="7706" s="77" customFormat="1"/>
    <row r="7707" s="77" customFormat="1"/>
    <row r="7708" s="77" customFormat="1"/>
    <row r="7709" s="77" customFormat="1"/>
    <row r="7710" s="77" customFormat="1"/>
    <row r="7711" s="77" customFormat="1"/>
    <row r="7712" s="77" customFormat="1"/>
    <row r="7713" s="77" customFormat="1"/>
    <row r="7714" s="77" customFormat="1"/>
    <row r="7715" s="77" customFormat="1"/>
    <row r="7716" s="77" customFormat="1"/>
    <row r="7717" s="77" customFormat="1"/>
    <row r="7718" s="77" customFormat="1"/>
    <row r="7719" s="77" customFormat="1"/>
    <row r="7720" s="77" customFormat="1"/>
    <row r="7721" s="77" customFormat="1"/>
    <row r="7722" s="77" customFormat="1"/>
    <row r="7723" s="77" customFormat="1"/>
    <row r="7724" s="77" customFormat="1"/>
    <row r="7725" s="77" customFormat="1"/>
    <row r="7726" s="77" customFormat="1"/>
    <row r="7727" s="77" customFormat="1"/>
    <row r="7728" s="77" customFormat="1"/>
    <row r="7729" s="77" customFormat="1"/>
    <row r="7730" s="77" customFormat="1"/>
    <row r="7731" s="77" customFormat="1"/>
    <row r="7732" s="77" customFormat="1"/>
    <row r="7733" s="77" customFormat="1"/>
    <row r="7734" s="77" customFormat="1"/>
    <row r="7735" s="77" customFormat="1"/>
    <row r="7736" s="77" customFormat="1"/>
    <row r="7737" s="77" customFormat="1"/>
    <row r="7738" s="77" customFormat="1"/>
    <row r="7739" s="77" customFormat="1"/>
    <row r="7740" s="77" customFormat="1"/>
    <row r="7741" s="77" customFormat="1"/>
    <row r="7742" s="77" customFormat="1"/>
    <row r="7743" s="77" customFormat="1"/>
    <row r="7744" s="77" customFormat="1"/>
    <row r="7745" s="77" customFormat="1"/>
    <row r="7746" s="77" customFormat="1"/>
    <row r="7747" s="77" customFormat="1"/>
    <row r="7748" s="77" customFormat="1"/>
    <row r="7749" s="77" customFormat="1"/>
    <row r="7750" s="77" customFormat="1"/>
    <row r="7751" s="77" customFormat="1"/>
    <row r="7752" s="77" customFormat="1"/>
    <row r="7753" s="77" customFormat="1"/>
    <row r="7754" s="77" customFormat="1"/>
    <row r="7755" s="77" customFormat="1"/>
    <row r="7756" s="77" customFormat="1"/>
    <row r="7757" s="77" customFormat="1"/>
    <row r="7758" s="77" customFormat="1"/>
    <row r="7759" s="77" customFormat="1"/>
    <row r="7760" s="77" customFormat="1"/>
    <row r="7761" s="77" customFormat="1"/>
    <row r="7762" s="77" customFormat="1"/>
    <row r="7763" s="77" customFormat="1"/>
    <row r="7764" s="77" customFormat="1"/>
    <row r="7765" s="77" customFormat="1"/>
    <row r="7766" s="77" customFormat="1"/>
    <row r="7767" s="77" customFormat="1"/>
    <row r="7768" s="77" customFormat="1"/>
    <row r="7769" s="77" customFormat="1"/>
    <row r="7770" s="77" customFormat="1"/>
    <row r="7771" s="77" customFormat="1"/>
    <row r="7772" s="77" customFormat="1"/>
    <row r="7773" s="77" customFormat="1"/>
    <row r="7774" s="77" customFormat="1"/>
    <row r="7775" s="77" customFormat="1"/>
    <row r="7776" s="77" customFormat="1"/>
    <row r="7777" s="77" customFormat="1"/>
    <row r="7778" s="77" customFormat="1"/>
    <row r="7779" s="77" customFormat="1"/>
    <row r="7780" s="77" customFormat="1"/>
    <row r="7781" s="77" customFormat="1"/>
    <row r="7782" s="77" customFormat="1"/>
    <row r="7783" s="77" customFormat="1"/>
    <row r="7784" s="77" customFormat="1"/>
    <row r="7785" s="77" customFormat="1"/>
    <row r="7786" s="77" customFormat="1"/>
    <row r="7787" s="77" customFormat="1"/>
    <row r="7788" s="77" customFormat="1"/>
    <row r="7789" s="77" customFormat="1"/>
    <row r="7790" s="77" customFormat="1"/>
    <row r="7791" s="77" customFormat="1"/>
    <row r="7792" s="77" customFormat="1"/>
    <row r="7793" s="77" customFormat="1"/>
    <row r="7794" s="77" customFormat="1"/>
    <row r="7795" s="77" customFormat="1"/>
    <row r="7796" s="77" customFormat="1"/>
    <row r="7797" s="77" customFormat="1"/>
    <row r="7798" s="77" customFormat="1"/>
    <row r="7799" s="77" customFormat="1"/>
    <row r="7800" s="77" customFormat="1"/>
    <row r="7801" s="77" customFormat="1"/>
    <row r="7802" s="77" customFormat="1"/>
    <row r="7803" s="77" customFormat="1"/>
    <row r="7804" s="77" customFormat="1"/>
    <row r="7805" s="77" customFormat="1"/>
    <row r="7806" s="77" customFormat="1"/>
    <row r="7807" s="77" customFormat="1"/>
    <row r="7808" s="77" customFormat="1"/>
    <row r="7809" s="77" customFormat="1"/>
    <row r="7810" s="77" customFormat="1"/>
    <row r="7811" s="77" customFormat="1"/>
    <row r="7812" s="77" customFormat="1"/>
    <row r="7813" s="77" customFormat="1"/>
    <row r="7814" s="77" customFormat="1"/>
    <row r="7815" s="77" customFormat="1"/>
    <row r="7816" s="77" customFormat="1"/>
    <row r="7817" s="77" customFormat="1"/>
    <row r="7818" s="77" customFormat="1"/>
    <row r="7819" s="77" customFormat="1"/>
    <row r="7820" s="77" customFormat="1"/>
    <row r="7821" s="77" customFormat="1"/>
    <row r="7822" s="77" customFormat="1"/>
    <row r="7823" s="77" customFormat="1"/>
    <row r="7824" s="77" customFormat="1"/>
    <row r="7825" s="77" customFormat="1"/>
    <row r="7826" s="77" customFormat="1"/>
    <row r="7827" s="77" customFormat="1"/>
    <row r="7828" s="77" customFormat="1"/>
    <row r="7829" s="77" customFormat="1"/>
    <row r="7830" s="77" customFormat="1"/>
    <row r="7831" s="77" customFormat="1"/>
    <row r="7832" s="77" customFormat="1"/>
    <row r="7833" s="77" customFormat="1"/>
    <row r="7834" s="77" customFormat="1"/>
    <row r="7835" s="77" customFormat="1"/>
    <row r="7836" s="77" customFormat="1"/>
    <row r="7837" s="77" customFormat="1"/>
    <row r="7838" s="77" customFormat="1"/>
    <row r="7839" s="77" customFormat="1"/>
    <row r="7840" s="77" customFormat="1"/>
    <row r="7841" s="77" customFormat="1"/>
    <row r="7842" s="77" customFormat="1"/>
    <row r="7843" s="77" customFormat="1"/>
    <row r="7844" s="77" customFormat="1"/>
    <row r="7845" s="77" customFormat="1"/>
    <row r="7846" s="77" customFormat="1"/>
    <row r="7847" s="77" customFormat="1"/>
    <row r="7848" s="77" customFormat="1"/>
    <row r="7849" s="77" customFormat="1"/>
    <row r="7850" s="77" customFormat="1"/>
    <row r="7851" s="77" customFormat="1"/>
    <row r="7852" s="77" customFormat="1"/>
    <row r="7853" s="77" customFormat="1"/>
    <row r="7854" s="77" customFormat="1"/>
    <row r="7855" s="77" customFormat="1"/>
    <row r="7856" s="77" customFormat="1"/>
    <row r="7857" s="77" customFormat="1"/>
    <row r="7858" s="77" customFormat="1"/>
    <row r="7859" s="77" customFormat="1"/>
    <row r="7860" s="77" customFormat="1"/>
    <row r="7861" s="77" customFormat="1"/>
    <row r="7862" s="77" customFormat="1"/>
    <row r="7863" s="77" customFormat="1"/>
    <row r="7864" s="77" customFormat="1"/>
    <row r="7865" s="77" customFormat="1"/>
    <row r="7866" s="77" customFormat="1"/>
    <row r="7867" s="77" customFormat="1"/>
    <row r="7868" s="77" customFormat="1"/>
    <row r="7869" s="77" customFormat="1"/>
    <row r="7870" s="77" customFormat="1"/>
    <row r="7871" s="77" customFormat="1"/>
    <row r="7872" s="77" customFormat="1"/>
    <row r="7873" s="77" customFormat="1"/>
    <row r="7874" s="77" customFormat="1"/>
    <row r="7875" s="77" customFormat="1"/>
    <row r="7876" s="77" customFormat="1"/>
    <row r="7877" s="77" customFormat="1"/>
    <row r="7878" s="77" customFormat="1"/>
    <row r="7879" s="77" customFormat="1"/>
    <row r="7880" s="77" customFormat="1"/>
    <row r="7881" s="77" customFormat="1"/>
    <row r="7882" s="77" customFormat="1"/>
    <row r="7883" s="77" customFormat="1"/>
    <row r="7884" s="77" customFormat="1"/>
    <row r="7885" s="77" customFormat="1"/>
    <row r="7886" s="77" customFormat="1"/>
    <row r="7887" s="77" customFormat="1"/>
    <row r="7888" s="77" customFormat="1"/>
    <row r="7889" s="77" customFormat="1"/>
    <row r="7890" s="77" customFormat="1"/>
    <row r="7891" s="77" customFormat="1"/>
    <row r="7892" s="77" customFormat="1"/>
    <row r="7893" s="77" customFormat="1"/>
    <row r="7894" s="77" customFormat="1"/>
    <row r="7895" s="77" customFormat="1"/>
    <row r="7896" s="77" customFormat="1"/>
    <row r="7897" s="77" customFormat="1"/>
    <row r="7898" s="77" customFormat="1"/>
    <row r="7899" s="77" customFormat="1"/>
    <row r="7900" s="77" customFormat="1"/>
    <row r="7901" s="77" customFormat="1"/>
    <row r="7902" s="77" customFormat="1"/>
    <row r="7903" s="77" customFormat="1"/>
    <row r="7904" s="77" customFormat="1"/>
    <row r="7905" s="77" customFormat="1"/>
    <row r="7906" s="77" customFormat="1"/>
    <row r="7907" s="77" customFormat="1"/>
    <row r="7908" s="77" customFormat="1"/>
    <row r="7909" s="77" customFormat="1"/>
    <row r="7910" s="77" customFormat="1"/>
    <row r="7911" s="77" customFormat="1"/>
    <row r="7912" s="77" customFormat="1"/>
    <row r="7913" s="77" customFormat="1"/>
    <row r="7914" s="77" customFormat="1"/>
    <row r="7915" s="77" customFormat="1"/>
    <row r="7916" s="77" customFormat="1"/>
    <row r="7917" s="77" customFormat="1"/>
    <row r="7918" s="77" customFormat="1"/>
    <row r="7919" s="77" customFormat="1"/>
    <row r="7920" s="77" customFormat="1"/>
    <row r="7921" s="77" customFormat="1"/>
    <row r="7922" s="77" customFormat="1"/>
    <row r="7923" s="77" customFormat="1"/>
    <row r="7924" s="77" customFormat="1"/>
    <row r="7925" s="77" customFormat="1"/>
    <row r="7926" s="77" customFormat="1"/>
    <row r="7927" s="77" customFormat="1"/>
    <row r="7928" s="77" customFormat="1"/>
    <row r="7929" s="77" customFormat="1"/>
    <row r="7930" s="77" customFormat="1"/>
    <row r="7931" s="77" customFormat="1"/>
    <row r="7932" s="77" customFormat="1"/>
    <row r="7933" s="77" customFormat="1"/>
    <row r="7934" s="77" customFormat="1"/>
    <row r="7935" s="77" customFormat="1"/>
    <row r="7936" s="77" customFormat="1"/>
    <row r="7937" s="77" customFormat="1"/>
    <row r="7938" s="77" customFormat="1"/>
    <row r="7939" s="77" customFormat="1"/>
    <row r="7940" s="77" customFormat="1"/>
    <row r="7941" s="77" customFormat="1"/>
    <row r="7942" s="77" customFormat="1"/>
    <row r="7943" s="77" customFormat="1"/>
    <row r="7944" s="77" customFormat="1"/>
    <row r="7945" s="77" customFormat="1"/>
    <row r="7946" s="77" customFormat="1"/>
    <row r="7947" s="77" customFormat="1"/>
    <row r="7948" s="77" customFormat="1"/>
    <row r="7949" s="77" customFormat="1"/>
    <row r="7950" s="77" customFormat="1"/>
    <row r="7951" s="77" customFormat="1"/>
    <row r="7952" s="77" customFormat="1"/>
    <row r="7953" s="77" customFormat="1"/>
    <row r="7954" s="77" customFormat="1"/>
    <row r="7955" s="77" customFormat="1"/>
    <row r="7956" s="77" customFormat="1"/>
    <row r="7957" s="77" customFormat="1"/>
    <row r="7958" s="77" customFormat="1"/>
    <row r="7959" s="77" customFormat="1"/>
    <row r="7960" s="77" customFormat="1"/>
    <row r="7961" s="77" customFormat="1"/>
    <row r="7962" s="77" customFormat="1"/>
    <row r="7963" s="77" customFormat="1"/>
    <row r="7964" s="77" customFormat="1"/>
    <row r="7965" s="77" customFormat="1"/>
    <row r="7966" s="77" customFormat="1"/>
    <row r="7967" s="77" customFormat="1"/>
    <row r="7968" s="77" customFormat="1"/>
    <row r="7969" s="77" customFormat="1"/>
    <row r="7970" s="77" customFormat="1"/>
    <row r="7971" s="77" customFormat="1"/>
    <row r="7972" s="77" customFormat="1"/>
    <row r="7973" s="77" customFormat="1"/>
    <row r="7974" s="77" customFormat="1"/>
    <row r="7975" s="77" customFormat="1"/>
    <row r="7976" s="77" customFormat="1"/>
    <row r="7977" s="77" customFormat="1"/>
    <row r="7978" s="77" customFormat="1"/>
    <row r="7979" s="77" customFormat="1"/>
    <row r="7980" s="77" customFormat="1"/>
    <row r="7981" s="77" customFormat="1"/>
    <row r="7982" s="77" customFormat="1"/>
    <row r="7983" s="77" customFormat="1"/>
    <row r="7984" s="77" customFormat="1"/>
    <row r="7985" s="77" customFormat="1"/>
    <row r="7986" s="77" customFormat="1"/>
    <row r="7987" s="77" customFormat="1"/>
    <row r="7988" s="77" customFormat="1"/>
    <row r="7989" s="77" customFormat="1"/>
    <row r="7990" s="77" customFormat="1"/>
    <row r="7991" s="77" customFormat="1"/>
    <row r="7992" s="77" customFormat="1"/>
    <row r="7993" s="77" customFormat="1"/>
    <row r="7994" s="77" customFormat="1"/>
    <row r="7995" s="77" customFormat="1"/>
    <row r="7996" s="77" customFormat="1"/>
    <row r="7997" s="77" customFormat="1"/>
    <row r="7998" s="77" customFormat="1"/>
    <row r="7999" s="77" customFormat="1"/>
    <row r="8000" s="77" customFormat="1"/>
    <row r="8001" s="77" customFormat="1"/>
    <row r="8002" s="77" customFormat="1"/>
    <row r="8003" s="77" customFormat="1"/>
    <row r="8004" s="77" customFormat="1"/>
    <row r="8005" s="77" customFormat="1"/>
    <row r="8006" s="77" customFormat="1"/>
    <row r="8007" s="77" customFormat="1"/>
    <row r="8008" s="77" customFormat="1"/>
    <row r="8009" s="77" customFormat="1"/>
    <row r="8010" s="77" customFormat="1"/>
    <row r="8011" s="77" customFormat="1"/>
    <row r="8012" s="77" customFormat="1"/>
    <row r="8013" s="77" customFormat="1"/>
    <row r="8014" s="77" customFormat="1"/>
    <row r="8015" s="77" customFormat="1"/>
    <row r="8016" s="77" customFormat="1"/>
    <row r="8017" s="77" customFormat="1"/>
    <row r="8018" s="77" customFormat="1"/>
    <row r="8019" s="77" customFormat="1"/>
    <row r="8020" s="77" customFormat="1"/>
    <row r="8021" s="77" customFormat="1"/>
    <row r="8022" s="77" customFormat="1"/>
    <row r="8023" s="77" customFormat="1"/>
    <row r="8024" s="77" customFormat="1"/>
    <row r="8025" s="77" customFormat="1"/>
    <row r="8026" s="77" customFormat="1"/>
    <row r="8027" s="77" customFormat="1"/>
    <row r="8028" s="77" customFormat="1"/>
    <row r="8029" s="77" customFormat="1"/>
    <row r="8030" s="77" customFormat="1"/>
    <row r="8031" s="77" customFormat="1"/>
    <row r="8032" s="77" customFormat="1"/>
    <row r="8033" s="77" customFormat="1"/>
    <row r="8034" s="77" customFormat="1"/>
    <row r="8035" s="77" customFormat="1"/>
    <row r="8036" s="77" customFormat="1"/>
    <row r="8037" s="77" customFormat="1"/>
    <row r="8038" s="77" customFormat="1"/>
    <row r="8039" s="77" customFormat="1"/>
    <row r="8040" s="77" customFormat="1"/>
    <row r="8041" s="77" customFormat="1"/>
    <row r="8042" s="77" customFormat="1"/>
    <row r="8043" s="77" customFormat="1"/>
    <row r="8044" s="77" customFormat="1"/>
    <row r="8045" s="77" customFormat="1"/>
    <row r="8046" s="77" customFormat="1"/>
    <row r="8047" s="77" customFormat="1"/>
    <row r="8048" s="77" customFormat="1"/>
    <row r="8049" s="77" customFormat="1"/>
    <row r="8050" s="77" customFormat="1"/>
    <row r="8051" s="77" customFormat="1"/>
    <row r="8052" s="77" customFormat="1"/>
    <row r="8053" s="77" customFormat="1"/>
    <row r="8054" s="77" customFormat="1"/>
    <row r="8055" s="77" customFormat="1"/>
    <row r="8056" s="77" customFormat="1"/>
    <row r="8057" s="77" customFormat="1"/>
    <row r="8058" s="77" customFormat="1"/>
    <row r="8059" s="77" customFormat="1"/>
    <row r="8060" s="77" customFormat="1"/>
    <row r="8061" s="77" customFormat="1"/>
    <row r="8062" s="77" customFormat="1"/>
    <row r="8063" s="77" customFormat="1"/>
    <row r="8064" s="77" customFormat="1"/>
    <row r="8065" s="77" customFormat="1"/>
    <row r="8066" s="77" customFormat="1"/>
    <row r="8067" s="77" customFormat="1"/>
    <row r="8068" s="77" customFormat="1"/>
    <row r="8069" s="77" customFormat="1"/>
    <row r="8070" s="77" customFormat="1"/>
    <row r="8071" s="77" customFormat="1"/>
    <row r="8072" s="77" customFormat="1"/>
    <row r="8073" s="77" customFormat="1"/>
    <row r="8074" s="77" customFormat="1"/>
    <row r="8075" s="77" customFormat="1"/>
    <row r="8076" s="77" customFormat="1"/>
    <row r="8077" s="77" customFormat="1"/>
    <row r="8078" s="77" customFormat="1"/>
    <row r="8079" s="77" customFormat="1"/>
    <row r="8080" s="77" customFormat="1"/>
    <row r="8081" s="77" customFormat="1"/>
    <row r="8082" s="77" customFormat="1"/>
    <row r="8083" s="77" customFormat="1"/>
    <row r="8084" s="77" customFormat="1"/>
    <row r="8085" s="77" customFormat="1"/>
    <row r="8086" s="77" customFormat="1"/>
    <row r="8087" s="77" customFormat="1"/>
    <row r="8088" s="77" customFormat="1"/>
    <row r="8089" s="77" customFormat="1"/>
    <row r="8090" s="77" customFormat="1"/>
    <row r="8091" s="77" customFormat="1"/>
    <row r="8092" s="77" customFormat="1"/>
    <row r="8093" s="77" customFormat="1"/>
    <row r="8094" s="77" customFormat="1"/>
    <row r="8095" s="77" customFormat="1"/>
    <row r="8096" s="77" customFormat="1"/>
    <row r="8097" s="77" customFormat="1"/>
    <row r="8098" s="77" customFormat="1"/>
    <row r="8099" s="77" customFormat="1"/>
    <row r="8100" s="77" customFormat="1"/>
    <row r="8101" s="77" customFormat="1"/>
    <row r="8102" s="77" customFormat="1"/>
    <row r="8103" s="77" customFormat="1"/>
    <row r="8104" s="77" customFormat="1"/>
    <row r="8105" s="77" customFormat="1"/>
    <row r="8106" s="77" customFormat="1"/>
    <row r="8107" s="77" customFormat="1"/>
    <row r="8108" s="77" customFormat="1"/>
    <row r="8109" s="77" customFormat="1"/>
    <row r="8110" s="77" customFormat="1"/>
    <row r="8111" s="77" customFormat="1"/>
    <row r="8112" s="77" customFormat="1"/>
    <row r="8113" s="77" customFormat="1"/>
    <row r="8114" s="77" customFormat="1"/>
    <row r="8115" s="77" customFormat="1"/>
    <row r="8116" s="77" customFormat="1"/>
    <row r="8117" s="77" customFormat="1"/>
    <row r="8118" s="77" customFormat="1"/>
    <row r="8119" s="77" customFormat="1"/>
    <row r="8120" s="77" customFormat="1"/>
    <row r="8121" s="77" customFormat="1"/>
    <row r="8122" s="77" customFormat="1"/>
    <row r="8123" s="77" customFormat="1"/>
    <row r="8124" s="77" customFormat="1"/>
    <row r="8125" s="77" customFormat="1"/>
    <row r="8126" s="77" customFormat="1"/>
    <row r="8127" s="77" customFormat="1"/>
    <row r="8128" s="77" customFormat="1"/>
    <row r="8129" s="77" customFormat="1"/>
    <row r="8130" s="77" customFormat="1"/>
    <row r="8131" s="77" customFormat="1"/>
    <row r="8132" s="77" customFormat="1"/>
    <row r="8133" s="77" customFormat="1"/>
    <row r="8134" s="77" customFormat="1"/>
    <row r="8135" s="77" customFormat="1"/>
    <row r="8136" s="77" customFormat="1"/>
    <row r="8137" s="77" customFormat="1"/>
    <row r="8138" s="77" customFormat="1"/>
    <row r="8139" s="77" customFormat="1"/>
    <row r="8140" s="77" customFormat="1"/>
    <row r="8141" s="77" customFormat="1"/>
    <row r="8142" s="77" customFormat="1"/>
    <row r="8143" s="77" customFormat="1"/>
    <row r="8144" s="77" customFormat="1"/>
    <row r="8145" s="77" customFormat="1"/>
    <row r="8146" s="77" customFormat="1"/>
    <row r="8147" s="77" customFormat="1"/>
    <row r="8148" s="77" customFormat="1"/>
    <row r="8149" s="77" customFormat="1"/>
    <row r="8150" s="77" customFormat="1"/>
    <row r="8151" s="77" customFormat="1"/>
    <row r="8152" s="77" customFormat="1"/>
    <row r="8153" s="77" customFormat="1"/>
    <row r="8154" s="77" customFormat="1"/>
    <row r="8155" s="77" customFormat="1"/>
    <row r="8156" s="77" customFormat="1"/>
    <row r="8157" s="77" customFormat="1"/>
    <row r="8158" s="77" customFormat="1"/>
    <row r="8159" s="77" customFormat="1"/>
    <row r="8160" s="77" customFormat="1"/>
    <row r="8161" s="77" customFormat="1"/>
    <row r="8162" s="77" customFormat="1"/>
    <row r="8163" s="77" customFormat="1"/>
    <row r="8164" s="77" customFormat="1"/>
    <row r="8165" s="77" customFormat="1"/>
    <row r="8166" s="77" customFormat="1"/>
    <row r="8167" s="77" customFormat="1"/>
    <row r="8168" s="77" customFormat="1"/>
    <row r="8169" s="77" customFormat="1"/>
    <row r="8170" s="77" customFormat="1"/>
    <row r="8171" s="77" customFormat="1"/>
    <row r="8172" s="77" customFormat="1"/>
    <row r="8173" s="77" customFormat="1"/>
    <row r="8174" s="77" customFormat="1"/>
    <row r="8175" s="77" customFormat="1"/>
    <row r="8176" s="77" customFormat="1"/>
    <row r="8177" s="77" customFormat="1"/>
    <row r="8178" s="77" customFormat="1"/>
    <row r="8179" s="77" customFormat="1"/>
    <row r="8180" s="77" customFormat="1"/>
    <row r="8181" s="77" customFormat="1"/>
    <row r="8182" s="77" customFormat="1"/>
    <row r="8183" s="77" customFormat="1"/>
    <row r="8184" s="77" customFormat="1"/>
    <row r="8185" s="77" customFormat="1"/>
    <row r="8186" s="77" customFormat="1"/>
    <row r="8187" s="77" customFormat="1"/>
    <row r="8188" s="77" customFormat="1"/>
    <row r="8189" s="77" customFormat="1"/>
    <row r="8190" s="77" customFormat="1"/>
    <row r="8191" s="77" customFormat="1"/>
    <row r="8192" s="77" customFormat="1"/>
    <row r="8193" s="77" customFormat="1"/>
    <row r="8194" s="77" customFormat="1"/>
    <row r="8195" s="77" customFormat="1"/>
    <row r="8196" s="77" customFormat="1"/>
    <row r="8197" s="77" customFormat="1"/>
    <row r="8198" s="77" customFormat="1"/>
    <row r="8199" s="77" customFormat="1"/>
    <row r="8200" s="77" customFormat="1"/>
    <row r="8201" s="77" customFormat="1"/>
    <row r="8202" s="77" customFormat="1"/>
    <row r="8203" s="77" customFormat="1"/>
    <row r="8204" s="77" customFormat="1"/>
    <row r="8205" s="77" customFormat="1"/>
    <row r="8206" s="77" customFormat="1"/>
    <row r="8207" s="77" customFormat="1"/>
    <row r="8208" s="77" customFormat="1"/>
    <row r="8209" s="77" customFormat="1"/>
    <row r="8210" s="77" customFormat="1"/>
    <row r="8211" s="77" customFormat="1"/>
    <row r="8212" s="77" customFormat="1"/>
    <row r="8213" s="77" customFormat="1"/>
    <row r="8214" s="77" customFormat="1"/>
    <row r="8215" s="77" customFormat="1"/>
    <row r="8216" s="77" customFormat="1"/>
    <row r="8217" s="77" customFormat="1"/>
    <row r="8218" s="77" customFormat="1"/>
    <row r="8219" s="77" customFormat="1"/>
    <row r="8220" s="77" customFormat="1"/>
    <row r="8221" s="77" customFormat="1"/>
    <row r="8222" s="77" customFormat="1"/>
    <row r="8223" s="77" customFormat="1"/>
    <row r="8224" s="77" customFormat="1"/>
    <row r="8225" s="77" customFormat="1"/>
    <row r="8226" s="77" customFormat="1"/>
    <row r="8227" s="77" customFormat="1"/>
    <row r="8228" s="77" customFormat="1"/>
    <row r="8229" s="77" customFormat="1"/>
    <row r="8230" s="77" customFormat="1"/>
    <row r="8231" s="77" customFormat="1"/>
    <row r="8232" s="77" customFormat="1"/>
    <row r="8233" s="77" customFormat="1"/>
    <row r="8234" s="77" customFormat="1"/>
    <row r="8235" s="77" customFormat="1"/>
    <row r="8236" s="77" customFormat="1"/>
    <row r="8237" s="77" customFormat="1"/>
    <row r="8238" s="77" customFormat="1"/>
    <row r="8239" s="77" customFormat="1"/>
    <row r="8240" s="77" customFormat="1"/>
    <row r="8241" s="77" customFormat="1"/>
    <row r="8242" s="77" customFormat="1"/>
    <row r="8243" s="77" customFormat="1"/>
    <row r="8244" s="77" customFormat="1"/>
    <row r="8245" s="77" customFormat="1"/>
    <row r="8246" s="77" customFormat="1"/>
    <row r="8247" s="77" customFormat="1"/>
    <row r="8248" s="77" customFormat="1"/>
    <row r="8249" s="77" customFormat="1"/>
    <row r="8250" s="77" customFormat="1"/>
    <row r="8251" s="77" customFormat="1"/>
    <row r="8252" s="77" customFormat="1"/>
    <row r="8253" s="77" customFormat="1"/>
    <row r="8254" s="77" customFormat="1"/>
    <row r="8255" s="77" customFormat="1"/>
    <row r="8256" s="77" customFormat="1"/>
    <row r="8257" s="77" customFormat="1"/>
    <row r="8258" s="77" customFormat="1"/>
    <row r="8259" s="77" customFormat="1"/>
    <row r="8260" s="77" customFormat="1"/>
    <row r="8261" s="77" customFormat="1"/>
    <row r="8262" s="77" customFormat="1"/>
    <row r="8263" s="77" customFormat="1"/>
    <row r="8264" s="77" customFormat="1"/>
    <row r="8265" s="77" customFormat="1"/>
    <row r="8266" s="77" customFormat="1"/>
    <row r="8267" s="77" customFormat="1"/>
    <row r="8268" s="77" customFormat="1"/>
    <row r="8269" s="77" customFormat="1"/>
    <row r="8270" s="77" customFormat="1"/>
    <row r="8271" s="77" customFormat="1"/>
    <row r="8272" s="77" customFormat="1"/>
    <row r="8273" s="77" customFormat="1"/>
    <row r="8274" s="77" customFormat="1"/>
    <row r="8275" s="77" customFormat="1"/>
    <row r="8276" s="77" customFormat="1"/>
    <row r="8277" s="77" customFormat="1"/>
    <row r="8278" s="77" customFormat="1"/>
    <row r="8279" s="77" customFormat="1"/>
    <row r="8280" s="77" customFormat="1"/>
    <row r="8281" s="77" customFormat="1"/>
    <row r="8282" s="77" customFormat="1"/>
    <row r="8283" s="77" customFormat="1"/>
    <row r="8284" s="77" customFormat="1"/>
    <row r="8285" s="77" customFormat="1"/>
    <row r="8286" s="77" customFormat="1"/>
    <row r="8287" s="77" customFormat="1"/>
    <row r="8288" s="77" customFormat="1"/>
    <row r="8289" s="77" customFormat="1"/>
    <row r="8290" s="77" customFormat="1"/>
    <row r="8291" s="77" customFormat="1"/>
    <row r="8292" s="77" customFormat="1"/>
    <row r="8293" s="77" customFormat="1"/>
    <row r="8294" s="77" customFormat="1"/>
    <row r="8295" s="77" customFormat="1"/>
    <row r="8296" s="77" customFormat="1"/>
    <row r="8297" s="77" customFormat="1"/>
    <row r="8298" s="77" customFormat="1"/>
    <row r="8299" s="77" customFormat="1"/>
    <row r="8300" s="77" customFormat="1"/>
    <row r="8301" s="77" customFormat="1"/>
    <row r="8302" s="77" customFormat="1"/>
    <row r="8303" s="77" customFormat="1"/>
    <row r="8304" s="77" customFormat="1"/>
    <row r="8305" s="77" customFormat="1"/>
    <row r="8306" s="77" customFormat="1"/>
    <row r="8307" s="77" customFormat="1"/>
    <row r="8308" s="77" customFormat="1"/>
    <row r="8309" s="77" customFormat="1"/>
    <row r="8310" s="77" customFormat="1"/>
    <row r="8311" s="77" customFormat="1"/>
    <row r="8312" s="77" customFormat="1"/>
    <row r="8313" s="77" customFormat="1"/>
    <row r="8314" s="77" customFormat="1"/>
    <row r="8315" s="77" customFormat="1"/>
    <row r="8316" s="77" customFormat="1"/>
    <row r="8317" s="77" customFormat="1"/>
    <row r="8318" s="77" customFormat="1"/>
    <row r="8319" s="77" customFormat="1"/>
    <row r="8320" s="77" customFormat="1"/>
    <row r="8321" s="77" customFormat="1"/>
    <row r="8322" s="77" customFormat="1"/>
    <row r="8323" s="77" customFormat="1"/>
    <row r="8324" s="77" customFormat="1"/>
    <row r="8325" s="77" customFormat="1"/>
    <row r="8326" s="77" customFormat="1"/>
    <row r="8327" s="77" customFormat="1"/>
    <row r="8328" s="77" customFormat="1"/>
    <row r="8329" s="77" customFormat="1"/>
    <row r="8330" s="77" customFormat="1"/>
    <row r="8331" s="77" customFormat="1"/>
    <row r="8332" s="77" customFormat="1"/>
    <row r="8333" s="77" customFormat="1"/>
    <row r="8334" s="77" customFormat="1"/>
    <row r="8335" s="77" customFormat="1"/>
    <row r="8336" s="77" customFormat="1"/>
    <row r="8337" s="77" customFormat="1"/>
    <row r="8338" s="77" customFormat="1"/>
    <row r="8339" s="77" customFormat="1"/>
    <row r="8340" s="77" customFormat="1"/>
    <row r="8341" s="77" customFormat="1"/>
    <row r="8342" s="77" customFormat="1"/>
    <row r="8343" s="77" customFormat="1"/>
    <row r="8344" s="77" customFormat="1"/>
    <row r="8345" s="77" customFormat="1"/>
    <row r="8346" s="77" customFormat="1"/>
    <row r="8347" s="77" customFormat="1"/>
    <row r="8348" s="77" customFormat="1"/>
    <row r="8349" s="77" customFormat="1"/>
    <row r="8350" s="77" customFormat="1"/>
    <row r="8351" s="77" customFormat="1"/>
    <row r="8352" s="77" customFormat="1"/>
    <row r="8353" s="77" customFormat="1"/>
    <row r="8354" s="77" customFormat="1"/>
    <row r="8355" s="77" customFormat="1"/>
    <row r="8356" s="77" customFormat="1"/>
    <row r="8357" s="77" customFormat="1"/>
    <row r="8358" s="77" customFormat="1"/>
    <row r="8359" s="77" customFormat="1"/>
    <row r="8360" s="77" customFormat="1"/>
    <row r="8361" s="77" customFormat="1"/>
    <row r="8362" s="77" customFormat="1"/>
    <row r="8363" s="77" customFormat="1"/>
    <row r="8364" s="77" customFormat="1"/>
    <row r="8365" s="77" customFormat="1"/>
    <row r="8366" s="77" customFormat="1"/>
    <row r="8367" s="77" customFormat="1"/>
    <row r="8368" s="77" customFormat="1"/>
    <row r="8369" s="77" customFormat="1"/>
    <row r="8370" s="77" customFormat="1"/>
    <row r="8371" s="77" customFormat="1"/>
    <row r="8372" s="77" customFormat="1"/>
    <row r="8373" s="77" customFormat="1"/>
    <row r="8374" s="77" customFormat="1"/>
    <row r="8375" s="77" customFormat="1"/>
    <row r="8376" s="77" customFormat="1"/>
    <row r="8377" s="77" customFormat="1"/>
    <row r="8378" s="77" customFormat="1"/>
    <row r="8379" s="77" customFormat="1"/>
    <row r="8380" s="77" customFormat="1"/>
    <row r="8381" s="77" customFormat="1"/>
    <row r="8382" s="77" customFormat="1"/>
    <row r="8383" s="77" customFormat="1"/>
    <row r="8384" s="77" customFormat="1"/>
    <row r="8385" s="77" customFormat="1"/>
    <row r="8386" s="77" customFormat="1"/>
    <row r="8387" s="77" customFormat="1"/>
    <row r="8388" s="77" customFormat="1"/>
    <row r="8389" s="77" customFormat="1"/>
    <row r="8390" s="77" customFormat="1"/>
    <row r="8391" s="77" customFormat="1"/>
    <row r="8392" s="77" customFormat="1"/>
    <row r="8393" s="77" customFormat="1"/>
    <row r="8394" s="77" customFormat="1"/>
    <row r="8395" s="77" customFormat="1"/>
    <row r="8396" s="77" customFormat="1"/>
    <row r="8397" s="77" customFormat="1"/>
    <row r="8398" s="77" customFormat="1"/>
    <row r="8399" s="77" customFormat="1"/>
    <row r="8400" s="77" customFormat="1"/>
    <row r="8401" s="77" customFormat="1"/>
    <row r="8402" s="77" customFormat="1"/>
    <row r="8403" s="77" customFormat="1"/>
    <row r="8404" s="77" customFormat="1"/>
    <row r="8405" s="77" customFormat="1"/>
    <row r="8406" s="77" customFormat="1"/>
    <row r="8407" s="77" customFormat="1"/>
    <row r="8408" s="77" customFormat="1"/>
    <row r="8409" s="77" customFormat="1"/>
    <row r="8410" s="77" customFormat="1"/>
    <row r="8411" s="77" customFormat="1"/>
    <row r="8412" s="77" customFormat="1"/>
    <row r="8413" s="77" customFormat="1"/>
    <row r="8414" s="77" customFormat="1"/>
    <row r="8415" s="77" customFormat="1"/>
    <row r="8416" s="77" customFormat="1"/>
    <row r="8417" s="77" customFormat="1"/>
    <row r="8418" s="77" customFormat="1"/>
    <row r="8419" s="77" customFormat="1"/>
    <row r="8420" s="77" customFormat="1"/>
    <row r="8421" s="77" customFormat="1"/>
    <row r="8422" s="77" customFormat="1"/>
    <row r="8423" s="77" customFormat="1"/>
    <row r="8424" s="77" customFormat="1"/>
    <row r="8425" s="77" customFormat="1"/>
    <row r="8426" s="77" customFormat="1"/>
    <row r="8427" s="77" customFormat="1"/>
    <row r="8428" s="77" customFormat="1"/>
    <row r="8429" s="77" customFormat="1"/>
    <row r="8430" s="77" customFormat="1"/>
    <row r="8431" s="77" customFormat="1"/>
    <row r="8432" s="77" customFormat="1"/>
    <row r="8433" s="77" customFormat="1"/>
    <row r="8434" s="77" customFormat="1"/>
    <row r="8435" s="77" customFormat="1"/>
    <row r="8436" s="77" customFormat="1"/>
    <row r="8437" s="77" customFormat="1"/>
    <row r="8438" s="77" customFormat="1"/>
    <row r="8439" s="77" customFormat="1"/>
    <row r="8440" s="77" customFormat="1"/>
    <row r="8441" s="77" customFormat="1"/>
    <row r="8442" s="77" customFormat="1"/>
    <row r="8443" s="77" customFormat="1"/>
    <row r="8444" s="77" customFormat="1"/>
    <row r="8445" s="77" customFormat="1"/>
    <row r="8446" s="77" customFormat="1"/>
    <row r="8447" s="77" customFormat="1"/>
    <row r="8448" s="77" customFormat="1"/>
    <row r="8449" s="77" customFormat="1"/>
    <row r="8450" s="77" customFormat="1"/>
    <row r="8451" s="77" customFormat="1"/>
    <row r="8452" s="77" customFormat="1"/>
    <row r="8453" s="77" customFormat="1"/>
    <row r="8454" s="77" customFormat="1"/>
    <row r="8455" s="77" customFormat="1"/>
    <row r="8456" s="77" customFormat="1"/>
    <row r="8457" s="77" customFormat="1"/>
    <row r="8458" s="77" customFormat="1"/>
    <row r="8459" s="77" customFormat="1"/>
    <row r="8460" s="77" customFormat="1"/>
    <row r="8461" s="77" customFormat="1"/>
    <row r="8462" s="77" customFormat="1"/>
    <row r="8463" s="77" customFormat="1"/>
    <row r="8464" s="77" customFormat="1"/>
    <row r="8465" s="77" customFormat="1"/>
    <row r="8466" s="77" customFormat="1"/>
    <row r="8467" s="77" customFormat="1"/>
    <row r="8468" s="77" customFormat="1"/>
    <row r="8469" s="77" customFormat="1"/>
    <row r="8470" s="77" customFormat="1"/>
    <row r="8471" s="77" customFormat="1"/>
    <row r="8472" s="77" customFormat="1"/>
    <row r="8473" s="77" customFormat="1"/>
    <row r="8474" s="77" customFormat="1"/>
    <row r="8475" s="77" customFormat="1"/>
    <row r="8476" s="77" customFormat="1"/>
    <row r="8477" s="77" customFormat="1"/>
    <row r="8478" s="77" customFormat="1"/>
    <row r="8479" s="77" customFormat="1"/>
    <row r="8480" s="77" customFormat="1"/>
    <row r="8481" s="77" customFormat="1"/>
    <row r="8482" s="77" customFormat="1"/>
    <row r="8483" s="77" customFormat="1"/>
    <row r="8484" s="77" customFormat="1"/>
    <row r="8485" s="77" customFormat="1"/>
    <row r="8486" s="77" customFormat="1"/>
    <row r="8487" s="77" customFormat="1"/>
    <row r="8488" s="77" customFormat="1"/>
    <row r="8489" s="77" customFormat="1"/>
    <row r="8490" s="77" customFormat="1"/>
    <row r="8491" s="77" customFormat="1"/>
    <row r="8492" s="77" customFormat="1"/>
    <row r="8493" s="77" customFormat="1"/>
    <row r="8494" s="77" customFormat="1"/>
    <row r="8495" s="77" customFormat="1"/>
    <row r="8496" s="77" customFormat="1"/>
    <row r="8497" s="77" customFormat="1"/>
    <row r="8498" s="77" customFormat="1"/>
    <row r="8499" s="77" customFormat="1"/>
    <row r="8500" s="77" customFormat="1"/>
    <row r="8501" s="77" customFormat="1"/>
    <row r="8502" s="77" customFormat="1"/>
    <row r="8503" s="77" customFormat="1"/>
    <row r="8504" s="77" customFormat="1"/>
    <row r="8505" s="77" customFormat="1"/>
    <row r="8506" s="77" customFormat="1"/>
    <row r="8507" s="77" customFormat="1"/>
    <row r="8508" s="77" customFormat="1"/>
    <row r="8509" s="77" customFormat="1"/>
    <row r="8510" s="77" customFormat="1"/>
    <row r="8511" s="77" customFormat="1"/>
    <row r="8512" s="77" customFormat="1"/>
    <row r="8513" s="77" customFormat="1"/>
    <row r="8514" s="77" customFormat="1"/>
    <row r="8515" s="77" customFormat="1"/>
    <row r="8516" s="77" customFormat="1"/>
    <row r="8517" s="77" customFormat="1"/>
    <row r="8518" s="77" customFormat="1"/>
    <row r="8519" s="77" customFormat="1"/>
    <row r="8520" s="77" customFormat="1"/>
    <row r="8521" s="77" customFormat="1"/>
    <row r="8522" s="77" customFormat="1"/>
    <row r="8523" s="77" customFormat="1"/>
    <row r="8524" s="77" customFormat="1"/>
    <row r="8525" s="77" customFormat="1"/>
    <row r="8526" s="77" customFormat="1"/>
    <row r="8527" s="77" customFormat="1"/>
    <row r="8528" s="77" customFormat="1"/>
    <row r="8529" s="77" customFormat="1"/>
    <row r="8530" s="77" customFormat="1"/>
    <row r="8531" s="77" customFormat="1"/>
    <row r="8532" s="77" customFormat="1"/>
    <row r="8533" s="77" customFormat="1"/>
    <row r="8534" s="77" customFormat="1"/>
    <row r="8535" s="77" customFormat="1"/>
    <row r="8536" s="77" customFormat="1"/>
    <row r="8537" s="77" customFormat="1"/>
    <row r="8538" s="77" customFormat="1"/>
    <row r="8539" s="77" customFormat="1"/>
    <row r="8540" s="77" customFormat="1"/>
    <row r="8541" s="77" customFormat="1"/>
    <row r="8542" s="77" customFormat="1"/>
    <row r="8543" s="77" customFormat="1"/>
    <row r="8544" s="77" customFormat="1"/>
    <row r="8545" s="77" customFormat="1"/>
    <row r="8546" s="77" customFormat="1"/>
    <row r="8547" s="77" customFormat="1"/>
    <row r="8548" s="77" customFormat="1"/>
    <row r="8549" s="77" customFormat="1"/>
    <row r="8550" s="77" customFormat="1"/>
    <row r="8551" s="77" customFormat="1"/>
    <row r="8552" s="77" customFormat="1"/>
    <row r="8553" s="77" customFormat="1"/>
    <row r="8554" s="77" customFormat="1"/>
    <row r="8555" s="77" customFormat="1"/>
    <row r="8556" s="77" customFormat="1"/>
    <row r="8557" s="77" customFormat="1"/>
    <row r="8558" s="77" customFormat="1"/>
    <row r="8559" s="77" customFormat="1"/>
    <row r="8560" s="77" customFormat="1"/>
    <row r="8561" s="77" customFormat="1"/>
    <row r="8562" s="77" customFormat="1"/>
    <row r="8563" s="77" customFormat="1"/>
    <row r="8564" s="77" customFormat="1"/>
    <row r="8565" s="77" customFormat="1"/>
    <row r="8566" s="77" customFormat="1"/>
    <row r="8567" s="77" customFormat="1"/>
    <row r="8568" s="77" customFormat="1"/>
    <row r="8569" s="77" customFormat="1"/>
    <row r="8570" s="77" customFormat="1"/>
    <row r="8571" s="77" customFormat="1"/>
    <row r="8572" s="77" customFormat="1"/>
    <row r="8573" s="77" customFormat="1"/>
    <row r="8574" s="77" customFormat="1"/>
    <row r="8575" s="77" customFormat="1"/>
    <row r="8576" s="77" customFormat="1"/>
    <row r="8577" s="77" customFormat="1"/>
    <row r="8578" s="77" customFormat="1"/>
    <row r="8579" s="77" customFormat="1"/>
    <row r="8580" s="77" customFormat="1"/>
    <row r="8581" s="77" customFormat="1"/>
    <row r="8582" s="77" customFormat="1"/>
    <row r="8583" s="77" customFormat="1"/>
    <row r="8584" s="77" customFormat="1"/>
    <row r="8585" s="77" customFormat="1"/>
    <row r="8586" s="77" customFormat="1"/>
    <row r="8587" s="77" customFormat="1"/>
    <row r="8588" s="77" customFormat="1"/>
    <row r="8589" s="77" customFormat="1"/>
    <row r="8590" s="77" customFormat="1"/>
    <row r="8591" s="77" customFormat="1"/>
    <row r="8592" s="77" customFormat="1"/>
    <row r="8593" s="77" customFormat="1"/>
    <row r="8594" s="77" customFormat="1"/>
    <row r="8595" s="77" customFormat="1"/>
    <row r="8596" s="77" customFormat="1"/>
    <row r="8597" s="77" customFormat="1"/>
    <row r="8598" s="77" customFormat="1"/>
    <row r="8599" s="77" customFormat="1"/>
    <row r="8600" s="77" customFormat="1"/>
    <row r="8601" s="77" customFormat="1"/>
    <row r="8602" s="77" customFormat="1"/>
    <row r="8603" s="77" customFormat="1"/>
    <row r="8604" s="77" customFormat="1"/>
    <row r="8605" s="77" customFormat="1"/>
    <row r="8606" s="77" customFormat="1"/>
    <row r="8607" s="77" customFormat="1"/>
    <row r="8608" s="77" customFormat="1"/>
    <row r="8609" s="77" customFormat="1"/>
    <row r="8610" s="77" customFormat="1"/>
    <row r="8611" s="77" customFormat="1"/>
    <row r="8612" s="77" customFormat="1"/>
    <row r="8613" s="77" customFormat="1"/>
    <row r="8614" s="77" customFormat="1"/>
    <row r="8615" s="77" customFormat="1"/>
    <row r="8616" s="77" customFormat="1"/>
    <row r="8617" s="77" customFormat="1"/>
    <row r="8618" s="77" customFormat="1"/>
    <row r="8619" s="77" customFormat="1"/>
    <row r="8620" s="77" customFormat="1"/>
    <row r="8621" s="77" customFormat="1"/>
    <row r="8622" s="77" customFormat="1"/>
    <row r="8623" s="77" customFormat="1"/>
    <row r="8624" s="77" customFormat="1"/>
    <row r="8625" s="77" customFormat="1"/>
    <row r="8626" s="77" customFormat="1"/>
    <row r="8627" s="77" customFormat="1"/>
    <row r="8628" s="77" customFormat="1"/>
    <row r="8629" s="77" customFormat="1"/>
    <row r="8630" s="77" customFormat="1"/>
    <row r="8631" s="77" customFormat="1"/>
    <row r="8632" s="77" customFormat="1"/>
    <row r="8633" s="77" customFormat="1"/>
    <row r="8634" s="77" customFormat="1"/>
    <row r="8635" s="77" customFormat="1"/>
    <row r="8636" s="77" customFormat="1"/>
    <row r="8637" s="77" customFormat="1"/>
    <row r="8638" s="77" customFormat="1"/>
    <row r="8639" s="77" customFormat="1"/>
    <row r="8640" s="77" customFormat="1"/>
    <row r="8641" s="77" customFormat="1"/>
    <row r="8642" s="77" customFormat="1"/>
    <row r="8643" s="77" customFormat="1"/>
    <row r="8644" s="77" customFormat="1"/>
    <row r="8645" s="77" customFormat="1"/>
    <row r="8646" s="77" customFormat="1"/>
    <row r="8647" s="77" customFormat="1"/>
    <row r="8648" s="77" customFormat="1"/>
    <row r="8649" s="77" customFormat="1"/>
    <row r="8650" s="77" customFormat="1"/>
    <row r="8651" s="77" customFormat="1"/>
    <row r="8652" s="77" customFormat="1"/>
    <row r="8653" s="77" customFormat="1"/>
    <row r="8654" s="77" customFormat="1"/>
    <row r="8655" s="77" customFormat="1"/>
    <row r="8656" s="77" customFormat="1"/>
    <row r="8657" s="77" customFormat="1"/>
    <row r="8658" s="77" customFormat="1"/>
    <row r="8659" s="77" customFormat="1"/>
    <row r="8660" s="77" customFormat="1"/>
    <row r="8661" s="77" customFormat="1"/>
    <row r="8662" s="77" customFormat="1"/>
    <row r="8663" s="77" customFormat="1"/>
    <row r="8664" s="77" customFormat="1"/>
    <row r="8665" s="77" customFormat="1"/>
    <row r="8666" s="77" customFormat="1"/>
    <row r="8667" s="77" customFormat="1"/>
    <row r="8668" s="77" customFormat="1"/>
    <row r="8669" s="77" customFormat="1"/>
    <row r="8670" s="77" customFormat="1"/>
    <row r="8671" s="77" customFormat="1"/>
    <row r="8672" s="77" customFormat="1"/>
    <row r="8673" s="77" customFormat="1"/>
    <row r="8674" s="77" customFormat="1"/>
    <row r="8675" s="77" customFormat="1"/>
    <row r="8676" s="77" customFormat="1"/>
    <row r="8677" s="77" customFormat="1"/>
    <row r="8678" s="77" customFormat="1"/>
    <row r="8679" s="77" customFormat="1"/>
    <row r="8680" s="77" customFormat="1"/>
    <row r="8681" s="77" customFormat="1"/>
    <row r="8682" s="77" customFormat="1"/>
    <row r="8683" s="77" customFormat="1"/>
    <row r="8684" s="77" customFormat="1"/>
    <row r="8685" s="77" customFormat="1"/>
    <row r="8686" s="77" customFormat="1"/>
    <row r="8687" s="77" customFormat="1"/>
    <row r="8688" s="77" customFormat="1"/>
    <row r="8689" s="77" customFormat="1"/>
    <row r="8690" s="77" customFormat="1"/>
    <row r="8691" s="77" customFormat="1"/>
    <row r="8692" s="77" customFormat="1"/>
    <row r="8693" s="77" customFormat="1"/>
    <row r="8694" s="77" customFormat="1"/>
    <row r="8695" s="77" customFormat="1"/>
    <row r="8696" s="77" customFormat="1"/>
    <row r="8697" s="77" customFormat="1"/>
    <row r="8698" s="77" customFormat="1"/>
    <row r="8699" s="77" customFormat="1"/>
    <row r="8700" s="77" customFormat="1"/>
    <row r="8701" s="77" customFormat="1"/>
    <row r="8702" s="77" customFormat="1"/>
    <row r="8703" s="77" customFormat="1"/>
    <row r="8704" s="77" customFormat="1"/>
    <row r="8705" s="77" customFormat="1"/>
    <row r="8706" s="77" customFormat="1"/>
    <row r="8707" s="77" customFormat="1"/>
    <row r="8708" s="77" customFormat="1"/>
    <row r="8709" s="77" customFormat="1"/>
    <row r="8710" s="77" customFormat="1"/>
    <row r="8711" s="77" customFormat="1"/>
    <row r="8712" s="77" customFormat="1"/>
    <row r="8713" s="77" customFormat="1"/>
    <row r="8714" s="77" customFormat="1"/>
    <row r="8715" s="77" customFormat="1"/>
    <row r="8716" s="77" customFormat="1"/>
    <row r="8717" s="77" customFormat="1"/>
    <row r="8718" s="77" customFormat="1"/>
    <row r="8719" s="77" customFormat="1"/>
    <row r="8720" s="77" customFormat="1"/>
    <row r="8721" s="77" customFormat="1"/>
    <row r="8722" s="77" customFormat="1"/>
    <row r="8723" s="77" customFormat="1"/>
    <row r="8724" s="77" customFormat="1"/>
    <row r="8725" s="77" customFormat="1"/>
    <row r="8726" s="77" customFormat="1"/>
    <row r="8727" s="77" customFormat="1"/>
    <row r="8728" s="77" customFormat="1"/>
    <row r="8729" s="77" customFormat="1"/>
    <row r="8730" s="77" customFormat="1"/>
    <row r="8731" s="77" customFormat="1"/>
    <row r="8732" s="77" customFormat="1"/>
    <row r="8733" s="77" customFormat="1"/>
    <row r="8734" s="77" customFormat="1"/>
    <row r="8735" s="77" customFormat="1"/>
    <row r="8736" s="77" customFormat="1"/>
    <row r="8737" s="77" customFormat="1"/>
    <row r="8738" s="77" customFormat="1"/>
    <row r="8739" s="77" customFormat="1"/>
    <row r="8740" s="77" customFormat="1"/>
    <row r="8741" s="77" customFormat="1"/>
    <row r="8742" s="77" customFormat="1"/>
    <row r="8743" s="77" customFormat="1"/>
    <row r="8744" s="77" customFormat="1"/>
    <row r="8745" s="77" customFormat="1"/>
    <row r="8746" s="77" customFormat="1"/>
    <row r="8747" s="77" customFormat="1"/>
    <row r="8748" s="77" customFormat="1"/>
    <row r="8749" s="77" customFormat="1"/>
    <row r="8750" s="77" customFormat="1"/>
    <row r="8751" s="77" customFormat="1"/>
    <row r="8752" s="77" customFormat="1"/>
    <row r="8753" s="77" customFormat="1"/>
    <row r="8754" s="77" customFormat="1"/>
    <row r="8755" s="77" customFormat="1"/>
    <row r="8756" s="77" customFormat="1"/>
    <row r="8757" s="77" customFormat="1"/>
    <row r="8758" s="77" customFormat="1"/>
    <row r="8759" s="77" customFormat="1"/>
    <row r="8760" s="77" customFormat="1"/>
    <row r="8761" s="77" customFormat="1"/>
    <row r="8762" s="77" customFormat="1"/>
    <row r="8763" s="77" customFormat="1"/>
    <row r="8764" s="77" customFormat="1"/>
    <row r="8765" s="77" customFormat="1"/>
    <row r="8766" s="77" customFormat="1"/>
    <row r="8767" s="77" customFormat="1"/>
    <row r="8768" s="77" customFormat="1"/>
    <row r="8769" s="77" customFormat="1"/>
    <row r="8770" s="77" customFormat="1"/>
    <row r="8771" s="77" customFormat="1"/>
    <row r="8772" s="77" customFormat="1"/>
    <row r="8773" s="77" customFormat="1"/>
    <row r="8774" s="77" customFormat="1"/>
    <row r="8775" s="77" customFormat="1"/>
    <row r="8776" s="77" customFormat="1"/>
    <row r="8777" s="77" customFormat="1"/>
    <row r="8778" s="77" customFormat="1"/>
    <row r="8779" s="77" customFormat="1"/>
    <row r="8780" s="77" customFormat="1"/>
    <row r="8781" s="77" customFormat="1"/>
    <row r="8782" s="77" customFormat="1"/>
    <row r="8783" s="77" customFormat="1"/>
    <row r="8784" s="77" customFormat="1"/>
    <row r="8785" s="77" customFormat="1"/>
    <row r="8786" s="77" customFormat="1"/>
    <row r="8787" s="77" customFormat="1"/>
    <row r="8788" s="77" customFormat="1"/>
    <row r="8789" s="77" customFormat="1"/>
    <row r="8790" s="77" customFormat="1"/>
    <row r="8791" s="77" customFormat="1"/>
    <row r="8792" s="77" customFormat="1"/>
    <row r="8793" s="77" customFormat="1"/>
    <row r="8794" s="77" customFormat="1"/>
    <row r="8795" s="77" customFormat="1"/>
    <row r="8796" s="77" customFormat="1"/>
    <row r="8797" s="77" customFormat="1"/>
    <row r="8798" s="77" customFormat="1"/>
    <row r="8799" s="77" customFormat="1"/>
    <row r="8800" s="77" customFormat="1"/>
    <row r="8801" s="77" customFormat="1"/>
    <row r="8802" s="77" customFormat="1"/>
    <row r="8803" s="77" customFormat="1"/>
    <row r="8804" s="77" customFormat="1"/>
    <row r="8805" s="77" customFormat="1"/>
    <row r="8806" s="77" customFormat="1"/>
    <row r="8807" s="77" customFormat="1"/>
    <row r="8808" s="77" customFormat="1"/>
    <row r="8809" s="77" customFormat="1"/>
    <row r="8810" s="77" customFormat="1"/>
    <row r="8811" s="77" customFormat="1"/>
    <row r="8812" s="77" customFormat="1"/>
    <row r="8813" s="77" customFormat="1"/>
    <row r="8814" s="77" customFormat="1"/>
    <row r="8815" s="77" customFormat="1"/>
    <row r="8816" s="77" customFormat="1"/>
    <row r="8817" s="77" customFormat="1"/>
    <row r="8818" s="77" customFormat="1"/>
    <row r="8819" s="77" customFormat="1"/>
    <row r="8820" s="77" customFormat="1"/>
    <row r="8821" s="77" customFormat="1"/>
    <row r="8822" s="77" customFormat="1"/>
    <row r="8823" s="77" customFormat="1"/>
    <row r="8824" s="77" customFormat="1"/>
    <row r="8825" s="77" customFormat="1"/>
    <row r="8826" s="77" customFormat="1"/>
    <row r="8827" s="77" customFormat="1"/>
    <row r="8828" s="77" customFormat="1"/>
    <row r="8829" s="77" customFormat="1"/>
    <row r="8830" s="77" customFormat="1"/>
    <row r="8831" s="77" customFormat="1"/>
    <row r="8832" s="77" customFormat="1"/>
    <row r="8833" s="77" customFormat="1"/>
    <row r="8834" s="77" customFormat="1"/>
    <row r="8835" s="77" customFormat="1"/>
    <row r="8836" s="77" customFormat="1"/>
    <row r="8837" s="77" customFormat="1"/>
    <row r="8838" s="77" customFormat="1"/>
    <row r="8839" s="77" customFormat="1"/>
    <row r="8840" s="77" customFormat="1"/>
    <row r="8841" s="77" customFormat="1"/>
    <row r="8842" s="77" customFormat="1"/>
    <row r="8843" s="77" customFormat="1"/>
    <row r="8844" s="77" customFormat="1"/>
    <row r="8845" s="77" customFormat="1"/>
    <row r="8846" s="77" customFormat="1"/>
    <row r="8847" s="77" customFormat="1"/>
    <row r="8848" s="77" customFormat="1"/>
    <row r="8849" s="77" customFormat="1"/>
    <row r="8850" s="77" customFormat="1"/>
    <row r="8851" s="77" customFormat="1"/>
    <row r="8852" s="77" customFormat="1"/>
    <row r="8853" s="77" customFormat="1"/>
    <row r="8854" s="77" customFormat="1"/>
    <row r="8855" s="77" customFormat="1"/>
    <row r="8856" s="77" customFormat="1"/>
    <row r="8857" s="77" customFormat="1"/>
    <row r="8858" s="77" customFormat="1"/>
    <row r="8859" s="77" customFormat="1"/>
    <row r="8860" s="77" customFormat="1"/>
    <row r="8861" s="77" customFormat="1"/>
    <row r="8862" s="77" customFormat="1"/>
    <row r="8863" s="77" customFormat="1"/>
    <row r="8864" s="77" customFormat="1"/>
    <row r="8865" s="77" customFormat="1"/>
    <row r="8866" s="77" customFormat="1"/>
    <row r="8867" s="77" customFormat="1"/>
    <row r="8868" s="77" customFormat="1"/>
    <row r="8869" s="77" customFormat="1"/>
    <row r="8870" s="77" customFormat="1"/>
    <row r="8871" s="77" customFormat="1"/>
    <row r="8872" s="77" customFormat="1"/>
    <row r="8873" s="77" customFormat="1"/>
    <row r="8874" s="77" customFormat="1"/>
    <row r="8875" s="77" customFormat="1"/>
    <row r="8876" s="77" customFormat="1"/>
    <row r="8877" s="77" customFormat="1"/>
    <row r="8878" s="77" customFormat="1"/>
    <row r="8879" s="77" customFormat="1"/>
    <row r="8880" s="77" customFormat="1"/>
    <row r="8881" s="77" customFormat="1"/>
    <row r="8882" s="77" customFormat="1"/>
    <row r="8883" s="77" customFormat="1"/>
    <row r="8884" s="77" customFormat="1"/>
    <row r="8885" s="77" customFormat="1"/>
    <row r="8886" s="77" customFormat="1"/>
    <row r="8887" s="77" customFormat="1"/>
    <row r="8888" s="77" customFormat="1"/>
    <row r="8889" s="77" customFormat="1"/>
    <row r="8890" s="77" customFormat="1"/>
    <row r="8891" s="77" customFormat="1"/>
    <row r="8892" s="77" customFormat="1"/>
    <row r="8893" s="77" customFormat="1"/>
    <row r="8894" s="77" customFormat="1"/>
    <row r="8895" s="77" customFormat="1"/>
    <row r="8896" s="77" customFormat="1"/>
    <row r="8897" s="77" customFormat="1"/>
    <row r="8898" s="77" customFormat="1"/>
    <row r="8899" s="77" customFormat="1"/>
    <row r="8900" s="77" customFormat="1"/>
    <row r="8901" s="77" customFormat="1"/>
    <row r="8902" s="77" customFormat="1"/>
    <row r="8903" s="77" customFormat="1"/>
    <row r="8904" s="77" customFormat="1"/>
    <row r="8905" s="77" customFormat="1"/>
    <row r="8906" s="77" customFormat="1"/>
    <row r="8907" s="77" customFormat="1"/>
    <row r="8908" s="77" customFormat="1"/>
    <row r="8909" s="77" customFormat="1"/>
    <row r="8910" s="77" customFormat="1"/>
    <row r="8911" s="77" customFormat="1"/>
    <row r="8912" s="77" customFormat="1"/>
    <row r="8913" s="77" customFormat="1"/>
    <row r="8914" s="77" customFormat="1"/>
    <row r="8915" s="77" customFormat="1"/>
    <row r="8916" s="77" customFormat="1"/>
    <row r="8917" s="77" customFormat="1"/>
    <row r="8918" s="77" customFormat="1"/>
    <row r="8919" s="77" customFormat="1"/>
    <row r="8920" s="77" customFormat="1"/>
    <row r="8921" s="77" customFormat="1"/>
    <row r="8922" s="77" customFormat="1"/>
    <row r="8923" s="77" customFormat="1"/>
    <row r="8924" s="77" customFormat="1"/>
    <row r="8925" s="77" customFormat="1"/>
    <row r="8926" s="77" customFormat="1"/>
    <row r="8927" s="77" customFormat="1"/>
    <row r="8928" s="77" customFormat="1"/>
    <row r="8929" s="77" customFormat="1"/>
    <row r="8930" s="77" customFormat="1"/>
    <row r="8931" s="77" customFormat="1"/>
    <row r="8932" s="77" customFormat="1"/>
    <row r="8933" s="77" customFormat="1"/>
    <row r="8934" s="77" customFormat="1"/>
    <row r="8935" s="77" customFormat="1"/>
    <row r="8936" s="77" customFormat="1"/>
    <row r="8937" s="77" customFormat="1"/>
    <row r="8938" s="77" customFormat="1"/>
    <row r="8939" s="77" customFormat="1"/>
    <row r="8940" s="77" customFormat="1"/>
    <row r="8941" s="77" customFormat="1"/>
    <row r="8942" s="77" customFormat="1"/>
    <row r="8943" s="77" customFormat="1"/>
    <row r="8944" s="77" customFormat="1"/>
    <row r="8945" s="77" customFormat="1"/>
    <row r="8946" s="77" customFormat="1"/>
    <row r="8947" s="77" customFormat="1"/>
    <row r="8948" s="77" customFormat="1"/>
    <row r="8949" s="77" customFormat="1"/>
    <row r="8950" s="77" customFormat="1"/>
    <row r="8951" s="77" customFormat="1"/>
    <row r="8952" s="77" customFormat="1"/>
    <row r="8953" s="77" customFormat="1"/>
    <row r="8954" s="77" customFormat="1"/>
    <row r="8955" s="77" customFormat="1"/>
    <row r="8956" s="77" customFormat="1"/>
    <row r="8957" s="77" customFormat="1"/>
    <row r="8958" s="77" customFormat="1"/>
    <row r="8959" s="77" customFormat="1"/>
    <row r="8960" s="77" customFormat="1"/>
    <row r="8961" s="77" customFormat="1"/>
    <row r="8962" s="77" customFormat="1"/>
    <row r="8963" s="77" customFormat="1"/>
    <row r="8964" s="77" customFormat="1"/>
    <row r="8965" s="77" customFormat="1"/>
    <row r="8966" s="77" customFormat="1"/>
    <row r="8967" s="77" customFormat="1"/>
    <row r="8968" s="77" customFormat="1"/>
    <row r="8969" s="77" customFormat="1"/>
    <row r="8970" s="77" customFormat="1"/>
    <row r="8971" s="77" customFormat="1"/>
    <row r="8972" s="77" customFormat="1"/>
    <row r="8973" s="77" customFormat="1"/>
    <row r="8974" s="77" customFormat="1"/>
    <row r="8975" s="77" customFormat="1"/>
    <row r="8976" s="77" customFormat="1"/>
    <row r="8977" s="77" customFormat="1"/>
    <row r="8978" s="77" customFormat="1"/>
    <row r="8979" s="77" customFormat="1"/>
    <row r="8980" s="77" customFormat="1"/>
    <row r="8981" s="77" customFormat="1"/>
    <row r="8982" s="77" customFormat="1"/>
    <row r="8983" s="77" customFormat="1"/>
    <row r="8984" s="77" customFormat="1"/>
    <row r="8985" s="77" customFormat="1"/>
    <row r="8986" s="77" customFormat="1"/>
    <row r="8987" s="77" customFormat="1"/>
    <row r="8988" s="77" customFormat="1"/>
    <row r="8989" s="77" customFormat="1"/>
    <row r="8990" s="77" customFormat="1"/>
    <row r="8991" s="77" customFormat="1"/>
    <row r="8992" s="77" customFormat="1"/>
    <row r="8993" s="77" customFormat="1"/>
    <row r="8994" s="77" customFormat="1"/>
    <row r="8995" s="77" customFormat="1"/>
    <row r="8996" s="77" customFormat="1"/>
    <row r="8997" s="77" customFormat="1"/>
    <row r="8998" s="77" customFormat="1"/>
    <row r="8999" s="77" customFormat="1"/>
    <row r="9000" s="77" customFormat="1"/>
    <row r="9001" s="77" customFormat="1"/>
    <row r="9002" s="77" customFormat="1"/>
    <row r="9003" s="77" customFormat="1"/>
    <row r="9004" s="77" customFormat="1"/>
    <row r="9005" s="77" customFormat="1"/>
    <row r="9006" s="77" customFormat="1"/>
    <row r="9007" s="77" customFormat="1"/>
    <row r="9008" s="77" customFormat="1"/>
    <row r="9009" s="77" customFormat="1"/>
    <row r="9010" s="77" customFormat="1"/>
    <row r="9011" s="77" customFormat="1"/>
    <row r="9012" s="77" customFormat="1"/>
    <row r="9013" s="77" customFormat="1"/>
    <row r="9014" s="77" customFormat="1"/>
    <row r="9015" s="77" customFormat="1"/>
    <row r="9016" s="77" customFormat="1"/>
    <row r="9017" s="77" customFormat="1"/>
    <row r="9018" s="77" customFormat="1"/>
    <row r="9019" s="77" customFormat="1"/>
    <row r="9020" s="77" customFormat="1"/>
    <row r="9021" s="77" customFormat="1"/>
    <row r="9022" s="77" customFormat="1"/>
    <row r="9023" s="77" customFormat="1"/>
    <row r="9024" s="77" customFormat="1"/>
    <row r="9025" s="77" customFormat="1"/>
    <row r="9026" s="77" customFormat="1"/>
    <row r="9027" s="77" customFormat="1"/>
    <row r="9028" s="77" customFormat="1"/>
    <row r="9029" s="77" customFormat="1"/>
    <row r="9030" s="77" customFormat="1"/>
    <row r="9031" s="77" customFormat="1"/>
    <row r="9032" s="77" customFormat="1"/>
    <row r="9033" s="77" customFormat="1"/>
    <row r="9034" s="77" customFormat="1"/>
    <row r="9035" s="77" customFormat="1"/>
    <row r="9036" s="77" customFormat="1"/>
    <row r="9037" s="77" customFormat="1"/>
    <row r="9038" s="77" customFormat="1"/>
    <row r="9039" s="77" customFormat="1"/>
    <row r="9040" s="77" customFormat="1"/>
    <row r="9041" s="77" customFormat="1"/>
    <row r="9042" s="77" customFormat="1"/>
    <row r="9043" s="77" customFormat="1"/>
    <row r="9044" s="77" customFormat="1"/>
    <row r="9045" s="77" customFormat="1"/>
    <row r="9046" s="77" customFormat="1"/>
    <row r="9047" s="77" customFormat="1"/>
    <row r="9048" s="77" customFormat="1"/>
    <row r="9049" s="77" customFormat="1"/>
    <row r="9050" s="77" customFormat="1"/>
    <row r="9051" s="77" customFormat="1"/>
    <row r="9052" s="77" customFormat="1"/>
    <row r="9053" s="77" customFormat="1"/>
    <row r="9054" s="77" customFormat="1"/>
    <row r="9055" s="77" customFormat="1"/>
    <row r="9056" s="77" customFormat="1"/>
    <row r="9057" s="77" customFormat="1"/>
    <row r="9058" s="77" customFormat="1"/>
    <row r="9059" s="77" customFormat="1"/>
    <row r="9060" s="77" customFormat="1"/>
    <row r="9061" s="77" customFormat="1"/>
    <row r="9062" s="77" customFormat="1"/>
    <row r="9063" s="77" customFormat="1"/>
    <row r="9064" s="77" customFormat="1"/>
    <row r="9065" s="77" customFormat="1"/>
    <row r="9066" s="77" customFormat="1"/>
    <row r="9067" s="77" customFormat="1"/>
    <row r="9068" s="77" customFormat="1"/>
    <row r="9069" s="77" customFormat="1"/>
    <row r="9070" s="77" customFormat="1"/>
    <row r="9071" s="77" customFormat="1"/>
    <row r="9072" s="77" customFormat="1"/>
    <row r="9073" s="77" customFormat="1"/>
    <row r="9074" s="77" customFormat="1"/>
    <row r="9075" s="77" customFormat="1"/>
    <row r="9076" s="77" customFormat="1"/>
    <row r="9077" s="77" customFormat="1"/>
    <row r="9078" s="77" customFormat="1"/>
    <row r="9079" s="77" customFormat="1"/>
    <row r="9080" s="77" customFormat="1"/>
    <row r="9081" s="77" customFormat="1"/>
    <row r="9082" s="77" customFormat="1"/>
    <row r="9083" s="77" customFormat="1"/>
    <row r="9084" s="77" customFormat="1"/>
    <row r="9085" s="77" customFormat="1"/>
    <row r="9086" s="77" customFormat="1"/>
    <row r="9087" s="77" customFormat="1"/>
    <row r="9088" s="77" customFormat="1"/>
    <row r="9089" s="77" customFormat="1"/>
    <row r="9090" s="77" customFormat="1"/>
    <row r="9091" s="77" customFormat="1"/>
    <row r="9092" s="77" customFormat="1"/>
    <row r="9093" s="77" customFormat="1"/>
    <row r="9094" s="77" customFormat="1"/>
    <row r="9095" s="77" customFormat="1"/>
    <row r="9096" s="77" customFormat="1"/>
    <row r="9097" s="77" customFormat="1"/>
    <row r="9098" s="77" customFormat="1"/>
    <row r="9099" s="77" customFormat="1"/>
    <row r="9100" s="77" customFormat="1"/>
    <row r="9101" s="77" customFormat="1"/>
    <row r="9102" s="77" customFormat="1"/>
    <row r="9103" s="77" customFormat="1"/>
    <row r="9104" s="77" customFormat="1"/>
    <row r="9105" s="77" customFormat="1"/>
    <row r="9106" s="77" customFormat="1"/>
    <row r="9107" s="77" customFormat="1"/>
    <row r="9108" s="77" customFormat="1"/>
    <row r="9109" s="77" customFormat="1"/>
    <row r="9110" s="77" customFormat="1"/>
    <row r="9111" s="77" customFormat="1"/>
    <row r="9112" s="77" customFormat="1"/>
    <row r="9113" s="77" customFormat="1"/>
    <row r="9114" s="77" customFormat="1"/>
    <row r="9115" s="77" customFormat="1"/>
    <row r="9116" s="77" customFormat="1"/>
    <row r="9117" s="77" customFormat="1"/>
    <row r="9118" s="77" customFormat="1"/>
    <row r="9119" s="77" customFormat="1"/>
    <row r="9120" s="77" customFormat="1"/>
    <row r="9121" s="77" customFormat="1"/>
    <row r="9122" s="77" customFormat="1"/>
    <row r="9123" s="77" customFormat="1"/>
    <row r="9124" s="77" customFormat="1"/>
    <row r="9125" s="77" customFormat="1"/>
    <row r="9126" s="77" customFormat="1"/>
    <row r="9127" s="77" customFormat="1"/>
    <row r="9128" s="77" customFormat="1"/>
    <row r="9129" s="77" customFormat="1"/>
    <row r="9130" s="77" customFormat="1"/>
    <row r="9131" s="77" customFormat="1"/>
    <row r="9132" s="77" customFormat="1"/>
    <row r="9133" s="77" customFormat="1"/>
    <row r="9134" s="77" customFormat="1"/>
    <row r="9135" s="77" customFormat="1"/>
    <row r="9136" s="77" customFormat="1"/>
    <row r="9137" s="77" customFormat="1"/>
    <row r="9138" s="77" customFormat="1"/>
    <row r="9139" s="77" customFormat="1"/>
    <row r="9140" s="77" customFormat="1"/>
    <row r="9141" s="77" customFormat="1"/>
    <row r="9142" s="77" customFormat="1"/>
    <row r="9143" s="77" customFormat="1"/>
    <row r="9144" s="77" customFormat="1"/>
    <row r="9145" s="77" customFormat="1"/>
    <row r="9146" s="77" customFormat="1"/>
    <row r="9147" s="77" customFormat="1"/>
    <row r="9148" s="77" customFormat="1"/>
    <row r="9149" s="77" customFormat="1"/>
    <row r="9150" s="77" customFormat="1"/>
    <row r="9151" s="77" customFormat="1"/>
    <row r="9152" s="77" customFormat="1"/>
    <row r="9153" s="77" customFormat="1"/>
    <row r="9154" s="77" customFormat="1"/>
    <row r="9155" s="77" customFormat="1"/>
    <row r="9156" s="77" customFormat="1"/>
    <row r="9157" s="77" customFormat="1"/>
    <row r="9158" s="77" customFormat="1"/>
    <row r="9159" s="77" customFormat="1"/>
    <row r="9160" s="77" customFormat="1"/>
    <row r="9161" s="77" customFormat="1"/>
    <row r="9162" s="77" customFormat="1"/>
    <row r="9163" s="77" customFormat="1"/>
    <row r="9164" s="77" customFormat="1"/>
    <row r="9165" s="77" customFormat="1"/>
    <row r="9166" s="77" customFormat="1"/>
    <row r="9167" s="77" customFormat="1"/>
    <row r="9168" s="77" customFormat="1"/>
    <row r="9169" s="77" customFormat="1"/>
    <row r="9170" s="77" customFormat="1"/>
    <row r="9171" s="77" customFormat="1"/>
    <row r="9172" s="77" customFormat="1"/>
    <row r="9173" s="77" customFormat="1"/>
    <row r="9174" s="77" customFormat="1"/>
    <row r="9175" s="77" customFormat="1"/>
    <row r="9176" s="77" customFormat="1"/>
    <row r="9177" s="77" customFormat="1"/>
    <row r="9178" s="77" customFormat="1"/>
    <row r="9179" s="77" customFormat="1"/>
    <row r="9180" s="77" customFormat="1"/>
    <row r="9181" s="77" customFormat="1"/>
    <row r="9182" s="77" customFormat="1"/>
    <row r="9183" s="77" customFormat="1"/>
    <row r="9184" s="77" customFormat="1"/>
    <row r="9185" s="77" customFormat="1"/>
    <row r="9186" s="77" customFormat="1"/>
    <row r="9187" s="77" customFormat="1"/>
    <row r="9188" s="77" customFormat="1"/>
    <row r="9189" s="77" customFormat="1"/>
    <row r="9190" s="77" customFormat="1"/>
    <row r="9191" s="77" customFormat="1"/>
    <row r="9192" s="77" customFormat="1"/>
    <row r="9193" s="77" customFormat="1"/>
    <row r="9194" s="77" customFormat="1"/>
    <row r="9195" s="77" customFormat="1"/>
    <row r="9196" s="77" customFormat="1"/>
    <row r="9197" s="77" customFormat="1"/>
    <row r="9198" s="77" customFormat="1"/>
    <row r="9199" s="77" customFormat="1"/>
    <row r="9200" s="77" customFormat="1"/>
    <row r="9201" s="77" customFormat="1"/>
    <row r="9202" s="77" customFormat="1"/>
    <row r="9203" s="77" customFormat="1"/>
    <row r="9204" s="77" customFormat="1"/>
    <row r="9205" s="77" customFormat="1"/>
    <row r="9206" s="77" customFormat="1"/>
    <row r="9207" s="77" customFormat="1"/>
    <row r="9208" s="77" customFormat="1"/>
    <row r="9209" s="77" customFormat="1"/>
    <row r="9210" s="77" customFormat="1"/>
    <row r="9211" s="77" customFormat="1"/>
    <row r="9212" s="77" customFormat="1"/>
    <row r="9213" s="77" customFormat="1"/>
    <row r="9214" s="77" customFormat="1"/>
    <row r="9215" s="77" customFormat="1"/>
    <row r="9216" s="77" customFormat="1"/>
    <row r="9217" s="77" customFormat="1"/>
    <row r="9218" s="77" customFormat="1"/>
    <row r="9219" s="77" customFormat="1"/>
    <row r="9220" s="77" customFormat="1"/>
    <row r="9221" s="77" customFormat="1"/>
    <row r="9222" s="77" customFormat="1"/>
    <row r="9223" s="77" customFormat="1"/>
    <row r="9224" s="77" customFormat="1"/>
    <row r="9225" s="77" customFormat="1"/>
    <row r="9226" s="77" customFormat="1"/>
    <row r="9227" s="77" customFormat="1"/>
    <row r="9228" s="77" customFormat="1"/>
    <row r="9229" s="77" customFormat="1"/>
    <row r="9230" s="77" customFormat="1"/>
    <row r="9231" s="77" customFormat="1"/>
    <row r="9232" s="77" customFormat="1"/>
    <row r="9233" s="77" customFormat="1"/>
    <row r="9234" s="77" customFormat="1"/>
    <row r="9235" s="77" customFormat="1"/>
    <row r="9236" s="77" customFormat="1"/>
    <row r="9237" s="77" customFormat="1"/>
    <row r="9238" s="77" customFormat="1"/>
    <row r="9239" s="77" customFormat="1"/>
    <row r="9240" s="77" customFormat="1"/>
    <row r="9241" s="77" customFormat="1"/>
    <row r="9242" s="77" customFormat="1"/>
    <row r="9243" s="77" customFormat="1"/>
    <row r="9244" s="77" customFormat="1"/>
    <row r="9245" s="77" customFormat="1"/>
    <row r="9246" s="77" customFormat="1"/>
    <row r="9247" s="77" customFormat="1"/>
    <row r="9248" s="77" customFormat="1"/>
    <row r="9249" s="77" customFormat="1"/>
    <row r="9250" s="77" customFormat="1"/>
    <row r="9251" s="77" customFormat="1"/>
    <row r="9252" s="77" customFormat="1"/>
    <row r="9253" s="77" customFormat="1"/>
    <row r="9254" s="77" customFormat="1"/>
    <row r="9255" s="77" customFormat="1"/>
    <row r="9256" s="77" customFormat="1"/>
    <row r="9257" s="77" customFormat="1"/>
    <row r="9258" s="77" customFormat="1"/>
    <row r="9259" s="77" customFormat="1"/>
    <row r="9260" s="77" customFormat="1"/>
    <row r="9261" s="77" customFormat="1"/>
    <row r="9262" s="77" customFormat="1"/>
    <row r="9263" s="77" customFormat="1"/>
    <row r="9264" s="77" customFormat="1"/>
    <row r="9265" s="77" customFormat="1"/>
    <row r="9266" s="77" customFormat="1"/>
    <row r="9267" s="77" customFormat="1"/>
    <row r="9268" s="77" customFormat="1"/>
    <row r="9269" s="77" customFormat="1"/>
    <row r="9270" s="77" customFormat="1"/>
    <row r="9271" s="77" customFormat="1"/>
    <row r="9272" s="77" customFormat="1"/>
    <row r="9273" s="77" customFormat="1"/>
    <row r="9274" s="77" customFormat="1"/>
    <row r="9275" s="77" customFormat="1"/>
    <row r="9276" s="77" customFormat="1"/>
    <row r="9277" s="77" customFormat="1"/>
    <row r="9278" s="77" customFormat="1"/>
    <row r="9279" s="77" customFormat="1"/>
    <row r="9280" s="77" customFormat="1"/>
    <row r="9281" s="77" customFormat="1"/>
    <row r="9282" s="77" customFormat="1"/>
    <row r="9283" s="77" customFormat="1"/>
    <row r="9284" s="77" customFormat="1"/>
    <row r="9285" s="77" customFormat="1"/>
    <row r="9286" s="77" customFormat="1"/>
    <row r="9287" s="77" customFormat="1"/>
    <row r="9288" s="77" customFormat="1"/>
    <row r="9289" s="77" customFormat="1"/>
    <row r="9290" s="77" customFormat="1"/>
    <row r="9291" s="77" customFormat="1"/>
    <row r="9292" s="77" customFormat="1"/>
    <row r="9293" s="77" customFormat="1"/>
    <row r="9294" s="77" customFormat="1"/>
    <row r="9295" s="77" customFormat="1"/>
    <row r="9296" s="77" customFormat="1"/>
    <row r="9297" s="77" customFormat="1"/>
    <row r="9298" s="77" customFormat="1"/>
    <row r="9299" s="77" customFormat="1"/>
    <row r="9300" s="77" customFormat="1"/>
    <row r="9301" s="77" customFormat="1"/>
    <row r="9302" s="77" customFormat="1"/>
    <row r="9303" s="77" customFormat="1"/>
    <row r="9304" s="77" customFormat="1"/>
    <row r="9305" s="77" customFormat="1"/>
    <row r="9306" s="77" customFormat="1"/>
    <row r="9307" s="77" customFormat="1"/>
    <row r="9308" s="77" customFormat="1"/>
    <row r="9309" s="77" customFormat="1"/>
    <row r="9310" s="77" customFormat="1"/>
    <row r="9311" s="77" customFormat="1"/>
    <row r="9312" s="77" customFormat="1"/>
    <row r="9313" s="77" customFormat="1"/>
    <row r="9314" s="77" customFormat="1"/>
    <row r="9315" s="77" customFormat="1"/>
    <row r="9316" s="77" customFormat="1"/>
    <row r="9317" s="77" customFormat="1"/>
    <row r="9318" s="77" customFormat="1"/>
    <row r="9319" s="77" customFormat="1"/>
    <row r="9320" s="77" customFormat="1"/>
    <row r="9321" s="77" customFormat="1"/>
    <row r="9322" s="77" customFormat="1"/>
    <row r="9323" s="77" customFormat="1"/>
    <row r="9324" s="77" customFormat="1"/>
    <row r="9325" s="77" customFormat="1"/>
    <row r="9326" s="77" customFormat="1"/>
    <row r="9327" s="77" customFormat="1"/>
    <row r="9328" s="77" customFormat="1"/>
    <row r="9329" s="77" customFormat="1"/>
    <row r="9330" s="77" customFormat="1"/>
    <row r="9331" s="77" customFormat="1"/>
    <row r="9332" s="77" customFormat="1"/>
    <row r="9333" s="77" customFormat="1"/>
    <row r="9334" s="77" customFormat="1"/>
    <row r="9335" s="77" customFormat="1"/>
    <row r="9336" s="77" customFormat="1"/>
    <row r="9337" s="77" customFormat="1"/>
    <row r="9338" s="77" customFormat="1"/>
    <row r="9339" s="77" customFormat="1"/>
    <row r="9340" s="77" customFormat="1"/>
    <row r="9341" s="77" customFormat="1"/>
    <row r="9342" s="77" customFormat="1"/>
    <row r="9343" s="77" customFormat="1"/>
    <row r="9344" s="77" customFormat="1"/>
    <row r="9345" s="77" customFormat="1"/>
    <row r="9346" s="77" customFormat="1"/>
    <row r="9347" s="77" customFormat="1"/>
    <row r="9348" s="77" customFormat="1"/>
    <row r="9349" s="77" customFormat="1"/>
    <row r="9350" s="77" customFormat="1"/>
    <row r="9351" s="77" customFormat="1"/>
    <row r="9352" s="77" customFormat="1"/>
    <row r="9353" s="77" customFormat="1"/>
    <row r="9354" s="77" customFormat="1"/>
    <row r="9355" s="77" customFormat="1"/>
    <row r="9356" s="77" customFormat="1"/>
    <row r="9357" s="77" customFormat="1"/>
    <row r="9358" s="77" customFormat="1"/>
    <row r="9359" s="77" customFormat="1"/>
    <row r="9360" s="77" customFormat="1"/>
    <row r="9361" s="77" customFormat="1"/>
    <row r="9362" s="77" customFormat="1"/>
    <row r="9363" s="77" customFormat="1"/>
    <row r="9364" s="77" customFormat="1"/>
    <row r="9365" s="77" customFormat="1"/>
    <row r="9366" s="77" customFormat="1"/>
    <row r="9367" s="77" customFormat="1"/>
    <row r="9368" s="77" customFormat="1"/>
    <row r="9369" s="77" customFormat="1"/>
    <row r="9370" s="77" customFormat="1"/>
    <row r="9371" s="77" customFormat="1"/>
    <row r="9372" s="77" customFormat="1"/>
    <row r="9373" s="77" customFormat="1"/>
    <row r="9374" s="77" customFormat="1"/>
    <row r="9375" s="77" customFormat="1"/>
    <row r="9376" s="77" customFormat="1"/>
    <row r="9377" s="77" customFormat="1"/>
    <row r="9378" s="77" customFormat="1"/>
    <row r="9379" s="77" customFormat="1"/>
    <row r="9380" s="77" customFormat="1"/>
    <row r="9381" s="77" customFormat="1"/>
    <row r="9382" s="77" customFormat="1"/>
    <row r="9383" s="77" customFormat="1"/>
    <row r="9384" s="77" customFormat="1"/>
    <row r="9385" s="77" customFormat="1"/>
    <row r="9386" s="77" customFormat="1"/>
    <row r="9387" s="77" customFormat="1"/>
    <row r="9388" s="77" customFormat="1"/>
    <row r="9389" s="77" customFormat="1"/>
    <row r="9390" s="77" customFormat="1"/>
    <row r="9391" s="77" customFormat="1"/>
    <row r="9392" s="77" customFormat="1"/>
    <row r="9393" s="77" customFormat="1"/>
    <row r="9394" s="77" customFormat="1"/>
    <row r="9395" s="77" customFormat="1"/>
    <row r="9396" s="77" customFormat="1"/>
    <row r="9397" s="77" customFormat="1"/>
    <row r="9398" s="77" customFormat="1"/>
    <row r="9399" s="77" customFormat="1"/>
    <row r="9400" s="77" customFormat="1"/>
    <row r="9401" s="77" customFormat="1"/>
    <row r="9402" s="77" customFormat="1"/>
    <row r="9403" s="77" customFormat="1"/>
    <row r="9404" s="77" customFormat="1"/>
    <row r="9405" s="77" customFormat="1"/>
    <row r="9406" s="77" customFormat="1"/>
    <row r="9407" s="77" customFormat="1"/>
    <row r="9408" s="77" customFormat="1"/>
    <row r="9409" s="77" customFormat="1"/>
    <row r="9410" s="77" customFormat="1"/>
    <row r="9411" s="77" customFormat="1"/>
    <row r="9412" s="77" customFormat="1"/>
    <row r="9413" s="77" customFormat="1"/>
    <row r="9414" s="77" customFormat="1"/>
    <row r="9415" s="77" customFormat="1"/>
    <row r="9416" s="77" customFormat="1"/>
    <row r="9417" s="77" customFormat="1"/>
    <row r="9418" s="77" customFormat="1"/>
    <row r="9419" s="77" customFormat="1"/>
    <row r="9420" s="77" customFormat="1"/>
    <row r="9421" s="77" customFormat="1"/>
    <row r="9422" s="77" customFormat="1"/>
    <row r="9423" s="77" customFormat="1"/>
    <row r="9424" s="77" customFormat="1"/>
    <row r="9425" s="77" customFormat="1"/>
    <row r="9426" s="77" customFormat="1"/>
    <row r="9427" s="77" customFormat="1"/>
    <row r="9428" s="77" customFormat="1"/>
    <row r="9429" s="77" customFormat="1"/>
    <row r="9430" s="77" customFormat="1"/>
    <row r="9431" s="77" customFormat="1"/>
    <row r="9432" s="77" customFormat="1"/>
    <row r="9433" s="77" customFormat="1"/>
    <row r="9434" s="77" customFormat="1"/>
    <row r="9435" s="77" customFormat="1"/>
    <row r="9436" s="77" customFormat="1"/>
    <row r="9437" s="77" customFormat="1"/>
    <row r="9438" s="77" customFormat="1"/>
    <row r="9439" s="77" customFormat="1"/>
    <row r="9440" s="77" customFormat="1"/>
    <row r="9441" s="77" customFormat="1"/>
    <row r="9442" s="77" customFormat="1"/>
    <row r="9443" s="77" customFormat="1"/>
    <row r="9444" s="77" customFormat="1"/>
    <row r="9445" s="77" customFormat="1"/>
    <row r="9446" s="77" customFormat="1"/>
    <row r="9447" s="77" customFormat="1"/>
    <row r="9448" s="77" customFormat="1"/>
    <row r="9449" s="77" customFormat="1"/>
    <row r="9450" s="77" customFormat="1"/>
    <row r="9451" s="77" customFormat="1"/>
    <row r="9452" s="77" customFormat="1"/>
    <row r="9453" s="77" customFormat="1"/>
    <row r="9454" s="77" customFormat="1"/>
    <row r="9455" s="77" customFormat="1"/>
    <row r="9456" s="77" customFormat="1"/>
    <row r="9457" s="77" customFormat="1"/>
    <row r="9458" s="77" customFormat="1"/>
    <row r="9459" s="77" customFormat="1"/>
    <row r="9460" s="77" customFormat="1"/>
    <row r="9461" s="77" customFormat="1"/>
    <row r="9462" s="77" customFormat="1"/>
    <row r="9463" s="77" customFormat="1"/>
    <row r="9464" s="77" customFormat="1"/>
    <row r="9465" s="77" customFormat="1"/>
    <row r="9466" s="77" customFormat="1"/>
    <row r="9467" s="77" customFormat="1"/>
    <row r="9468" s="77" customFormat="1"/>
    <row r="9469" s="77" customFormat="1"/>
    <row r="9470" s="77" customFormat="1"/>
    <row r="9471" s="77" customFormat="1"/>
    <row r="9472" s="77" customFormat="1"/>
    <row r="9473" s="77" customFormat="1"/>
    <row r="9474" s="77" customFormat="1"/>
    <row r="9475" s="77" customFormat="1"/>
    <row r="9476" s="77" customFormat="1"/>
    <row r="9477" s="77" customFormat="1"/>
    <row r="9478" s="77" customFormat="1"/>
    <row r="9479" s="77" customFormat="1"/>
    <row r="9480" s="77" customFormat="1"/>
    <row r="9481" s="77" customFormat="1"/>
    <row r="9482" s="77" customFormat="1"/>
    <row r="9483" s="77" customFormat="1"/>
    <row r="9484" s="77" customFormat="1"/>
    <row r="9485" s="77" customFormat="1"/>
    <row r="9486" s="77" customFormat="1"/>
    <row r="9487" s="77" customFormat="1"/>
    <row r="9488" s="77" customFormat="1"/>
    <row r="9489" s="77" customFormat="1"/>
    <row r="9490" s="77" customFormat="1"/>
    <row r="9491" s="77" customFormat="1"/>
    <row r="9492" s="77" customFormat="1"/>
    <row r="9493" s="77" customFormat="1"/>
    <row r="9494" s="77" customFormat="1"/>
    <row r="9495" s="77" customFormat="1"/>
    <row r="9496" s="77" customFormat="1"/>
    <row r="9497" s="77" customFormat="1"/>
    <row r="9498" s="77" customFormat="1"/>
    <row r="9499" s="77" customFormat="1"/>
    <row r="9500" s="77" customFormat="1"/>
    <row r="9501" s="77" customFormat="1"/>
    <row r="9502" s="77" customFormat="1"/>
    <row r="9503" s="77" customFormat="1"/>
    <row r="9504" s="77" customFormat="1"/>
    <row r="9505" s="77" customFormat="1"/>
    <row r="9506" s="77" customFormat="1"/>
    <row r="9507" s="77" customFormat="1"/>
    <row r="9508" s="77" customFormat="1"/>
    <row r="9509" s="77" customFormat="1"/>
    <row r="9510" s="77" customFormat="1"/>
    <row r="9511" s="77" customFormat="1"/>
    <row r="9512" s="77" customFormat="1"/>
    <row r="9513" s="77" customFormat="1"/>
    <row r="9514" s="77" customFormat="1"/>
    <row r="9515" s="77" customFormat="1"/>
    <row r="9516" s="77" customFormat="1"/>
    <row r="9517" s="77" customFormat="1"/>
    <row r="9518" s="77" customFormat="1"/>
    <row r="9519" s="77" customFormat="1"/>
    <row r="9520" s="77" customFormat="1"/>
    <row r="9521" s="77" customFormat="1"/>
    <row r="9522" s="77" customFormat="1"/>
    <row r="9523" s="77" customFormat="1"/>
    <row r="9524" s="77" customFormat="1"/>
    <row r="9525" s="77" customFormat="1"/>
    <row r="9526" s="77" customFormat="1"/>
    <row r="9527" s="77" customFormat="1"/>
    <row r="9528" s="77" customFormat="1"/>
    <row r="9529" s="77" customFormat="1"/>
    <row r="9530" s="77" customFormat="1"/>
    <row r="9531" s="77" customFormat="1"/>
    <row r="9532" s="77" customFormat="1"/>
    <row r="9533" s="77" customFormat="1"/>
    <row r="9534" s="77" customFormat="1"/>
    <row r="9535" s="77" customFormat="1"/>
    <row r="9536" s="77" customFormat="1"/>
    <row r="9537" s="77" customFormat="1"/>
    <row r="9538" s="77" customFormat="1"/>
    <row r="9539" s="77" customFormat="1"/>
    <row r="9540" s="77" customFormat="1"/>
    <row r="9541" s="77" customFormat="1"/>
    <row r="9542" s="77" customFormat="1"/>
    <row r="9543" s="77" customFormat="1"/>
    <row r="9544" s="77" customFormat="1"/>
    <row r="9545" s="77" customFormat="1"/>
    <row r="9546" s="77" customFormat="1"/>
    <row r="9547" s="77" customFormat="1"/>
    <row r="9548" s="77" customFormat="1"/>
    <row r="9549" s="77" customFormat="1"/>
    <row r="9550" s="77" customFormat="1"/>
    <row r="9551" s="77" customFormat="1"/>
    <row r="9552" s="77" customFormat="1"/>
    <row r="9553" s="77" customFormat="1"/>
    <row r="9554" s="77" customFormat="1"/>
    <row r="9555" s="77" customFormat="1"/>
    <row r="9556" s="77" customFormat="1"/>
    <row r="9557" s="77" customFormat="1"/>
    <row r="9558" s="77" customFormat="1"/>
    <row r="9559" s="77" customFormat="1"/>
    <row r="9560" s="77" customFormat="1"/>
    <row r="9561" s="77" customFormat="1"/>
    <row r="9562" s="77" customFormat="1"/>
    <row r="9563" s="77" customFormat="1"/>
    <row r="9564" s="77" customFormat="1"/>
    <row r="9565" s="77" customFormat="1"/>
    <row r="9566" s="77" customFormat="1"/>
    <row r="9567" s="77" customFormat="1"/>
    <row r="9568" s="77" customFormat="1"/>
    <row r="9569" s="77" customFormat="1"/>
    <row r="9570" s="77" customFormat="1"/>
    <row r="9571" s="77" customFormat="1"/>
    <row r="9572" s="77" customFormat="1"/>
    <row r="9573" s="77" customFormat="1"/>
    <row r="9574" s="77" customFormat="1"/>
    <row r="9575" s="77" customFormat="1"/>
    <row r="9576" s="77" customFormat="1"/>
    <row r="9577" s="77" customFormat="1"/>
    <row r="9578" s="77" customFormat="1"/>
    <row r="9579" s="77" customFormat="1"/>
    <row r="9580" s="77" customFormat="1"/>
    <row r="9581" s="77" customFormat="1"/>
    <row r="9582" s="77" customFormat="1"/>
    <row r="9583" s="77" customFormat="1"/>
    <row r="9584" s="77" customFormat="1"/>
    <row r="9585" s="77" customFormat="1"/>
    <row r="9586" s="77" customFormat="1"/>
    <row r="9587" s="77" customFormat="1"/>
    <row r="9588" s="77" customFormat="1"/>
    <row r="9589" s="77" customFormat="1"/>
    <row r="9590" s="77" customFormat="1"/>
    <row r="9591" s="77" customFormat="1"/>
    <row r="9592" s="77" customFormat="1"/>
    <row r="9593" s="77" customFormat="1"/>
    <row r="9594" s="77" customFormat="1"/>
    <row r="9595" s="77" customFormat="1"/>
    <row r="9596" s="77" customFormat="1"/>
    <row r="9597" s="77" customFormat="1"/>
    <row r="9598" s="77" customFormat="1"/>
    <row r="9599" s="77" customFormat="1"/>
    <row r="9600" s="77" customFormat="1"/>
    <row r="9601" s="77" customFormat="1"/>
    <row r="9602" s="77" customFormat="1"/>
    <row r="9603" s="77" customFormat="1"/>
    <row r="9604" s="77" customFormat="1"/>
    <row r="9605" s="77" customFormat="1"/>
    <row r="9606" s="77" customFormat="1"/>
    <row r="9607" s="77" customFormat="1"/>
    <row r="9608" s="77" customFormat="1"/>
    <row r="9609" s="77" customFormat="1"/>
    <row r="9610" s="77" customFormat="1"/>
    <row r="9611" s="77" customFormat="1"/>
    <row r="9612" s="77" customFormat="1"/>
    <row r="9613" s="77" customFormat="1"/>
    <row r="9614" s="77" customFormat="1"/>
    <row r="9615" s="77" customFormat="1"/>
    <row r="9616" s="77" customFormat="1"/>
    <row r="9617" s="77" customFormat="1"/>
    <row r="9618" s="77" customFormat="1"/>
    <row r="9619" s="77" customFormat="1"/>
    <row r="9620" s="77" customFormat="1"/>
    <row r="9621" s="77" customFormat="1"/>
    <row r="9622" s="77" customFormat="1"/>
    <row r="9623" s="77" customFormat="1"/>
    <row r="9624" s="77" customFormat="1"/>
    <row r="9625" s="77" customFormat="1"/>
    <row r="9626" s="77" customFormat="1"/>
    <row r="9627" s="77" customFormat="1"/>
    <row r="9628" s="77" customFormat="1"/>
    <row r="9629" s="77" customFormat="1"/>
    <row r="9630" s="77" customFormat="1"/>
    <row r="9631" s="77" customFormat="1"/>
    <row r="9632" s="77" customFormat="1"/>
    <row r="9633" s="77" customFormat="1"/>
    <row r="9634" s="77" customFormat="1"/>
    <row r="9635" s="77" customFormat="1"/>
    <row r="9636" s="77" customFormat="1"/>
    <row r="9637" s="77" customFormat="1"/>
    <row r="9638" s="77" customFormat="1"/>
    <row r="9639" s="77" customFormat="1"/>
    <row r="9640" s="77" customFormat="1"/>
    <row r="9641" s="77" customFormat="1"/>
    <row r="9642" s="77" customFormat="1"/>
    <row r="9643" s="77" customFormat="1"/>
    <row r="9644" s="77" customFormat="1"/>
    <row r="9645" s="77" customFormat="1"/>
    <row r="9646" s="77" customFormat="1"/>
    <row r="9647" s="77" customFormat="1"/>
    <row r="9648" s="77" customFormat="1"/>
    <row r="9649" s="77" customFormat="1"/>
    <row r="9650" s="77" customFormat="1"/>
    <row r="9651" s="77" customFormat="1"/>
    <row r="9652" s="77" customFormat="1"/>
    <row r="9653" s="77" customFormat="1"/>
    <row r="9654" s="77" customFormat="1"/>
    <row r="9655" s="77" customFormat="1"/>
    <row r="9656" s="77" customFormat="1"/>
    <row r="9657" s="77" customFormat="1"/>
    <row r="9658" s="77" customFormat="1"/>
    <row r="9659" s="77" customFormat="1"/>
    <row r="9660" s="77" customFormat="1"/>
    <row r="9661" s="77" customFormat="1"/>
    <row r="9662" s="77" customFormat="1"/>
    <row r="9663" s="77" customFormat="1"/>
    <row r="9664" s="77" customFormat="1"/>
    <row r="9665" s="77" customFormat="1"/>
    <row r="9666" s="77" customFormat="1"/>
    <row r="9667" s="77" customFormat="1"/>
    <row r="9668" s="77" customFormat="1"/>
    <row r="9669" s="77" customFormat="1"/>
    <row r="9670" s="77" customFormat="1"/>
    <row r="9671" s="77" customFormat="1"/>
    <row r="9672" s="77" customFormat="1"/>
    <row r="9673" s="77" customFormat="1"/>
    <row r="9674" s="77" customFormat="1"/>
    <row r="9675" s="77" customFormat="1"/>
    <row r="9676" s="77" customFormat="1"/>
    <row r="9677" s="77" customFormat="1"/>
    <row r="9678" s="77" customFormat="1"/>
    <row r="9679" s="77" customFormat="1"/>
    <row r="9680" s="77" customFormat="1"/>
    <row r="9681" s="77" customFormat="1"/>
    <row r="9682" s="77" customFormat="1"/>
    <row r="9683" s="77" customFormat="1"/>
    <row r="9684" s="77" customFormat="1"/>
    <row r="9685" s="77" customFormat="1"/>
    <row r="9686" s="77" customFormat="1"/>
    <row r="9687" s="77" customFormat="1"/>
    <row r="9688" s="77" customFormat="1"/>
    <row r="9689" s="77" customFormat="1"/>
    <row r="9690" s="77" customFormat="1"/>
    <row r="9691" s="77" customFormat="1"/>
    <row r="9692" s="77" customFormat="1"/>
    <row r="9693" s="77" customFormat="1"/>
    <row r="9694" s="77" customFormat="1"/>
    <row r="9695" s="77" customFormat="1"/>
    <row r="9696" s="77" customFormat="1"/>
    <row r="9697" s="77" customFormat="1"/>
    <row r="9698" s="77" customFormat="1"/>
    <row r="9699" s="77" customFormat="1"/>
    <row r="9700" s="77" customFormat="1"/>
    <row r="9701" s="77" customFormat="1"/>
    <row r="9702" s="77" customFormat="1"/>
    <row r="9703" s="77" customFormat="1"/>
    <row r="9704" s="77" customFormat="1"/>
    <row r="9705" s="77" customFormat="1"/>
    <row r="9706" s="77" customFormat="1"/>
    <row r="9707" s="77" customFormat="1"/>
    <row r="9708" s="77" customFormat="1"/>
    <row r="9709" s="77" customFormat="1"/>
    <row r="9710" s="77" customFormat="1"/>
    <row r="9711" s="77" customFormat="1"/>
    <row r="9712" s="77" customFormat="1"/>
    <row r="9713" s="77" customFormat="1"/>
    <row r="9714" s="77" customFormat="1"/>
    <row r="9715" s="77" customFormat="1"/>
    <row r="9716" s="77" customFormat="1"/>
    <row r="9717" s="77" customFormat="1"/>
    <row r="9718" s="77" customFormat="1"/>
    <row r="9719" s="77" customFormat="1"/>
    <row r="9720" s="77" customFormat="1"/>
    <row r="9721" s="77" customFormat="1"/>
    <row r="9722" s="77" customFormat="1"/>
    <row r="9723" s="77" customFormat="1"/>
    <row r="9724" s="77" customFormat="1"/>
    <row r="9725" s="77" customFormat="1"/>
    <row r="9726" s="77" customFormat="1"/>
    <row r="9727" s="77" customFormat="1"/>
    <row r="9728" s="77" customFormat="1"/>
    <row r="9729" s="77" customFormat="1"/>
    <row r="9730" s="77" customFormat="1"/>
    <row r="9731" s="77" customFormat="1"/>
    <row r="9732" s="77" customFormat="1"/>
    <row r="9733" s="77" customFormat="1"/>
    <row r="9734" s="77" customFormat="1"/>
    <row r="9735" s="77" customFormat="1"/>
    <row r="9736" s="77" customFormat="1"/>
    <row r="9737" s="77" customFormat="1"/>
    <row r="9738" s="77" customFormat="1"/>
    <row r="9739" s="77" customFormat="1"/>
    <row r="9740" s="77" customFormat="1"/>
    <row r="9741" s="77" customFormat="1"/>
    <row r="9742" s="77" customFormat="1"/>
    <row r="9743" s="77" customFormat="1"/>
    <row r="9744" s="77" customFormat="1"/>
    <row r="9745" s="77" customFormat="1"/>
    <row r="9746" s="77" customFormat="1"/>
    <row r="9747" s="77" customFormat="1"/>
    <row r="9748" s="77" customFormat="1"/>
    <row r="9749" s="77" customFormat="1"/>
    <row r="9750" s="77" customFormat="1"/>
    <row r="9751" s="77" customFormat="1"/>
    <row r="9752" s="77" customFormat="1"/>
    <row r="9753" s="77" customFormat="1"/>
    <row r="9754" s="77" customFormat="1"/>
    <row r="9755" s="77" customFormat="1"/>
    <row r="9756" s="77" customFormat="1"/>
    <row r="9757" s="77" customFormat="1"/>
    <row r="9758" s="77" customFormat="1"/>
    <row r="9759" s="77" customFormat="1"/>
    <row r="9760" s="77" customFormat="1"/>
    <row r="9761" s="77" customFormat="1"/>
    <row r="9762" s="77" customFormat="1"/>
    <row r="9763" s="77" customFormat="1"/>
    <row r="9764" s="77" customFormat="1"/>
    <row r="9765" s="77" customFormat="1"/>
    <row r="9766" s="77" customFormat="1"/>
    <row r="9767" s="77" customFormat="1"/>
    <row r="9768" s="77" customFormat="1"/>
    <row r="9769" s="77" customFormat="1"/>
    <row r="9770" s="77" customFormat="1"/>
    <row r="9771" s="77" customFormat="1"/>
    <row r="9772" s="77" customFormat="1"/>
    <row r="9773" s="77" customFormat="1"/>
    <row r="9774" s="77" customFormat="1"/>
    <row r="9775" s="77" customFormat="1"/>
    <row r="9776" s="77" customFormat="1"/>
    <row r="9777" s="77" customFormat="1"/>
    <row r="9778" s="77" customFormat="1"/>
    <row r="9779" s="77" customFormat="1"/>
    <row r="9780" s="77" customFormat="1"/>
    <row r="9781" s="77" customFormat="1"/>
    <row r="9782" s="77" customFormat="1"/>
    <row r="9783" s="77" customFormat="1"/>
    <row r="9784" s="77" customFormat="1"/>
    <row r="9785" s="77" customFormat="1"/>
    <row r="9786" s="77" customFormat="1"/>
    <row r="9787" s="77" customFormat="1"/>
    <row r="9788" s="77" customFormat="1"/>
    <row r="9789" s="77" customFormat="1"/>
    <row r="9790" s="77" customFormat="1"/>
    <row r="9791" s="77" customFormat="1"/>
    <row r="9792" s="77" customFormat="1"/>
    <row r="9793" s="77" customFormat="1"/>
    <row r="9794" s="77" customFormat="1"/>
    <row r="9795" s="77" customFormat="1"/>
    <row r="9796" s="77" customFormat="1"/>
    <row r="9797" s="77" customFormat="1"/>
    <row r="9798" s="77" customFormat="1"/>
    <row r="9799" s="77" customFormat="1"/>
    <row r="9800" s="77" customFormat="1"/>
    <row r="9801" s="77" customFormat="1"/>
    <row r="9802" s="77" customFormat="1"/>
    <row r="9803" s="77" customFormat="1"/>
    <row r="9804" s="77" customFormat="1"/>
    <row r="9805" s="77" customFormat="1"/>
    <row r="9806" s="77" customFormat="1"/>
    <row r="9807" s="77" customFormat="1"/>
    <row r="9808" s="77" customFormat="1"/>
    <row r="9809" s="77" customFormat="1"/>
    <row r="9810" s="77" customFormat="1"/>
    <row r="9811" s="77" customFormat="1"/>
    <row r="9812" s="77" customFormat="1"/>
    <row r="9813" s="77" customFormat="1"/>
    <row r="9814" s="77" customFormat="1"/>
    <row r="9815" s="77" customFormat="1"/>
    <row r="9816" s="77" customFormat="1"/>
    <row r="9817" s="77" customFormat="1"/>
    <row r="9818" s="77" customFormat="1"/>
    <row r="9819" s="77" customFormat="1"/>
    <row r="9820" s="77" customFormat="1"/>
    <row r="9821" s="77" customFormat="1"/>
    <row r="9822" s="77" customFormat="1"/>
    <row r="9823" s="77" customFormat="1"/>
    <row r="9824" s="77" customFormat="1"/>
    <row r="9825" s="77" customFormat="1"/>
    <row r="9826" s="77" customFormat="1"/>
    <row r="9827" s="77" customFormat="1"/>
    <row r="9828" s="77" customFormat="1"/>
    <row r="9829" s="77" customFormat="1"/>
    <row r="9830" s="77" customFormat="1"/>
    <row r="9831" s="77" customFormat="1"/>
    <row r="9832" s="77" customFormat="1"/>
    <row r="9833" s="77" customFormat="1"/>
    <row r="9834" s="77" customFormat="1"/>
    <row r="9835" s="77" customFormat="1"/>
    <row r="9836" s="77" customFormat="1"/>
    <row r="9837" s="77" customFormat="1"/>
    <row r="9838" s="77" customFormat="1"/>
    <row r="9839" s="77" customFormat="1"/>
    <row r="9840" s="77" customFormat="1"/>
    <row r="9841" s="77" customFormat="1"/>
    <row r="9842" s="77" customFormat="1"/>
    <row r="9843" s="77" customFormat="1"/>
    <row r="9844" s="77" customFormat="1"/>
    <row r="9845" s="77" customFormat="1"/>
    <row r="9846" s="77" customFormat="1"/>
    <row r="9847" s="77" customFormat="1"/>
    <row r="9848" s="77" customFormat="1"/>
    <row r="9849" s="77" customFormat="1"/>
    <row r="9850" s="77" customFormat="1"/>
    <row r="9851" s="77" customFormat="1"/>
    <row r="9852" s="77" customFormat="1"/>
    <row r="9853" s="77" customFormat="1"/>
    <row r="9854" s="77" customFormat="1"/>
    <row r="9855" s="77" customFormat="1"/>
    <row r="9856" s="77" customFormat="1"/>
    <row r="9857" s="77" customFormat="1"/>
    <row r="9858" s="77" customFormat="1"/>
    <row r="9859" s="77" customFormat="1"/>
    <row r="9860" s="77" customFormat="1"/>
    <row r="9861" s="77" customFormat="1"/>
    <row r="9862" s="77" customFormat="1"/>
    <row r="9863" s="77" customFormat="1"/>
    <row r="9864" s="77" customFormat="1"/>
    <row r="9865" s="77" customFormat="1"/>
    <row r="9866" s="77" customFormat="1"/>
    <row r="9867" s="77" customFormat="1"/>
    <row r="9868" s="77" customFormat="1"/>
    <row r="9869" s="77" customFormat="1"/>
    <row r="9870" s="77" customFormat="1"/>
    <row r="9871" s="77" customFormat="1"/>
    <row r="9872" s="77" customFormat="1"/>
    <row r="9873" s="77" customFormat="1"/>
    <row r="9874" s="77" customFormat="1"/>
    <row r="9875" s="77" customFormat="1"/>
    <row r="9876" s="77" customFormat="1"/>
    <row r="9877" s="77" customFormat="1"/>
    <row r="9878" s="77" customFormat="1"/>
    <row r="9879" s="77" customFormat="1"/>
    <row r="9880" s="77" customFormat="1"/>
    <row r="9881" s="77" customFormat="1"/>
    <row r="9882" s="77" customFormat="1"/>
    <row r="9883" s="77" customFormat="1"/>
    <row r="9884" s="77" customFormat="1"/>
    <row r="9885" s="77" customFormat="1"/>
    <row r="9886" s="77" customFormat="1"/>
    <row r="9887" s="77" customFormat="1"/>
    <row r="9888" s="77" customFormat="1"/>
    <row r="9889" s="77" customFormat="1"/>
    <row r="9890" s="77" customFormat="1"/>
    <row r="9891" s="77" customFormat="1"/>
    <row r="9892" s="77" customFormat="1"/>
    <row r="9893" s="77" customFormat="1"/>
    <row r="9894" s="77" customFormat="1"/>
    <row r="9895" s="77" customFormat="1"/>
    <row r="9896" s="77" customFormat="1"/>
    <row r="9897" s="77" customFormat="1"/>
    <row r="9898" s="77" customFormat="1"/>
    <row r="9899" s="77" customFormat="1"/>
    <row r="9900" s="77" customFormat="1"/>
    <row r="9901" s="77" customFormat="1"/>
    <row r="9902" s="77" customFormat="1"/>
    <row r="9903" s="77" customFormat="1"/>
    <row r="9904" s="77" customFormat="1"/>
    <row r="9905" s="77" customFormat="1"/>
    <row r="9906" s="77" customFormat="1"/>
    <row r="9907" s="77" customFormat="1"/>
    <row r="9908" s="77" customFormat="1"/>
    <row r="9909" s="77" customFormat="1"/>
    <row r="9910" s="77" customFormat="1"/>
    <row r="9911" s="77" customFormat="1"/>
    <row r="9912" s="77" customFormat="1"/>
    <row r="9913" s="77" customFormat="1"/>
    <row r="9914" s="77" customFormat="1"/>
    <row r="9915" s="77" customFormat="1"/>
    <row r="9916" s="77" customFormat="1"/>
    <row r="9917" s="77" customFormat="1"/>
    <row r="9918" s="77" customFormat="1"/>
    <row r="9919" s="77" customFormat="1"/>
    <row r="9920" s="77" customFormat="1"/>
    <row r="9921" s="77" customFormat="1"/>
    <row r="9922" s="77" customFormat="1"/>
    <row r="9923" s="77" customFormat="1"/>
    <row r="9924" s="77" customFormat="1"/>
    <row r="9925" s="77" customFormat="1"/>
    <row r="9926" s="77" customFormat="1"/>
    <row r="9927" s="77" customFormat="1"/>
    <row r="9928" s="77" customFormat="1"/>
    <row r="9929" s="77" customFormat="1"/>
    <row r="9930" s="77" customFormat="1"/>
    <row r="9931" s="77" customFormat="1"/>
    <row r="9932" s="77" customFormat="1"/>
    <row r="9933" s="77" customFormat="1"/>
    <row r="9934" s="77" customFormat="1"/>
    <row r="9935" s="77" customFormat="1"/>
    <row r="9936" s="77" customFormat="1"/>
    <row r="9937" s="77" customFormat="1"/>
    <row r="9938" s="77" customFormat="1"/>
    <row r="9939" s="77" customFormat="1"/>
    <row r="9940" s="77" customFormat="1"/>
    <row r="9941" s="77" customFormat="1"/>
    <row r="9942" s="77" customFormat="1"/>
    <row r="9943" s="77" customFormat="1"/>
    <row r="9944" s="77" customFormat="1"/>
    <row r="9945" s="77" customFormat="1"/>
    <row r="9946" s="77" customFormat="1"/>
    <row r="9947" s="77" customFormat="1"/>
    <row r="9948" s="77" customFormat="1"/>
    <row r="9949" s="77" customFormat="1"/>
    <row r="9950" s="77" customFormat="1"/>
    <row r="9951" s="77" customFormat="1"/>
    <row r="9952" s="77" customFormat="1"/>
    <row r="9953" s="77" customFormat="1"/>
    <row r="9954" s="77" customFormat="1"/>
    <row r="9955" s="77" customFormat="1"/>
    <row r="9956" s="77" customFormat="1"/>
    <row r="9957" s="77" customFormat="1"/>
    <row r="9958" s="77" customFormat="1"/>
    <row r="9959" s="77" customFormat="1"/>
    <row r="9960" s="77" customFormat="1"/>
    <row r="9961" s="77" customFormat="1"/>
    <row r="9962" s="77" customFormat="1"/>
    <row r="9963" s="77" customFormat="1"/>
    <row r="9964" s="77" customFormat="1"/>
    <row r="9965" s="77" customFormat="1"/>
    <row r="9966" s="77" customFormat="1"/>
    <row r="9967" s="77" customFormat="1"/>
    <row r="9968" s="77" customFormat="1"/>
    <row r="9969" s="77" customFormat="1"/>
    <row r="9970" s="77" customFormat="1"/>
    <row r="9971" s="77" customFormat="1"/>
    <row r="9972" s="77" customFormat="1"/>
    <row r="9973" s="77" customFormat="1"/>
    <row r="9974" s="77" customFormat="1"/>
    <row r="9975" s="77" customFormat="1"/>
    <row r="9976" s="77" customFormat="1"/>
    <row r="9977" s="77" customFormat="1"/>
    <row r="9978" s="77" customFormat="1"/>
    <row r="9979" s="77" customFormat="1"/>
    <row r="9980" s="77" customFormat="1"/>
    <row r="9981" s="77" customFormat="1"/>
    <row r="9982" s="77" customFormat="1"/>
    <row r="9983" s="77" customFormat="1"/>
    <row r="9984" s="77" customFormat="1"/>
    <row r="9985" s="77" customFormat="1"/>
    <row r="9986" s="77" customFormat="1"/>
    <row r="9987" s="77" customFormat="1"/>
    <row r="9988" s="77" customFormat="1"/>
    <row r="9989" s="77" customFormat="1"/>
    <row r="9990" s="77" customFormat="1"/>
    <row r="9991" s="77" customFormat="1"/>
    <row r="9992" s="77" customFormat="1"/>
    <row r="9993" s="77" customFormat="1"/>
    <row r="9994" s="77" customFormat="1"/>
    <row r="9995" s="77" customFormat="1"/>
    <row r="9996" s="77" customFormat="1"/>
    <row r="9997" s="77" customFormat="1"/>
    <row r="9998" s="77" customFormat="1"/>
    <row r="9999" s="77" customFormat="1"/>
    <row r="10000" s="77" customFormat="1"/>
    <row r="10001" s="77" customFormat="1"/>
    <row r="10002" s="77" customFormat="1"/>
    <row r="10003" s="77" customFormat="1"/>
    <row r="10004" s="77" customFormat="1"/>
    <row r="10005" s="77" customFormat="1"/>
    <row r="10006" s="77" customFormat="1"/>
    <row r="10007" s="77" customFormat="1"/>
    <row r="10008" s="77" customFormat="1"/>
    <row r="10009" s="77" customFormat="1"/>
    <row r="10010" s="77" customFormat="1"/>
    <row r="10011" s="77" customFormat="1"/>
    <row r="10012" s="77" customFormat="1"/>
    <row r="10013" s="77" customFormat="1"/>
    <row r="10014" s="77" customFormat="1"/>
    <row r="10015" s="77" customFormat="1"/>
    <row r="10016" s="77" customFormat="1"/>
    <row r="10017" s="77" customFormat="1"/>
    <row r="10018" s="77" customFormat="1"/>
    <row r="10019" s="77" customFormat="1"/>
    <row r="10020" s="77" customFormat="1"/>
    <row r="10021" s="77" customFormat="1"/>
    <row r="10022" s="77" customFormat="1"/>
    <row r="10023" s="77" customFormat="1"/>
    <row r="10024" s="77" customFormat="1"/>
    <row r="10025" s="77" customFormat="1"/>
    <row r="10026" s="77" customFormat="1"/>
    <row r="10027" s="77" customFormat="1"/>
    <row r="10028" s="77" customFormat="1"/>
    <row r="10029" s="77" customFormat="1"/>
    <row r="10030" s="77" customFormat="1"/>
    <row r="10031" s="77" customFormat="1"/>
    <row r="10032" s="77" customFormat="1"/>
    <row r="10033" s="77" customFormat="1"/>
    <row r="10034" s="77" customFormat="1"/>
    <row r="10035" s="77" customFormat="1"/>
    <row r="10036" s="77" customFormat="1"/>
    <row r="10037" s="77" customFormat="1"/>
    <row r="10038" s="77" customFormat="1"/>
    <row r="10039" s="77" customFormat="1"/>
    <row r="10040" s="77" customFormat="1"/>
    <row r="10041" s="77" customFormat="1"/>
    <row r="10042" s="77" customFormat="1"/>
    <row r="10043" s="77" customFormat="1"/>
    <row r="10044" s="77" customFormat="1"/>
    <row r="10045" s="77" customFormat="1"/>
    <row r="10046" s="77" customFormat="1"/>
    <row r="10047" s="77" customFormat="1"/>
    <row r="10048" s="77" customFormat="1"/>
    <row r="10049" s="77" customFormat="1"/>
    <row r="10050" s="77" customFormat="1"/>
    <row r="10051" s="77" customFormat="1"/>
    <row r="10052" s="77" customFormat="1"/>
    <row r="10053" s="77" customFormat="1"/>
    <row r="10054" s="77" customFormat="1"/>
    <row r="10055" s="77" customFormat="1"/>
    <row r="10056" s="77" customFormat="1"/>
    <row r="10057" s="77" customFormat="1"/>
    <row r="10058" s="77" customFormat="1"/>
    <row r="10059" s="77" customFormat="1"/>
    <row r="10060" s="77" customFormat="1"/>
    <row r="10061" s="77" customFormat="1"/>
    <row r="10062" s="77" customFormat="1"/>
    <row r="10063" s="77" customFormat="1"/>
    <row r="10064" s="77" customFormat="1"/>
    <row r="10065" s="77" customFormat="1"/>
    <row r="10066" s="77" customFormat="1"/>
    <row r="10067" s="77" customFormat="1"/>
    <row r="10068" s="77" customFormat="1"/>
    <row r="10069" s="77" customFormat="1"/>
    <row r="10070" s="77" customFormat="1"/>
    <row r="10071" s="77" customFormat="1"/>
    <row r="10072" s="77" customFormat="1"/>
    <row r="10073" s="77" customFormat="1"/>
    <row r="10074" s="77" customFormat="1"/>
    <row r="10075" s="77" customFormat="1"/>
    <row r="10076" s="77" customFormat="1"/>
    <row r="10077" s="77" customFormat="1"/>
    <row r="10078" s="77" customFormat="1"/>
    <row r="10079" s="77" customFormat="1"/>
    <row r="10080" s="77" customFormat="1"/>
    <row r="10081" s="77" customFormat="1"/>
    <row r="10082" s="77" customFormat="1"/>
    <row r="10083" s="77" customFormat="1"/>
    <row r="10084" s="77" customFormat="1"/>
    <row r="10085" s="77" customFormat="1"/>
    <row r="10086" s="77" customFormat="1"/>
    <row r="10087" s="77" customFormat="1"/>
    <row r="10088" s="77" customFormat="1"/>
    <row r="10089" s="77" customFormat="1"/>
    <row r="10090" s="77" customFormat="1"/>
    <row r="10091" s="77" customFormat="1"/>
    <row r="10092" s="77" customFormat="1"/>
    <row r="10093" s="77" customFormat="1"/>
    <row r="10094" s="77" customFormat="1"/>
    <row r="10095" s="77" customFormat="1"/>
    <row r="10096" s="77" customFormat="1"/>
    <row r="10097" s="77" customFormat="1"/>
    <row r="10098" s="77" customFormat="1"/>
    <row r="10099" s="77" customFormat="1"/>
    <row r="10100" s="77" customFormat="1"/>
    <row r="10101" s="77" customFormat="1"/>
    <row r="10102" s="77" customFormat="1"/>
    <row r="10103" s="77" customFormat="1"/>
    <row r="10104" s="77" customFormat="1"/>
    <row r="10105" s="77" customFormat="1"/>
    <row r="10106" s="77" customFormat="1"/>
    <row r="10107" s="77" customFormat="1"/>
    <row r="10108" s="77" customFormat="1"/>
    <row r="10109" s="77" customFormat="1"/>
    <row r="10110" s="77" customFormat="1"/>
    <row r="10111" s="77" customFormat="1"/>
    <row r="10112" s="77" customFormat="1"/>
    <row r="10113" s="77" customFormat="1"/>
    <row r="10114" s="77" customFormat="1"/>
    <row r="10115" s="77" customFormat="1"/>
    <row r="10116" s="77" customFormat="1"/>
    <row r="10117" s="77" customFormat="1"/>
    <row r="10118" s="77" customFormat="1"/>
    <row r="10119" s="77" customFormat="1"/>
    <row r="10120" s="77" customFormat="1"/>
    <row r="10121" s="77" customFormat="1"/>
    <row r="10122" s="77" customFormat="1"/>
    <row r="10123" s="77" customFormat="1"/>
    <row r="10124" s="77" customFormat="1"/>
    <row r="10125" s="77" customFormat="1"/>
    <row r="10126" s="77" customFormat="1"/>
    <row r="10127" s="77" customFormat="1"/>
    <row r="10128" s="77" customFormat="1"/>
    <row r="10129" s="77" customFormat="1"/>
    <row r="10130" s="77" customFormat="1"/>
    <row r="10131" s="77" customFormat="1"/>
    <row r="10132" s="77" customFormat="1"/>
    <row r="10133" s="77" customFormat="1"/>
    <row r="10134" s="77" customFormat="1"/>
    <row r="10135" s="77" customFormat="1"/>
    <row r="10136" s="77" customFormat="1"/>
    <row r="10137" s="77" customFormat="1"/>
    <row r="10138" s="77" customFormat="1"/>
    <row r="10139" s="77" customFormat="1"/>
    <row r="10140" s="77" customFormat="1"/>
    <row r="10141" s="77" customFormat="1"/>
    <row r="10142" s="77" customFormat="1"/>
    <row r="10143" s="77" customFormat="1"/>
    <row r="10144" s="77" customFormat="1"/>
    <row r="10145" s="77" customFormat="1"/>
    <row r="10146" s="77" customFormat="1"/>
    <row r="10147" s="77" customFormat="1"/>
    <row r="10148" s="77" customFormat="1"/>
    <row r="10149" s="77" customFormat="1"/>
    <row r="10150" s="77" customFormat="1"/>
    <row r="10151" s="77" customFormat="1"/>
    <row r="10152" s="77" customFormat="1"/>
    <row r="10153" s="77" customFormat="1"/>
    <row r="10154" s="77" customFormat="1"/>
    <row r="10155" s="77" customFormat="1"/>
    <row r="10156" s="77" customFormat="1"/>
    <row r="10157" s="77" customFormat="1"/>
    <row r="10158" s="77" customFormat="1"/>
    <row r="10159" s="77" customFormat="1"/>
    <row r="10160" s="77" customFormat="1"/>
    <row r="10161" s="77" customFormat="1"/>
    <row r="10162" s="77" customFormat="1"/>
    <row r="10163" s="77" customFormat="1"/>
    <row r="10164" s="77" customFormat="1"/>
    <row r="10165" s="77" customFormat="1"/>
    <row r="10166" s="77" customFormat="1"/>
    <row r="10167" s="77" customFormat="1"/>
    <row r="10168" s="77" customFormat="1"/>
    <row r="10169" s="77" customFormat="1"/>
    <row r="10170" s="77" customFormat="1"/>
    <row r="10171" s="77" customFormat="1"/>
    <row r="10172" s="77" customFormat="1"/>
    <row r="10173" s="77" customFormat="1"/>
    <row r="10174" s="77" customFormat="1"/>
    <row r="10175" s="77" customFormat="1"/>
    <row r="10176" s="77" customFormat="1"/>
    <row r="10177" s="77" customFormat="1"/>
    <row r="10178" s="77" customFormat="1"/>
    <row r="10179" s="77" customFormat="1"/>
    <row r="10180" s="77" customFormat="1"/>
    <row r="10181" s="77" customFormat="1"/>
    <row r="10182" s="77" customFormat="1"/>
    <row r="10183" s="77" customFormat="1"/>
    <row r="10184" s="77" customFormat="1"/>
    <row r="10185" s="77" customFormat="1"/>
    <row r="10186" s="77" customFormat="1"/>
    <row r="10187" s="77" customFormat="1"/>
    <row r="10188" s="77" customFormat="1"/>
    <row r="10189" s="77" customFormat="1"/>
    <row r="10190" s="77" customFormat="1"/>
    <row r="10191" s="77" customFormat="1"/>
    <row r="10192" s="77" customFormat="1"/>
    <row r="10193" s="77" customFormat="1"/>
    <row r="10194" s="77" customFormat="1"/>
    <row r="10195" s="77" customFormat="1"/>
    <row r="10196" s="77" customFormat="1"/>
    <row r="10197" s="77" customFormat="1"/>
    <row r="10198" s="77" customFormat="1"/>
    <row r="10199" s="77" customFormat="1"/>
    <row r="10200" s="77" customFormat="1"/>
    <row r="10201" s="77" customFormat="1"/>
    <row r="10202" s="77" customFormat="1"/>
    <row r="10203" s="77" customFormat="1"/>
    <row r="10204" s="77" customFormat="1"/>
    <row r="10205" s="77" customFormat="1"/>
    <row r="10206" s="77" customFormat="1"/>
    <row r="10207" s="77" customFormat="1"/>
    <row r="10208" s="77" customFormat="1"/>
    <row r="10209" s="77" customFormat="1"/>
    <row r="10210" s="77" customFormat="1"/>
    <row r="10211" s="77" customFormat="1"/>
    <row r="10212" s="77" customFormat="1"/>
    <row r="10213" s="77" customFormat="1"/>
    <row r="10214" s="77" customFormat="1"/>
    <row r="10215" s="77" customFormat="1"/>
    <row r="10216" s="77" customFormat="1"/>
    <row r="10217" s="77" customFormat="1"/>
    <row r="10218" s="77" customFormat="1"/>
    <row r="10219" s="77" customFormat="1"/>
    <row r="10220" s="77" customFormat="1"/>
    <row r="10221" s="77" customFormat="1"/>
    <row r="10222" s="77" customFormat="1"/>
    <row r="10223" s="77" customFormat="1"/>
    <row r="10224" s="77" customFormat="1"/>
    <row r="10225" s="77" customFormat="1"/>
    <row r="10226" s="77" customFormat="1"/>
    <row r="10227" s="77" customFormat="1"/>
    <row r="10228" s="77" customFormat="1"/>
    <row r="10229" s="77" customFormat="1"/>
    <row r="10230" s="77" customFormat="1"/>
    <row r="10231" s="77" customFormat="1"/>
    <row r="10232" s="77" customFormat="1"/>
    <row r="10233" s="77" customFormat="1"/>
    <row r="10234" s="77" customFormat="1"/>
    <row r="10235" s="77" customFormat="1"/>
    <row r="10236" s="77" customFormat="1"/>
    <row r="10237" s="77" customFormat="1"/>
    <row r="10238" s="77" customFormat="1"/>
    <row r="10239" s="77" customFormat="1"/>
    <row r="10240" s="77" customFormat="1"/>
    <row r="10241" s="77" customFormat="1"/>
    <row r="10242" s="77" customFormat="1"/>
    <row r="10243" s="77" customFormat="1"/>
    <row r="10244" s="77" customFormat="1"/>
    <row r="10245" s="77" customFormat="1"/>
    <row r="10246" s="77" customFormat="1"/>
    <row r="10247" s="77" customFormat="1"/>
    <row r="10248" s="77" customFormat="1"/>
    <row r="10249" s="77" customFormat="1"/>
    <row r="10250" s="77" customFormat="1"/>
    <row r="10251" s="77" customFormat="1"/>
    <row r="10252" s="77" customFormat="1"/>
    <row r="10253" s="77" customFormat="1"/>
    <row r="10254" s="77" customFormat="1"/>
    <row r="10255" s="77" customFormat="1"/>
    <row r="10256" s="77" customFormat="1"/>
    <row r="10257" s="77" customFormat="1"/>
    <row r="10258" s="77" customFormat="1"/>
    <row r="10259" s="77" customFormat="1"/>
    <row r="10260" s="77" customFormat="1"/>
    <row r="10261" s="77" customFormat="1"/>
    <row r="10262" s="77" customFormat="1"/>
    <row r="10263" s="77" customFormat="1"/>
    <row r="10264" s="77" customFormat="1"/>
    <row r="10265" s="77" customFormat="1"/>
    <row r="10266" s="77" customFormat="1"/>
    <row r="10267" s="77" customFormat="1"/>
    <row r="10268" s="77" customFormat="1"/>
    <row r="10269" s="77" customFormat="1"/>
    <row r="10270" s="77" customFormat="1"/>
    <row r="10271" s="77" customFormat="1"/>
    <row r="10272" s="77" customFormat="1"/>
    <row r="10273" s="77" customFormat="1"/>
    <row r="10274" s="77" customFormat="1"/>
    <row r="10275" s="77" customFormat="1"/>
    <row r="10276" s="77" customFormat="1"/>
    <row r="10277" s="77" customFormat="1"/>
    <row r="10278" s="77" customFormat="1"/>
    <row r="10279" s="77" customFormat="1"/>
    <row r="10280" s="77" customFormat="1"/>
    <row r="10281" s="77" customFormat="1"/>
    <row r="10282" s="77" customFormat="1"/>
    <row r="10283" s="77" customFormat="1"/>
    <row r="10284" s="77" customFormat="1"/>
    <row r="10285" s="77" customFormat="1"/>
    <row r="10286" s="77" customFormat="1"/>
    <row r="10287" s="77" customFormat="1"/>
    <row r="10288" s="77" customFormat="1"/>
    <row r="10289" s="77" customFormat="1"/>
    <row r="10290" s="77" customFormat="1"/>
    <row r="10291" s="77" customFormat="1"/>
    <row r="10292" s="77" customFormat="1"/>
    <row r="10293" s="77" customFormat="1"/>
    <row r="10294" s="77" customFormat="1"/>
    <row r="10295" s="77" customFormat="1"/>
    <row r="10296" s="77" customFormat="1"/>
    <row r="10297" s="77" customFormat="1"/>
    <row r="10298" s="77" customFormat="1"/>
    <row r="10299" s="77" customFormat="1"/>
    <row r="10300" s="77" customFormat="1"/>
    <row r="10301" s="77" customFormat="1"/>
    <row r="10302" s="77" customFormat="1"/>
    <row r="10303" s="77" customFormat="1"/>
    <row r="10304" s="77" customFormat="1"/>
    <row r="10305" s="77" customFormat="1"/>
    <row r="10306" s="77" customFormat="1"/>
    <row r="10307" s="77" customFormat="1"/>
    <row r="10308" s="77" customFormat="1"/>
    <row r="10309" s="77" customFormat="1"/>
    <row r="10310" s="77" customFormat="1"/>
    <row r="10311" s="77" customFormat="1"/>
    <row r="10312" s="77" customFormat="1"/>
    <row r="10313" s="77" customFormat="1"/>
    <row r="10314" s="77" customFormat="1"/>
    <row r="10315" s="77" customFormat="1"/>
    <row r="10316" s="77" customFormat="1"/>
    <row r="10317" s="77" customFormat="1"/>
    <row r="10318" s="77" customFormat="1"/>
    <row r="10319" s="77" customFormat="1"/>
    <row r="10320" s="77" customFormat="1"/>
    <row r="10321" s="77" customFormat="1"/>
    <row r="10322" s="77" customFormat="1"/>
    <row r="10323" s="77" customFormat="1"/>
    <row r="10324" s="77" customFormat="1"/>
    <row r="10325" s="77" customFormat="1"/>
    <row r="10326" s="77" customFormat="1"/>
    <row r="10327" s="77" customFormat="1"/>
    <row r="10328" s="77" customFormat="1"/>
    <row r="10329" s="77" customFormat="1"/>
    <row r="10330" s="77" customFormat="1"/>
    <row r="10331" s="77" customFormat="1"/>
    <row r="10332" s="77" customFormat="1"/>
    <row r="10333" s="77" customFormat="1"/>
    <row r="10334" s="77" customFormat="1"/>
    <row r="10335" s="77" customFormat="1"/>
    <row r="10336" s="77" customFormat="1"/>
    <row r="10337" s="77" customFormat="1"/>
    <row r="10338" s="77" customFormat="1"/>
    <row r="10339" s="77" customFormat="1"/>
    <row r="10340" s="77" customFormat="1"/>
    <row r="10341" s="77" customFormat="1"/>
    <row r="10342" s="77" customFormat="1"/>
    <row r="10343" s="77" customFormat="1"/>
    <row r="10344" s="77" customFormat="1"/>
    <row r="10345" s="77" customFormat="1"/>
    <row r="10346" s="77" customFormat="1"/>
    <row r="10347" s="77" customFormat="1"/>
    <row r="10348" s="77" customFormat="1"/>
    <row r="10349" s="77" customFormat="1"/>
    <row r="10350" s="77" customFormat="1"/>
    <row r="10351" s="77" customFormat="1"/>
    <row r="10352" s="77" customFormat="1"/>
    <row r="10353" s="77" customFormat="1"/>
    <row r="10354" s="77" customFormat="1"/>
    <row r="10355" s="77" customFormat="1"/>
    <row r="10356" s="77" customFormat="1"/>
    <row r="10357" s="77" customFormat="1"/>
    <row r="10358" s="77" customFormat="1"/>
    <row r="10359" s="77" customFormat="1"/>
    <row r="10360" s="77" customFormat="1"/>
    <row r="10361" s="77" customFormat="1"/>
    <row r="10362" s="77" customFormat="1"/>
    <row r="10363" s="77" customFormat="1"/>
    <row r="10364" s="77" customFormat="1"/>
    <row r="10365" s="77" customFormat="1"/>
    <row r="10366" s="77" customFormat="1"/>
    <row r="10367" s="77" customFormat="1"/>
    <row r="10368" s="77" customFormat="1"/>
    <row r="10369" s="77" customFormat="1"/>
    <row r="10370" s="77" customFormat="1"/>
    <row r="10371" s="77" customFormat="1"/>
    <row r="10372" s="77" customFormat="1"/>
    <row r="10373" s="77" customFormat="1"/>
    <row r="10374" s="77" customFormat="1"/>
    <row r="10375" s="77" customFormat="1"/>
    <row r="10376" s="77" customFormat="1"/>
    <row r="10377" s="77" customFormat="1"/>
    <row r="10378" s="77" customFormat="1"/>
    <row r="10379" s="77" customFormat="1"/>
    <row r="10380" s="77" customFormat="1"/>
    <row r="10381" s="77" customFormat="1"/>
    <row r="10382" s="77" customFormat="1"/>
    <row r="10383" s="77" customFormat="1"/>
    <row r="10384" s="77" customFormat="1"/>
    <row r="10385" s="77" customFormat="1"/>
    <row r="10386" s="77" customFormat="1"/>
    <row r="10387" s="77" customFormat="1"/>
    <row r="10388" s="77" customFormat="1"/>
    <row r="10389" s="77" customFormat="1"/>
    <row r="10390" s="77" customFormat="1"/>
    <row r="10391" s="77" customFormat="1"/>
    <row r="10392" s="77" customFormat="1"/>
    <row r="10393" s="77" customFormat="1"/>
    <row r="10394" s="77" customFormat="1"/>
    <row r="10395" s="77" customFormat="1"/>
    <row r="10396" s="77" customFormat="1"/>
    <row r="10397" s="77" customFormat="1"/>
    <row r="10398" s="77" customFormat="1"/>
    <row r="10399" s="77" customFormat="1"/>
    <row r="10400" s="77" customFormat="1"/>
    <row r="10401" s="77" customFormat="1"/>
    <row r="10402" s="77" customFormat="1"/>
    <row r="10403" s="77" customFormat="1"/>
    <row r="10404" s="77" customFormat="1"/>
    <row r="10405" s="77" customFormat="1"/>
    <row r="10406" s="77" customFormat="1"/>
    <row r="10407" s="77" customFormat="1"/>
    <row r="10408" s="77" customFormat="1"/>
    <row r="10409" s="77" customFormat="1"/>
    <row r="10410" s="77" customFormat="1"/>
    <row r="10411" s="77" customFormat="1"/>
    <row r="10412" s="77" customFormat="1"/>
    <row r="10413" s="77" customFormat="1"/>
    <row r="10414" s="77" customFormat="1"/>
    <row r="10415" s="77" customFormat="1"/>
    <row r="10416" s="77" customFormat="1"/>
    <row r="10417" s="77" customFormat="1"/>
    <row r="10418" s="77" customFormat="1"/>
    <row r="10419" s="77" customFormat="1"/>
    <row r="10420" s="77" customFormat="1"/>
    <row r="10421" s="77" customFormat="1"/>
    <row r="10422" s="77" customFormat="1"/>
    <row r="10423" s="77" customFormat="1"/>
    <row r="10424" s="77" customFormat="1"/>
    <row r="10425" s="77" customFormat="1"/>
    <row r="10426" s="77" customFormat="1"/>
    <row r="10427" s="77" customFormat="1"/>
    <row r="10428" s="77" customFormat="1"/>
    <row r="10429" s="77" customFormat="1"/>
    <row r="10430" s="77" customFormat="1"/>
    <row r="10431" s="77" customFormat="1"/>
    <row r="10432" s="77" customFormat="1"/>
    <row r="10433" s="77" customFormat="1"/>
    <row r="10434" s="77" customFormat="1"/>
    <row r="10435" s="77" customFormat="1"/>
    <row r="10436" s="77" customFormat="1"/>
    <row r="10437" s="77" customFormat="1"/>
    <row r="10438" s="77" customFormat="1"/>
    <row r="10439" s="77" customFormat="1"/>
    <row r="10440" s="77" customFormat="1"/>
    <row r="10441" s="77" customFormat="1"/>
    <row r="10442" s="77" customFormat="1"/>
    <row r="10443" s="77" customFormat="1"/>
    <row r="10444" s="77" customFormat="1"/>
    <row r="10445" s="77" customFormat="1"/>
    <row r="10446" s="77" customFormat="1"/>
    <row r="10447" s="77" customFormat="1"/>
    <row r="10448" s="77" customFormat="1"/>
    <row r="10449" s="77" customFormat="1"/>
    <row r="10450" s="77" customFormat="1"/>
    <row r="10451" s="77" customFormat="1"/>
    <row r="10452" s="77" customFormat="1"/>
    <row r="10453" s="77" customFormat="1"/>
    <row r="10454" s="77" customFormat="1"/>
    <row r="10455" s="77" customFormat="1"/>
    <row r="10456" s="77" customFormat="1"/>
    <row r="10457" s="77" customFormat="1"/>
    <row r="10458" s="77" customFormat="1"/>
    <row r="10459" s="77" customFormat="1"/>
    <row r="10460" s="77" customFormat="1"/>
    <row r="10461" s="77" customFormat="1"/>
    <row r="10462" s="77" customFormat="1"/>
    <row r="10463" s="77" customFormat="1"/>
    <row r="10464" s="77" customFormat="1"/>
    <row r="10465" s="77" customFormat="1"/>
    <row r="10466" s="77" customFormat="1"/>
    <row r="10467" s="77" customFormat="1"/>
    <row r="10468" s="77" customFormat="1"/>
    <row r="10469" s="77" customFormat="1"/>
    <row r="10470" s="77" customFormat="1"/>
    <row r="10471" s="77" customFormat="1"/>
    <row r="10472" s="77" customFormat="1"/>
    <row r="10473" s="77" customFormat="1"/>
    <row r="10474" s="77" customFormat="1"/>
    <row r="10475" s="77" customFormat="1"/>
    <row r="10476" s="77" customFormat="1"/>
    <row r="10477" s="77" customFormat="1"/>
    <row r="10478" s="77" customFormat="1"/>
    <row r="10479" s="77" customFormat="1"/>
    <row r="10480" s="77" customFormat="1"/>
    <row r="10481" s="77" customFormat="1"/>
    <row r="10482" s="77" customFormat="1"/>
    <row r="10483" s="77" customFormat="1"/>
    <row r="10484" s="77" customFormat="1"/>
    <row r="10485" s="77" customFormat="1"/>
    <row r="10486" s="77" customFormat="1"/>
    <row r="10487" s="77" customFormat="1"/>
    <row r="10488" s="77" customFormat="1"/>
    <row r="10489" s="77" customFormat="1"/>
    <row r="10490" s="77" customFormat="1"/>
    <row r="10491" s="77" customFormat="1"/>
    <row r="10492" s="77" customFormat="1"/>
    <row r="10493" s="77" customFormat="1"/>
    <row r="10494" s="77" customFormat="1"/>
    <row r="10495" s="77" customFormat="1"/>
    <row r="10496" s="77" customFormat="1"/>
    <row r="10497" s="77" customFormat="1"/>
    <row r="10498" s="77" customFormat="1"/>
    <row r="10499" s="77" customFormat="1"/>
    <row r="10500" s="77" customFormat="1"/>
    <row r="10501" s="77" customFormat="1"/>
    <row r="10502" s="77" customFormat="1"/>
    <row r="10503" s="77" customFormat="1"/>
    <row r="10504" s="77" customFormat="1"/>
    <row r="10505" s="77" customFormat="1"/>
    <row r="10506" s="77" customFormat="1"/>
    <row r="10507" s="77" customFormat="1"/>
    <row r="10508" s="77" customFormat="1"/>
    <row r="10509" s="77" customFormat="1"/>
    <row r="10510" s="77" customFormat="1"/>
    <row r="10511" s="77" customFormat="1"/>
    <row r="10512" s="77" customFormat="1"/>
    <row r="10513" s="77" customFormat="1"/>
    <row r="10514" s="77" customFormat="1"/>
    <row r="10515" s="77" customFormat="1"/>
    <row r="10516" s="77" customFormat="1"/>
    <row r="10517" s="77" customFormat="1"/>
    <row r="10518" s="77" customFormat="1"/>
    <row r="10519" s="77" customFormat="1"/>
    <row r="10520" s="77" customFormat="1"/>
    <row r="10521" s="77" customFormat="1"/>
    <row r="10522" s="77" customFormat="1"/>
    <row r="10523" s="77" customFormat="1"/>
    <row r="10524" s="77" customFormat="1"/>
    <row r="10525" s="77" customFormat="1"/>
    <row r="10526" s="77" customFormat="1"/>
    <row r="10527" s="77" customFormat="1"/>
    <row r="10528" s="77" customFormat="1"/>
    <row r="10529" s="77" customFormat="1"/>
    <row r="10530" s="77" customFormat="1"/>
    <row r="10531" s="77" customFormat="1"/>
    <row r="10532" s="77" customFormat="1"/>
    <row r="10533" s="77" customFormat="1"/>
    <row r="10534" s="77" customFormat="1"/>
    <row r="10535" s="77" customFormat="1"/>
    <row r="10536" s="77" customFormat="1"/>
    <row r="10537" s="77" customFormat="1"/>
    <row r="10538" s="77" customFormat="1"/>
    <row r="10539" s="77" customFormat="1"/>
    <row r="10540" s="77" customFormat="1"/>
    <row r="10541" s="77" customFormat="1"/>
    <row r="10542" s="77" customFormat="1"/>
    <row r="10543" s="77" customFormat="1"/>
    <row r="10544" s="77" customFormat="1"/>
    <row r="10545" s="77" customFormat="1"/>
    <row r="10546" s="77" customFormat="1"/>
    <row r="10547" s="77" customFormat="1"/>
    <row r="10548" s="77" customFormat="1"/>
    <row r="10549" s="77" customFormat="1"/>
    <row r="10550" s="77" customFormat="1"/>
    <row r="10551" s="77" customFormat="1"/>
    <row r="10552" s="77" customFormat="1"/>
    <row r="10553" s="77" customFormat="1"/>
    <row r="10554" s="77" customFormat="1"/>
    <row r="10555" s="77" customFormat="1"/>
    <row r="10556" s="77" customFormat="1"/>
    <row r="10557" s="77" customFormat="1"/>
    <row r="10558" s="77" customFormat="1"/>
    <row r="10559" s="77" customFormat="1"/>
    <row r="10560" s="77" customFormat="1"/>
    <row r="10561" s="77" customFormat="1"/>
    <row r="10562" s="77" customFormat="1"/>
    <row r="10563" s="77" customFormat="1"/>
    <row r="10564" s="77" customFormat="1"/>
    <row r="10565" s="77" customFormat="1"/>
    <row r="10566" s="77" customFormat="1"/>
    <row r="10567" s="77" customFormat="1"/>
    <row r="10568" s="77" customFormat="1"/>
    <row r="10569" s="77" customFormat="1"/>
    <row r="10570" s="77" customFormat="1"/>
    <row r="10571" s="77" customFormat="1"/>
    <row r="10572" s="77" customFormat="1"/>
    <row r="10573" s="77" customFormat="1"/>
    <row r="10574" s="77" customFormat="1"/>
    <row r="10575" s="77" customFormat="1"/>
    <row r="10576" s="77" customFormat="1"/>
    <row r="10577" s="77" customFormat="1"/>
    <row r="10578" s="77" customFormat="1"/>
    <row r="10579" s="77" customFormat="1"/>
    <row r="10580" s="77" customFormat="1"/>
    <row r="10581" s="77" customFormat="1"/>
    <row r="10582" s="77" customFormat="1"/>
    <row r="10583" s="77" customFormat="1"/>
    <row r="10584" s="77" customFormat="1"/>
    <row r="10585" s="77" customFormat="1"/>
    <row r="10586" s="77" customFormat="1"/>
    <row r="10587" s="77" customFormat="1"/>
    <row r="10588" s="77" customFormat="1"/>
    <row r="10589" s="77" customFormat="1"/>
    <row r="10590" s="77" customFormat="1"/>
    <row r="10591" s="77" customFormat="1"/>
    <row r="10592" s="77" customFormat="1"/>
    <row r="10593" s="77" customFormat="1"/>
    <row r="10594" s="77" customFormat="1"/>
    <row r="10595" s="77" customFormat="1"/>
    <row r="10596" s="77" customFormat="1"/>
    <row r="10597" s="77" customFormat="1"/>
    <row r="10598" s="77" customFormat="1"/>
    <row r="10599" s="77" customFormat="1"/>
    <row r="10600" s="77" customFormat="1"/>
    <row r="10601" s="77" customFormat="1"/>
    <row r="10602" s="77" customFormat="1"/>
    <row r="10603" s="77" customFormat="1"/>
    <row r="10604" s="77" customFormat="1"/>
    <row r="10605" s="77" customFormat="1"/>
    <row r="10606" s="77" customFormat="1"/>
    <row r="10607" s="77" customFormat="1"/>
    <row r="10608" s="77" customFormat="1"/>
    <row r="10609" s="77" customFormat="1"/>
    <row r="10610" s="77" customFormat="1"/>
    <row r="10611" s="77" customFormat="1"/>
    <row r="10612" s="77" customFormat="1"/>
    <row r="10613" s="77" customFormat="1"/>
    <row r="10614" s="77" customFormat="1"/>
    <row r="10615" s="77" customFormat="1"/>
    <row r="10616" s="77" customFormat="1"/>
    <row r="10617" s="77" customFormat="1"/>
    <row r="10618" s="77" customFormat="1"/>
    <row r="10619" s="77" customFormat="1"/>
    <row r="10620" s="77" customFormat="1"/>
    <row r="10621" s="77" customFormat="1"/>
    <row r="10622" s="77" customFormat="1"/>
    <row r="10623" s="77" customFormat="1"/>
    <row r="10624" s="77" customFormat="1"/>
    <row r="10625" s="77" customFormat="1"/>
    <row r="10626" s="77" customFormat="1"/>
    <row r="10627" s="77" customFormat="1"/>
    <row r="10628" s="77" customFormat="1"/>
    <row r="10629" s="77" customFormat="1"/>
    <row r="10630" s="77" customFormat="1"/>
    <row r="10631" s="77" customFormat="1"/>
    <row r="10632" s="77" customFormat="1"/>
    <row r="10633" s="77" customFormat="1"/>
    <row r="10634" s="77" customFormat="1"/>
    <row r="10635" s="77" customFormat="1"/>
    <row r="10636" s="77" customFormat="1"/>
    <row r="10637" s="77" customFormat="1"/>
    <row r="10638" s="77" customFormat="1"/>
    <row r="10639" s="77" customFormat="1"/>
    <row r="10640" s="77" customFormat="1"/>
    <row r="10641" s="77" customFormat="1"/>
    <row r="10642" s="77" customFormat="1"/>
    <row r="10643" s="77" customFormat="1"/>
    <row r="10644" s="77" customFormat="1"/>
    <row r="10645" s="77" customFormat="1"/>
    <row r="10646" s="77" customFormat="1"/>
    <row r="10647" s="77" customFormat="1"/>
    <row r="10648" s="77" customFormat="1"/>
    <row r="10649" s="77" customFormat="1"/>
    <row r="10650" s="77" customFormat="1"/>
    <row r="10651" s="77" customFormat="1"/>
    <row r="10652" s="77" customFormat="1"/>
    <row r="10653" s="77" customFormat="1"/>
    <row r="10654" s="77" customFormat="1"/>
    <row r="10655" s="77" customFormat="1"/>
    <row r="10656" s="77" customFormat="1"/>
    <row r="10657" s="77" customFormat="1"/>
    <row r="10658" s="77" customFormat="1"/>
    <row r="10659" s="77" customFormat="1"/>
    <row r="10660" s="77" customFormat="1"/>
    <row r="10661" s="77" customFormat="1"/>
    <row r="10662" s="77" customFormat="1"/>
    <row r="10663" s="77" customFormat="1"/>
    <row r="10664" s="77" customFormat="1"/>
    <row r="10665" s="77" customFormat="1"/>
    <row r="10666" s="77" customFormat="1"/>
    <row r="10667" s="77" customFormat="1"/>
    <row r="10668" s="77" customFormat="1"/>
    <row r="10669" s="77" customFormat="1"/>
    <row r="10670" s="77" customFormat="1"/>
    <row r="10671" s="77" customFormat="1"/>
    <row r="10672" s="77" customFormat="1"/>
    <row r="10673" s="77" customFormat="1"/>
    <row r="10674" s="77" customFormat="1"/>
    <row r="10675" s="77" customFormat="1"/>
    <row r="10676" s="77" customFormat="1"/>
    <row r="10677" s="77" customFormat="1"/>
    <row r="10678" s="77" customFormat="1"/>
    <row r="10679" s="77" customFormat="1"/>
    <row r="10680" s="77" customFormat="1"/>
    <row r="10681" s="77" customFormat="1"/>
    <row r="10682" s="77" customFormat="1"/>
    <row r="10683" s="77" customFormat="1"/>
    <row r="10684" s="77" customFormat="1"/>
    <row r="10685" s="77" customFormat="1"/>
    <row r="10686" s="77" customFormat="1"/>
    <row r="10687" s="77" customFormat="1"/>
    <row r="10688" s="77" customFormat="1"/>
    <row r="10689" s="77" customFormat="1"/>
    <row r="10690" s="77" customFormat="1"/>
    <row r="10691" s="77" customFormat="1"/>
    <row r="10692" s="77" customFormat="1"/>
    <row r="10693" s="77" customFormat="1"/>
    <row r="10694" s="77" customFormat="1"/>
    <row r="10695" s="77" customFormat="1"/>
    <row r="10696" s="77" customFormat="1"/>
    <row r="10697" s="77" customFormat="1"/>
    <row r="10698" s="77" customFormat="1"/>
    <row r="10699" s="77" customFormat="1"/>
    <row r="10700" s="77" customFormat="1"/>
    <row r="10701" s="77" customFormat="1"/>
    <row r="10702" s="77" customFormat="1"/>
    <row r="10703" s="77" customFormat="1"/>
    <row r="10704" s="77" customFormat="1"/>
    <row r="10705" s="77" customFormat="1"/>
    <row r="10706" s="77" customFormat="1"/>
    <row r="10707" s="77" customFormat="1"/>
    <row r="10708" s="77" customFormat="1"/>
    <row r="10709" s="77" customFormat="1"/>
    <row r="10710" s="77" customFormat="1"/>
    <row r="10711" s="77" customFormat="1"/>
    <row r="10712" s="77" customFormat="1"/>
    <row r="10713" s="77" customFormat="1"/>
    <row r="10714" s="77" customFormat="1"/>
    <row r="10715" s="77" customFormat="1"/>
    <row r="10716" s="77" customFormat="1"/>
    <row r="10717" s="77" customFormat="1"/>
    <row r="10718" s="77" customFormat="1"/>
    <row r="10719" s="77" customFormat="1"/>
    <row r="10720" s="77" customFormat="1"/>
    <row r="10721" s="77" customFormat="1"/>
    <row r="10722" s="77" customFormat="1"/>
    <row r="10723" s="77" customFormat="1"/>
    <row r="10724" s="77" customFormat="1"/>
    <row r="10725" s="77" customFormat="1"/>
    <row r="10726" s="77" customFormat="1"/>
    <row r="10727" s="77" customFormat="1"/>
    <row r="10728" s="77" customFormat="1"/>
    <row r="10729" s="77" customFormat="1"/>
    <row r="10730" s="77" customFormat="1"/>
    <row r="10731" s="77" customFormat="1"/>
    <row r="10732" s="77" customFormat="1"/>
    <row r="10733" s="77" customFormat="1"/>
    <row r="10734" s="77" customFormat="1"/>
    <row r="10735" s="77" customFormat="1"/>
    <row r="10736" s="77" customFormat="1"/>
    <row r="10737" s="77" customFormat="1"/>
    <row r="10738" s="77" customFormat="1"/>
    <row r="10739" s="77" customFormat="1"/>
    <row r="10740" s="77" customFormat="1"/>
    <row r="10741" s="77" customFormat="1"/>
    <row r="10742" s="77" customFormat="1"/>
    <row r="10743" s="77" customFormat="1"/>
    <row r="10744" s="77" customFormat="1"/>
    <row r="10745" s="77" customFormat="1"/>
    <row r="10746" s="77" customFormat="1"/>
    <row r="10747" s="77" customFormat="1"/>
    <row r="10748" s="77" customFormat="1"/>
    <row r="10749" s="77" customFormat="1"/>
    <row r="10750" s="77" customFormat="1"/>
    <row r="10751" s="77" customFormat="1"/>
    <row r="10752" s="77" customFormat="1"/>
    <row r="10753" s="77" customFormat="1"/>
    <row r="10754" s="77" customFormat="1"/>
    <row r="10755" s="77" customFormat="1"/>
    <row r="10756" s="77" customFormat="1"/>
    <row r="10757" s="77" customFormat="1"/>
    <row r="10758" s="77" customFormat="1"/>
    <row r="10759" s="77" customFormat="1"/>
    <row r="10760" s="77" customFormat="1"/>
    <row r="10761" s="77" customFormat="1"/>
    <row r="10762" s="77" customFormat="1"/>
    <row r="10763" s="77" customFormat="1"/>
    <row r="10764" s="77" customFormat="1"/>
    <row r="10765" s="77" customFormat="1"/>
    <row r="10766" s="77" customFormat="1"/>
    <row r="10767" s="77" customFormat="1"/>
    <row r="10768" s="77" customFormat="1"/>
    <row r="10769" s="77" customFormat="1"/>
    <row r="10770" s="77" customFormat="1"/>
    <row r="10771" s="77" customFormat="1"/>
    <row r="10772" s="77" customFormat="1"/>
    <row r="10773" s="77" customFormat="1"/>
    <row r="10774" s="77" customFormat="1"/>
    <row r="10775" s="77" customFormat="1"/>
    <row r="10776" s="77" customFormat="1"/>
    <row r="10777" s="77" customFormat="1"/>
    <row r="10778" s="77" customFormat="1"/>
    <row r="10779" s="77" customFormat="1"/>
    <row r="10780" s="77" customFormat="1"/>
    <row r="10781" s="77" customFormat="1"/>
    <row r="10782" s="77" customFormat="1"/>
    <row r="10783" s="77" customFormat="1"/>
    <row r="10784" s="77" customFormat="1"/>
    <row r="10785" s="77" customFormat="1"/>
    <row r="10786" s="77" customFormat="1"/>
    <row r="10787" s="77" customFormat="1"/>
    <row r="10788" s="77" customFormat="1"/>
    <row r="10789" s="77" customFormat="1"/>
    <row r="10790" s="77" customFormat="1"/>
    <row r="10791" s="77" customFormat="1"/>
    <row r="10792" s="77" customFormat="1"/>
    <row r="10793" s="77" customFormat="1"/>
    <row r="10794" s="77" customFormat="1"/>
    <row r="10795" s="77" customFormat="1"/>
    <row r="10796" s="77" customFormat="1"/>
    <row r="10797" s="77" customFormat="1"/>
    <row r="10798" s="77" customFormat="1"/>
    <row r="10799" s="77" customFormat="1"/>
    <row r="10800" s="77" customFormat="1"/>
    <row r="10801" s="77" customFormat="1"/>
    <row r="10802" s="77" customFormat="1"/>
    <row r="10803" s="77" customFormat="1"/>
    <row r="10804" s="77" customFormat="1"/>
    <row r="10805" s="77" customFormat="1"/>
    <row r="10806" s="77" customFormat="1"/>
    <row r="10807" s="77" customFormat="1"/>
    <row r="10808" s="77" customFormat="1"/>
    <row r="10809" s="77" customFormat="1"/>
    <row r="10810" s="77" customFormat="1"/>
    <row r="10811" s="77" customFormat="1"/>
    <row r="10812" s="77" customFormat="1"/>
    <row r="10813" s="77" customFormat="1"/>
    <row r="10814" s="77" customFormat="1"/>
    <row r="10815" s="77" customFormat="1"/>
    <row r="10816" s="77" customFormat="1"/>
    <row r="10817" s="77" customFormat="1"/>
    <row r="10818" s="77" customFormat="1"/>
    <row r="10819" s="77" customFormat="1"/>
    <row r="10820" s="77" customFormat="1"/>
    <row r="10821" s="77" customFormat="1"/>
    <row r="10822" s="77" customFormat="1"/>
    <row r="10823" s="77" customFormat="1"/>
    <row r="10824" s="77" customFormat="1"/>
    <row r="10825" s="77" customFormat="1"/>
    <row r="10826" s="77" customFormat="1"/>
    <row r="10827" s="77" customFormat="1"/>
    <row r="10828" s="77" customFormat="1"/>
    <row r="10829" s="77" customFormat="1"/>
    <row r="10830" s="77" customFormat="1"/>
    <row r="10831" s="77" customFormat="1"/>
    <row r="10832" s="77" customFormat="1"/>
    <row r="10833" s="77" customFormat="1"/>
    <row r="10834" s="77" customFormat="1"/>
    <row r="10835" s="77" customFormat="1"/>
    <row r="10836" s="77" customFormat="1"/>
    <row r="10837" s="77" customFormat="1"/>
    <row r="10838" s="77" customFormat="1"/>
    <row r="10839" s="77" customFormat="1"/>
    <row r="10840" s="77" customFormat="1"/>
    <row r="10841" s="77" customFormat="1"/>
    <row r="10842" s="77" customFormat="1"/>
    <row r="10843" s="77" customFormat="1"/>
    <row r="10844" s="77" customFormat="1"/>
    <row r="10845" s="77" customFormat="1"/>
    <row r="10846" s="77" customFormat="1"/>
    <row r="10847" s="77" customFormat="1"/>
    <row r="10848" s="77" customFormat="1"/>
    <row r="10849" s="77" customFormat="1"/>
    <row r="10850" s="77" customFormat="1"/>
    <row r="10851" s="77" customFormat="1"/>
    <row r="10852" s="77" customFormat="1"/>
    <row r="10853" s="77" customFormat="1"/>
    <row r="10854" s="77" customFormat="1"/>
    <row r="10855" s="77" customFormat="1"/>
    <row r="10856" s="77" customFormat="1"/>
    <row r="10857" s="77" customFormat="1"/>
    <row r="10858" s="77" customFormat="1"/>
    <row r="10859" s="77" customFormat="1"/>
    <row r="10860" s="77" customFormat="1"/>
    <row r="10861" s="77" customFormat="1"/>
    <row r="10862" s="77" customFormat="1"/>
    <row r="10863" s="77" customFormat="1"/>
    <row r="10864" s="77" customFormat="1"/>
    <row r="10865" s="77" customFormat="1"/>
    <row r="10866" s="77" customFormat="1"/>
    <row r="10867" s="77" customFormat="1"/>
    <row r="10868" s="77" customFormat="1"/>
    <row r="10869" s="77" customFormat="1"/>
    <row r="10870" s="77" customFormat="1"/>
    <row r="10871" s="77" customFormat="1"/>
    <row r="10872" s="77" customFormat="1"/>
    <row r="10873" s="77" customFormat="1"/>
    <row r="10874" s="77" customFormat="1"/>
    <row r="10875" s="77" customFormat="1"/>
    <row r="10876" s="77" customFormat="1"/>
    <row r="10877" s="77" customFormat="1"/>
    <row r="10878" s="77" customFormat="1"/>
    <row r="10879" s="77" customFormat="1"/>
    <row r="10880" s="77" customFormat="1"/>
    <row r="10881" s="77" customFormat="1"/>
    <row r="10882" s="77" customFormat="1"/>
    <row r="10883" s="77" customFormat="1"/>
    <row r="10884" s="77" customFormat="1"/>
    <row r="10885" s="77" customFormat="1"/>
    <row r="10886" s="77" customFormat="1"/>
    <row r="10887" s="77" customFormat="1"/>
    <row r="10888" s="77" customFormat="1"/>
    <row r="10889" s="77" customFormat="1"/>
    <row r="10890" s="77" customFormat="1"/>
    <row r="10891" s="77" customFormat="1"/>
    <row r="10892" s="77" customFormat="1"/>
    <row r="10893" s="77" customFormat="1"/>
    <row r="10894" s="77" customFormat="1"/>
    <row r="10895" s="77" customFormat="1"/>
    <row r="10896" s="77" customFormat="1"/>
    <row r="10897" s="77" customFormat="1"/>
    <row r="10898" s="77" customFormat="1"/>
    <row r="10899" s="77" customFormat="1"/>
    <row r="10900" s="77" customFormat="1"/>
    <row r="10901" s="77" customFormat="1"/>
    <row r="10902" s="77" customFormat="1"/>
    <row r="10903" s="77" customFormat="1"/>
    <row r="10904" s="77" customFormat="1"/>
    <row r="10905" s="77" customFormat="1"/>
    <row r="10906" s="77" customFormat="1"/>
    <row r="10907" s="77" customFormat="1"/>
    <row r="10908" s="77" customFormat="1"/>
    <row r="10909" s="77" customFormat="1"/>
    <row r="10910" s="77" customFormat="1"/>
    <row r="10911" s="77" customFormat="1"/>
    <row r="10912" s="77" customFormat="1"/>
    <row r="10913" s="77" customFormat="1"/>
    <row r="10914" s="77" customFormat="1"/>
    <row r="10915" s="77" customFormat="1"/>
    <row r="10916" s="77" customFormat="1"/>
    <row r="10917" s="77" customFormat="1"/>
    <row r="10918" s="77" customFormat="1"/>
    <row r="10919" s="77" customFormat="1"/>
    <row r="10920" s="77" customFormat="1"/>
    <row r="10921" s="77" customFormat="1"/>
    <row r="10922" s="77" customFormat="1"/>
    <row r="10923" s="77" customFormat="1"/>
    <row r="10924" s="77" customFormat="1"/>
    <row r="10925" s="77" customFormat="1"/>
    <row r="10926" s="77" customFormat="1"/>
    <row r="10927" s="77" customFormat="1"/>
    <row r="10928" s="77" customFormat="1"/>
    <row r="10929" s="77" customFormat="1"/>
    <row r="10930" s="77" customFormat="1"/>
    <row r="10931" s="77" customFormat="1"/>
    <row r="10932" s="77" customFormat="1"/>
    <row r="10933" s="77" customFormat="1"/>
    <row r="10934" s="77" customFormat="1"/>
    <row r="10935" s="77" customFormat="1"/>
    <row r="10936" s="77" customFormat="1"/>
    <row r="10937" s="77" customFormat="1"/>
    <row r="10938" s="77" customFormat="1"/>
    <row r="10939" s="77" customFormat="1"/>
    <row r="10940" s="77" customFormat="1"/>
    <row r="10941" s="77" customFormat="1"/>
    <row r="10942" s="77" customFormat="1"/>
    <row r="10943" s="77" customFormat="1"/>
    <row r="10944" s="77" customFormat="1"/>
    <row r="10945" s="77" customFormat="1"/>
    <row r="10946" s="77" customFormat="1"/>
    <row r="10947" s="77" customFormat="1"/>
    <row r="10948" s="77" customFormat="1"/>
    <row r="10949" s="77" customFormat="1"/>
    <row r="10950" s="77" customFormat="1"/>
    <row r="10951" s="77" customFormat="1"/>
    <row r="10952" s="77" customFormat="1"/>
    <row r="10953" s="77" customFormat="1"/>
    <row r="10954" s="77" customFormat="1"/>
    <row r="10955" s="77" customFormat="1"/>
    <row r="10956" s="77" customFormat="1"/>
    <row r="10957" s="77" customFormat="1"/>
    <row r="10958" s="77" customFormat="1"/>
    <row r="10959" s="77" customFormat="1"/>
    <row r="10960" s="77" customFormat="1"/>
    <row r="10961" s="77" customFormat="1"/>
    <row r="10962" s="77" customFormat="1"/>
    <row r="10963" s="77" customFormat="1"/>
    <row r="10964" s="77" customFormat="1"/>
    <row r="10965" s="77" customFormat="1"/>
    <row r="10966" s="77" customFormat="1"/>
    <row r="10967" s="77" customFormat="1"/>
    <row r="10968" s="77" customFormat="1"/>
    <row r="10969" s="77" customFormat="1"/>
    <row r="10970" s="77" customFormat="1"/>
    <row r="10971" s="77" customFormat="1"/>
    <row r="10972" s="77" customFormat="1"/>
    <row r="10973" s="77" customFormat="1"/>
    <row r="10974" s="77" customFormat="1"/>
    <row r="10975" s="77" customFormat="1"/>
    <row r="10976" s="77" customFormat="1"/>
    <row r="10977" s="77" customFormat="1"/>
    <row r="10978" s="77" customFormat="1"/>
    <row r="10979" s="77" customFormat="1"/>
    <row r="10980" s="77" customFormat="1"/>
    <row r="10981" s="77" customFormat="1"/>
    <row r="10982" s="77" customFormat="1"/>
    <row r="10983" s="77" customFormat="1"/>
    <row r="10984" s="77" customFormat="1"/>
    <row r="10985" s="77" customFormat="1"/>
    <row r="10986" s="77" customFormat="1"/>
    <row r="10987" s="77" customFormat="1"/>
    <row r="10988" s="77" customFormat="1"/>
    <row r="10989" s="77" customFormat="1"/>
    <row r="10990" s="77" customFormat="1"/>
    <row r="10991" s="77" customFormat="1"/>
    <row r="10992" s="77" customFormat="1"/>
    <row r="10993" s="77" customFormat="1"/>
    <row r="10994" s="77" customFormat="1"/>
    <row r="10995" s="77" customFormat="1"/>
    <row r="10996" s="77" customFormat="1"/>
    <row r="10997" s="77" customFormat="1"/>
    <row r="10998" s="77" customFormat="1"/>
    <row r="10999" s="77" customFormat="1"/>
    <row r="11000" s="77" customFormat="1"/>
    <row r="11001" s="77" customFormat="1"/>
    <row r="11002" s="77" customFormat="1"/>
    <row r="11003" s="77" customFormat="1"/>
    <row r="11004" s="77" customFormat="1"/>
    <row r="11005" s="77" customFormat="1"/>
    <row r="11006" s="77" customFormat="1"/>
    <row r="11007" s="77" customFormat="1"/>
    <row r="11008" s="77" customFormat="1"/>
    <row r="11009" s="77" customFormat="1"/>
    <row r="11010" s="77" customFormat="1"/>
    <row r="11011" s="77" customFormat="1"/>
    <row r="11012" s="77" customFormat="1"/>
    <row r="11013" s="77" customFormat="1"/>
    <row r="11014" s="77" customFormat="1"/>
    <row r="11015" s="77" customFormat="1"/>
    <row r="11016" s="77" customFormat="1"/>
    <row r="11017" s="77" customFormat="1"/>
    <row r="11018" s="77" customFormat="1"/>
    <row r="11019" s="77" customFormat="1"/>
    <row r="11020" s="77" customFormat="1"/>
    <row r="11021" s="77" customFormat="1"/>
    <row r="11022" s="77" customFormat="1"/>
    <row r="11023" s="77" customFormat="1"/>
    <row r="11024" s="77" customFormat="1"/>
    <row r="11025" s="77" customFormat="1"/>
    <row r="11026" s="77" customFormat="1"/>
    <row r="11027" s="77" customFormat="1"/>
    <row r="11028" s="77" customFormat="1"/>
    <row r="11029" s="77" customFormat="1"/>
    <row r="11030" s="77" customFormat="1"/>
    <row r="11031" s="77" customFormat="1"/>
    <row r="11032" s="77" customFormat="1"/>
    <row r="11033" s="77" customFormat="1"/>
    <row r="11034" s="77" customFormat="1"/>
    <row r="11035" s="77" customFormat="1"/>
    <row r="11036" s="77" customFormat="1"/>
    <row r="11037" s="77" customFormat="1"/>
    <row r="11038" s="77" customFormat="1"/>
    <row r="11039" s="77" customFormat="1"/>
    <row r="11040" s="77" customFormat="1"/>
    <row r="11041" s="77" customFormat="1"/>
    <row r="11042" s="77" customFormat="1"/>
    <row r="11043" s="77" customFormat="1"/>
    <row r="11044" s="77" customFormat="1"/>
    <row r="11045" s="77" customFormat="1"/>
    <row r="11046" s="77" customFormat="1"/>
    <row r="11047" s="77" customFormat="1"/>
    <row r="11048" s="77" customFormat="1"/>
    <row r="11049" s="77" customFormat="1"/>
    <row r="11050" s="77" customFormat="1"/>
    <row r="11051" s="77" customFormat="1"/>
    <row r="11052" s="77" customFormat="1"/>
    <row r="11053" s="77" customFormat="1"/>
    <row r="11054" s="77" customFormat="1"/>
    <row r="11055" s="77" customFormat="1"/>
    <row r="11056" s="77" customFormat="1"/>
    <row r="11057" s="77" customFormat="1"/>
    <row r="11058" s="77" customFormat="1"/>
    <row r="11059" s="77" customFormat="1"/>
    <row r="11060" s="77" customFormat="1"/>
    <row r="11061" s="77" customFormat="1"/>
    <row r="11062" s="77" customFormat="1"/>
    <row r="11063" s="77" customFormat="1"/>
    <row r="11064" s="77" customFormat="1"/>
    <row r="11065" s="77" customFormat="1"/>
    <row r="11066" s="77" customFormat="1"/>
    <row r="11067" s="77" customFormat="1"/>
    <row r="11068" s="77" customFormat="1"/>
    <row r="11069" s="77" customFormat="1"/>
    <row r="11070" s="77" customFormat="1"/>
    <row r="11071" s="77" customFormat="1"/>
    <row r="11072" s="77" customFormat="1"/>
    <row r="11073" s="77" customFormat="1"/>
    <row r="11074" s="77" customFormat="1"/>
    <row r="11075" s="77" customFormat="1"/>
    <row r="11076" s="77" customFormat="1"/>
    <row r="11077" s="77" customFormat="1"/>
    <row r="11078" s="77" customFormat="1"/>
    <row r="11079" s="77" customFormat="1"/>
    <row r="11080" s="77" customFormat="1"/>
    <row r="11081" s="77" customFormat="1"/>
    <row r="11082" s="77" customFormat="1"/>
    <row r="11083" s="77" customFormat="1"/>
    <row r="11084" s="77" customFormat="1"/>
    <row r="11085" s="77" customFormat="1"/>
    <row r="11086" s="77" customFormat="1"/>
    <row r="11087" s="77" customFormat="1"/>
    <row r="11088" s="77" customFormat="1"/>
    <row r="11089" s="77" customFormat="1"/>
    <row r="11090" s="77" customFormat="1"/>
    <row r="11091" s="77" customFormat="1"/>
    <row r="11092" s="77" customFormat="1"/>
    <row r="11093" s="77" customFormat="1"/>
    <row r="11094" s="77" customFormat="1"/>
    <row r="11095" s="77" customFormat="1"/>
    <row r="11096" s="77" customFormat="1"/>
    <row r="11097" s="77" customFormat="1"/>
    <row r="11098" s="77" customFormat="1"/>
    <row r="11099" s="77" customFormat="1"/>
    <row r="11100" s="77" customFormat="1"/>
    <row r="11101" s="77" customFormat="1"/>
    <row r="11102" s="77" customFormat="1"/>
    <row r="11103" s="77" customFormat="1"/>
    <row r="11104" s="77" customFormat="1"/>
    <row r="11105" s="77" customFormat="1"/>
    <row r="11106" s="77" customFormat="1"/>
    <row r="11107" s="77" customFormat="1"/>
    <row r="11108" s="77" customFormat="1"/>
    <row r="11109" s="77" customFormat="1"/>
    <row r="11110" s="77" customFormat="1"/>
    <row r="11111" s="77" customFormat="1"/>
    <row r="11112" s="77" customFormat="1"/>
    <row r="11113" s="77" customFormat="1"/>
    <row r="11114" s="77" customFormat="1"/>
    <row r="11115" s="77" customFormat="1"/>
    <row r="11116" s="77" customFormat="1"/>
    <row r="11117" s="77" customFormat="1"/>
    <row r="11118" s="77" customFormat="1"/>
    <row r="11119" s="77" customFormat="1"/>
    <row r="11120" s="77" customFormat="1"/>
    <row r="11121" s="77" customFormat="1"/>
    <row r="11122" s="77" customFormat="1"/>
    <row r="11123" s="77" customFormat="1"/>
    <row r="11124" s="77" customFormat="1"/>
    <row r="11125" s="77" customFormat="1"/>
    <row r="11126" s="77" customFormat="1"/>
    <row r="11127" s="77" customFormat="1"/>
    <row r="11128" s="77" customFormat="1"/>
    <row r="11129" s="77" customFormat="1"/>
    <row r="11130" s="77" customFormat="1"/>
    <row r="11131" s="77" customFormat="1"/>
    <row r="11132" s="77" customFormat="1"/>
    <row r="11133" s="77" customFormat="1"/>
    <row r="11134" s="77" customFormat="1"/>
    <row r="11135" s="77" customFormat="1"/>
    <row r="11136" s="77" customFormat="1"/>
    <row r="11137" s="77" customFormat="1"/>
    <row r="11138" s="77" customFormat="1"/>
    <row r="11139" s="77" customFormat="1"/>
    <row r="11140" s="77" customFormat="1"/>
    <row r="11141" s="77" customFormat="1"/>
    <row r="11142" s="77" customFormat="1"/>
    <row r="11143" s="77" customFormat="1"/>
    <row r="11144" s="77" customFormat="1"/>
    <row r="11145" s="77" customFormat="1"/>
    <row r="11146" s="77" customFormat="1"/>
    <row r="11147" s="77" customFormat="1"/>
    <row r="11148" s="77" customFormat="1"/>
    <row r="11149" s="77" customFormat="1"/>
    <row r="11150" s="77" customFormat="1"/>
    <row r="11151" s="77" customFormat="1"/>
    <row r="11152" s="77" customFormat="1"/>
    <row r="11153" s="77" customFormat="1"/>
    <row r="11154" s="77" customFormat="1"/>
    <row r="11155" s="77" customFormat="1"/>
    <row r="11156" s="77" customFormat="1"/>
    <row r="11157" s="77" customFormat="1"/>
    <row r="11158" s="77" customFormat="1"/>
    <row r="11159" s="77" customFormat="1"/>
    <row r="11160" s="77" customFormat="1"/>
    <row r="11161" s="77" customFormat="1"/>
    <row r="11162" s="77" customFormat="1"/>
    <row r="11163" s="77" customFormat="1"/>
    <row r="11164" s="77" customFormat="1"/>
    <row r="11165" s="77" customFormat="1"/>
    <row r="11166" s="77" customFormat="1"/>
    <row r="11167" s="77" customFormat="1"/>
    <row r="11168" s="77" customFormat="1"/>
    <row r="11169" s="77" customFormat="1"/>
    <row r="11170" s="77" customFormat="1"/>
    <row r="11171" s="77" customFormat="1"/>
    <row r="11172" s="77" customFormat="1"/>
    <row r="11173" s="77" customFormat="1"/>
    <row r="11174" s="77" customFormat="1"/>
    <row r="11175" s="77" customFormat="1"/>
    <row r="11176" s="77" customFormat="1"/>
    <row r="11177" s="77" customFormat="1"/>
    <row r="11178" s="77" customFormat="1"/>
    <row r="11179" s="77" customFormat="1"/>
    <row r="11180" s="77" customFormat="1"/>
    <row r="11181" s="77" customFormat="1"/>
    <row r="11182" s="77" customFormat="1"/>
    <row r="11183" s="77" customFormat="1"/>
    <row r="11184" s="77" customFormat="1"/>
    <row r="11185" s="77" customFormat="1"/>
    <row r="11186" s="77" customFormat="1"/>
    <row r="11187" s="77" customFormat="1"/>
    <row r="11188" s="77" customFormat="1"/>
    <row r="11189" s="77" customFormat="1"/>
    <row r="11190" s="77" customFormat="1"/>
    <row r="11191" s="77" customFormat="1"/>
    <row r="11192" s="77" customFormat="1"/>
    <row r="11193" s="77" customFormat="1"/>
    <row r="11194" s="77" customFormat="1"/>
    <row r="11195" s="77" customFormat="1"/>
    <row r="11196" s="77" customFormat="1"/>
    <row r="11197" s="77" customFormat="1"/>
    <row r="11198" s="77" customFormat="1"/>
    <row r="11199" s="77" customFormat="1"/>
    <row r="11200" s="77" customFormat="1"/>
    <row r="11201" s="77" customFormat="1"/>
    <row r="11202" s="77" customFormat="1"/>
    <row r="11203" s="77" customFormat="1"/>
    <row r="11204" s="77" customFormat="1"/>
    <row r="11205" s="77" customFormat="1"/>
    <row r="11206" s="77" customFormat="1"/>
    <row r="11207" s="77" customFormat="1"/>
    <row r="11208" s="77" customFormat="1"/>
    <row r="11209" s="77" customFormat="1"/>
    <row r="11210" s="77" customFormat="1"/>
    <row r="11211" s="77" customFormat="1"/>
    <row r="11212" s="77" customFormat="1"/>
    <row r="11213" s="77" customFormat="1"/>
    <row r="11214" s="77" customFormat="1"/>
    <row r="11215" s="77" customFormat="1"/>
    <row r="11216" s="77" customFormat="1"/>
    <row r="11217" s="77" customFormat="1"/>
    <row r="11218" s="77" customFormat="1"/>
    <row r="11219" s="77" customFormat="1"/>
    <row r="11220" s="77" customFormat="1"/>
    <row r="11221" s="77" customFormat="1"/>
    <row r="11222" s="77" customFormat="1"/>
    <row r="11223" s="77" customFormat="1"/>
    <row r="11224" s="77" customFormat="1"/>
    <row r="11225" s="77" customFormat="1"/>
    <row r="11226" s="77" customFormat="1"/>
    <row r="11227" s="77" customFormat="1"/>
    <row r="11228" s="77" customFormat="1"/>
    <row r="11229" s="77" customFormat="1"/>
    <row r="11230" s="77" customFormat="1"/>
    <row r="11231" s="77" customFormat="1"/>
    <row r="11232" s="77" customFormat="1"/>
    <row r="11233" s="77" customFormat="1"/>
    <row r="11234" s="77" customFormat="1"/>
    <row r="11235" s="77" customFormat="1"/>
    <row r="11236" s="77" customFormat="1"/>
    <row r="11237" s="77" customFormat="1"/>
    <row r="11238" s="77" customFormat="1"/>
    <row r="11239" s="77" customFormat="1"/>
    <row r="11240" s="77" customFormat="1"/>
    <row r="11241" s="77" customFormat="1"/>
    <row r="11242" s="77" customFormat="1"/>
    <row r="11243" s="77" customFormat="1"/>
    <row r="11244" s="77" customFormat="1"/>
    <row r="11245" s="77" customFormat="1"/>
    <row r="11246" s="77" customFormat="1"/>
    <row r="11247" s="77" customFormat="1"/>
    <row r="11248" s="77" customFormat="1"/>
    <row r="11249" s="77" customFormat="1"/>
    <row r="11250" s="77" customFormat="1"/>
    <row r="11251" s="77" customFormat="1"/>
    <row r="11252" s="77" customFormat="1"/>
    <row r="11253" s="77" customFormat="1"/>
    <row r="11254" s="77" customFormat="1"/>
    <row r="11255" s="77" customFormat="1"/>
    <row r="11256" s="77" customFormat="1"/>
    <row r="11257" s="77" customFormat="1"/>
    <row r="11258" s="77" customFormat="1"/>
    <row r="11259" s="77" customFormat="1"/>
    <row r="11260" s="77" customFormat="1"/>
    <row r="11261" s="77" customFormat="1"/>
    <row r="11262" s="77" customFormat="1"/>
    <row r="11263" s="77" customFormat="1"/>
    <row r="11264" s="77" customFormat="1"/>
    <row r="11265" s="77" customFormat="1"/>
    <row r="11266" s="77" customFormat="1"/>
    <row r="11267" s="77" customFormat="1"/>
    <row r="11268" s="77" customFormat="1"/>
    <row r="11269" s="77" customFormat="1"/>
    <row r="11270" s="77" customFormat="1"/>
    <row r="11271" s="77" customFormat="1"/>
    <row r="11272" s="77" customFormat="1"/>
    <row r="11273" s="77" customFormat="1"/>
    <row r="11274" s="77" customFormat="1"/>
    <row r="11275" s="77" customFormat="1"/>
    <row r="11276" s="77" customFormat="1"/>
    <row r="11277" s="77" customFormat="1"/>
    <row r="11278" s="77" customFormat="1"/>
    <row r="11279" s="77" customFormat="1"/>
    <row r="11280" s="77" customFormat="1"/>
    <row r="11281" s="77" customFormat="1"/>
    <row r="11282" s="77" customFormat="1"/>
    <row r="11283" s="77" customFormat="1"/>
    <row r="11284" s="77" customFormat="1"/>
    <row r="11285" s="77" customFormat="1"/>
    <row r="11286" s="77" customFormat="1"/>
    <row r="11287" s="77" customFormat="1"/>
    <row r="11288" s="77" customFormat="1"/>
    <row r="11289" s="77" customFormat="1"/>
    <row r="11290" s="77" customFormat="1"/>
    <row r="11291" s="77" customFormat="1"/>
    <row r="11292" s="77" customFormat="1"/>
    <row r="11293" s="77" customFormat="1"/>
    <row r="11294" s="77" customFormat="1"/>
    <row r="11295" s="77" customFormat="1"/>
    <row r="11296" s="77" customFormat="1"/>
    <row r="11297" s="77" customFormat="1"/>
    <row r="11298" s="77" customFormat="1"/>
    <row r="11299" s="77" customFormat="1"/>
    <row r="11300" s="77" customFormat="1"/>
    <row r="11301" s="77" customFormat="1"/>
    <row r="11302" s="77" customFormat="1"/>
    <row r="11303" s="77" customFormat="1"/>
    <row r="11304" s="77" customFormat="1"/>
    <row r="11305" s="77" customFormat="1"/>
    <row r="11306" s="77" customFormat="1"/>
    <row r="11307" s="77" customFormat="1"/>
    <row r="11308" s="77" customFormat="1"/>
    <row r="11309" s="77" customFormat="1"/>
    <row r="11310" s="77" customFormat="1"/>
    <row r="11311" s="77" customFormat="1"/>
    <row r="11312" s="77" customFormat="1"/>
    <row r="11313" s="77" customFormat="1"/>
    <row r="11314" s="77" customFormat="1"/>
    <row r="11315" s="77" customFormat="1"/>
    <row r="11316" s="77" customFormat="1"/>
    <row r="11317" s="77" customFormat="1"/>
    <row r="11318" s="77" customFormat="1"/>
    <row r="11319" s="77" customFormat="1"/>
    <row r="11320" s="77" customFormat="1"/>
    <row r="11321" s="77" customFormat="1"/>
    <row r="11322" s="77" customFormat="1"/>
    <row r="11323" s="77" customFormat="1"/>
    <row r="11324" s="77" customFormat="1"/>
    <row r="11325" s="77" customFormat="1"/>
    <row r="11326" s="77" customFormat="1"/>
    <row r="11327" s="77" customFormat="1"/>
    <row r="11328" s="77" customFormat="1"/>
    <row r="11329" s="77" customFormat="1"/>
    <row r="11330" s="77" customFormat="1"/>
    <row r="11331" s="77" customFormat="1"/>
    <row r="11332" s="77" customFormat="1"/>
    <row r="11333" s="77" customFormat="1"/>
    <row r="11334" s="77" customFormat="1"/>
    <row r="11335" s="77" customFormat="1"/>
    <row r="11336" s="77" customFormat="1"/>
    <row r="11337" s="77" customFormat="1"/>
    <row r="11338" s="77" customFormat="1"/>
    <row r="11339" s="77" customFormat="1"/>
    <row r="11340" s="77" customFormat="1"/>
    <row r="11341" s="77" customFormat="1"/>
    <row r="11342" s="77" customFormat="1"/>
    <row r="11343" s="77" customFormat="1"/>
    <row r="11344" s="77" customFormat="1"/>
    <row r="11345" s="77" customFormat="1"/>
    <row r="11346" s="77" customFormat="1"/>
    <row r="11347" s="77" customFormat="1"/>
    <row r="11348" s="77" customFormat="1"/>
    <row r="11349" s="77" customFormat="1"/>
    <row r="11350" s="77" customFormat="1"/>
    <row r="11351" s="77" customFormat="1"/>
    <row r="11352" s="77" customFormat="1"/>
    <row r="11353" s="77" customFormat="1"/>
    <row r="11354" s="77" customFormat="1"/>
    <row r="11355" s="77" customFormat="1"/>
    <row r="11356" s="77" customFormat="1"/>
    <row r="11357" s="77" customFormat="1"/>
    <row r="11358" s="77" customFormat="1"/>
    <row r="11359" s="77" customFormat="1"/>
    <row r="11360" s="77" customFormat="1"/>
    <row r="11361" s="77" customFormat="1"/>
    <row r="11362" s="77" customFormat="1"/>
    <row r="11363" s="77" customFormat="1"/>
    <row r="11364" s="77" customFormat="1"/>
    <row r="11365" s="77" customFormat="1"/>
    <row r="11366" s="77" customFormat="1"/>
    <row r="11367" s="77" customFormat="1"/>
    <row r="11368" s="77" customFormat="1"/>
    <row r="11369" s="77" customFormat="1"/>
    <row r="11370" s="77" customFormat="1"/>
    <row r="11371" s="77" customFormat="1"/>
    <row r="11372" s="77" customFormat="1"/>
    <row r="11373" s="77" customFormat="1"/>
    <row r="11374" s="77" customFormat="1"/>
    <row r="11375" s="77" customFormat="1"/>
    <row r="11376" s="77" customFormat="1"/>
    <row r="11377" s="77" customFormat="1"/>
    <row r="11378" s="77" customFormat="1"/>
    <row r="11379" s="77" customFormat="1"/>
    <row r="11380" s="77" customFormat="1"/>
    <row r="11381" s="77" customFormat="1"/>
    <row r="11382" s="77" customFormat="1"/>
    <row r="11383" s="77" customFormat="1"/>
    <row r="11384" s="77" customFormat="1"/>
    <row r="11385" s="77" customFormat="1"/>
    <row r="11386" s="77" customFormat="1"/>
    <row r="11387" s="77" customFormat="1"/>
    <row r="11388" s="77" customFormat="1"/>
    <row r="11389" s="77" customFormat="1"/>
    <row r="11390" s="77" customFormat="1"/>
    <row r="11391" s="77" customFormat="1"/>
    <row r="11392" s="77" customFormat="1"/>
    <row r="11393" s="77" customFormat="1"/>
    <row r="11394" s="77" customFormat="1"/>
    <row r="11395" s="77" customFormat="1"/>
    <row r="11396" s="77" customFormat="1"/>
    <row r="11397" s="77" customFormat="1"/>
    <row r="11398" s="77" customFormat="1"/>
    <row r="11399" s="77" customFormat="1"/>
    <row r="11400" s="77" customFormat="1"/>
    <row r="11401" s="77" customFormat="1"/>
    <row r="11402" s="77" customFormat="1"/>
    <row r="11403" s="77" customFormat="1"/>
    <row r="11404" s="77" customFormat="1"/>
    <row r="11405" s="77" customFormat="1"/>
    <row r="11406" s="77" customFormat="1"/>
    <row r="11407" s="77" customFormat="1"/>
    <row r="11408" s="77" customFormat="1"/>
    <row r="11409" s="77" customFormat="1"/>
    <row r="11410" s="77" customFormat="1"/>
    <row r="11411" s="77" customFormat="1"/>
    <row r="11412" s="77" customFormat="1"/>
    <row r="11413" s="77" customFormat="1"/>
    <row r="11414" s="77" customFormat="1"/>
    <row r="11415" s="77" customFormat="1"/>
    <row r="11416" s="77" customFormat="1"/>
    <row r="11417" s="77" customFormat="1"/>
    <row r="11418" s="77" customFormat="1"/>
    <row r="11419" s="77" customFormat="1"/>
    <row r="11420" s="77" customFormat="1"/>
    <row r="11421" s="77" customFormat="1"/>
    <row r="11422" s="77" customFormat="1"/>
    <row r="11423" s="77" customFormat="1"/>
    <row r="11424" s="77" customFormat="1"/>
    <row r="11425" s="77" customFormat="1"/>
    <row r="11426" s="77" customFormat="1"/>
    <row r="11427" s="77" customFormat="1"/>
    <row r="11428" s="77" customFormat="1"/>
    <row r="11429" s="77" customFormat="1"/>
    <row r="11430" s="77" customFormat="1"/>
    <row r="11431" s="77" customFormat="1"/>
    <row r="11432" s="77" customFormat="1"/>
    <row r="11433" s="77" customFormat="1"/>
    <row r="11434" s="77" customFormat="1"/>
    <row r="11435" s="77" customFormat="1"/>
    <row r="11436" s="77" customFormat="1"/>
    <row r="11437" s="77" customFormat="1"/>
    <row r="11438" s="77" customFormat="1"/>
    <row r="11439" s="77" customFormat="1"/>
    <row r="11440" s="77" customFormat="1"/>
    <row r="11441" s="77" customFormat="1"/>
    <row r="11442" s="77" customFormat="1"/>
    <row r="11443" s="77" customFormat="1"/>
    <row r="11444" s="77" customFormat="1"/>
    <row r="11445" s="77" customFormat="1"/>
    <row r="11446" s="77" customFormat="1"/>
    <row r="11447" s="77" customFormat="1"/>
    <row r="11448" s="77" customFormat="1"/>
    <row r="11449" s="77" customFormat="1"/>
    <row r="11450" s="77" customFormat="1"/>
    <row r="11451" s="77" customFormat="1"/>
    <row r="11452" s="77" customFormat="1"/>
    <row r="11453" s="77" customFormat="1"/>
    <row r="11454" s="77" customFormat="1"/>
    <row r="11455" s="77" customFormat="1"/>
    <row r="11456" s="77" customFormat="1"/>
    <row r="11457" s="77" customFormat="1"/>
    <row r="11458" s="77" customFormat="1"/>
    <row r="11459" s="77" customFormat="1"/>
    <row r="11460" s="77" customFormat="1"/>
    <row r="11461" s="77" customFormat="1"/>
    <row r="11462" s="77" customFormat="1"/>
    <row r="11463" s="77" customFormat="1"/>
    <row r="11464" s="77" customFormat="1"/>
    <row r="11465" s="77" customFormat="1"/>
    <row r="11466" s="77" customFormat="1"/>
    <row r="11467" s="77" customFormat="1"/>
    <row r="11468" s="77" customFormat="1"/>
    <row r="11469" s="77" customFormat="1"/>
    <row r="11470" s="77" customFormat="1"/>
    <row r="11471" s="77" customFormat="1"/>
    <row r="11472" s="77" customFormat="1"/>
    <row r="11473" s="77" customFormat="1"/>
    <row r="11474" s="77" customFormat="1"/>
    <row r="11475" s="77" customFormat="1"/>
    <row r="11476" s="77" customFormat="1"/>
    <row r="11477" s="77" customFormat="1"/>
    <row r="11478" s="77" customFormat="1"/>
    <row r="11479" s="77" customFormat="1"/>
    <row r="11480" s="77" customFormat="1"/>
    <row r="11481" s="77" customFormat="1"/>
    <row r="11482" s="77" customFormat="1"/>
    <row r="11483" s="77" customFormat="1"/>
    <row r="11484" s="77" customFormat="1"/>
    <row r="11485" s="77" customFormat="1"/>
    <row r="11486" s="77" customFormat="1"/>
    <row r="11487" s="77" customFormat="1"/>
    <row r="11488" s="77" customFormat="1"/>
    <row r="11489" s="77" customFormat="1"/>
    <row r="11490" s="77" customFormat="1"/>
    <row r="11491" s="77" customFormat="1"/>
    <row r="11492" s="77" customFormat="1"/>
    <row r="11493" s="77" customFormat="1"/>
    <row r="11494" s="77" customFormat="1"/>
    <row r="11495" s="77" customFormat="1"/>
    <row r="11496" s="77" customFormat="1"/>
    <row r="11497" s="77" customFormat="1"/>
    <row r="11498" s="77" customFormat="1"/>
    <row r="11499" s="77" customFormat="1"/>
    <row r="11500" s="77" customFormat="1"/>
    <row r="11501" s="77" customFormat="1"/>
    <row r="11502" s="77" customFormat="1"/>
    <row r="11503" s="77" customFormat="1"/>
    <row r="11504" s="77" customFormat="1"/>
    <row r="11505" s="77" customFormat="1"/>
    <row r="11506" s="77" customFormat="1"/>
    <row r="11507" s="77" customFormat="1"/>
    <row r="11508" s="77" customFormat="1"/>
    <row r="11509" s="77" customFormat="1"/>
    <row r="11510" s="77" customFormat="1"/>
    <row r="11511" s="77" customFormat="1"/>
    <row r="11512" s="77" customFormat="1"/>
    <row r="11513" s="77" customFormat="1"/>
    <row r="11514" s="77" customFormat="1"/>
    <row r="11515" s="77" customFormat="1"/>
    <row r="11516" s="77" customFormat="1"/>
    <row r="11517" s="77" customFormat="1"/>
    <row r="11518" s="77" customFormat="1"/>
    <row r="11519" s="77" customFormat="1"/>
    <row r="11520" s="77" customFormat="1"/>
    <row r="11521" s="77" customFormat="1"/>
    <row r="11522" s="77" customFormat="1"/>
    <row r="11523" s="77" customFormat="1"/>
    <row r="11524" s="77" customFormat="1"/>
    <row r="11525" s="77" customFormat="1"/>
    <row r="11526" s="77" customFormat="1"/>
    <row r="11527" s="77" customFormat="1"/>
    <row r="11528" s="77" customFormat="1"/>
    <row r="11529" s="77" customFormat="1"/>
    <row r="11530" s="77" customFormat="1"/>
    <row r="11531" s="77" customFormat="1"/>
    <row r="11532" s="77" customFormat="1"/>
    <row r="11533" s="77" customFormat="1"/>
    <row r="11534" s="77" customFormat="1"/>
    <row r="11535" s="77" customFormat="1"/>
    <row r="11536" s="77" customFormat="1"/>
    <row r="11537" s="77" customFormat="1"/>
    <row r="11538" s="77" customFormat="1"/>
    <row r="11539" s="77" customFormat="1"/>
    <row r="11540" s="77" customFormat="1"/>
    <row r="11541" s="77" customFormat="1"/>
    <row r="11542" s="77" customFormat="1"/>
    <row r="11543" s="77" customFormat="1"/>
    <row r="11544" s="77" customFormat="1"/>
    <row r="11545" s="77" customFormat="1"/>
    <row r="11546" s="77" customFormat="1"/>
    <row r="11547" s="77" customFormat="1"/>
    <row r="11548" s="77" customFormat="1"/>
    <row r="11549" s="77" customFormat="1"/>
    <row r="11550" s="77" customFormat="1"/>
    <row r="11551" s="77" customFormat="1"/>
    <row r="11552" s="77" customFormat="1"/>
    <row r="11553" s="77" customFormat="1"/>
    <row r="11554" s="77" customFormat="1"/>
    <row r="11555" s="77" customFormat="1"/>
    <row r="11556" s="77" customFormat="1"/>
    <row r="11557" s="77" customFormat="1"/>
    <row r="11558" s="77" customFormat="1"/>
    <row r="11559" s="77" customFormat="1"/>
    <row r="11560" s="77" customFormat="1"/>
    <row r="11561" s="77" customFormat="1"/>
    <row r="11562" s="77" customFormat="1"/>
    <row r="11563" s="77" customFormat="1"/>
    <row r="11564" s="77" customFormat="1"/>
    <row r="11565" s="77" customFormat="1"/>
    <row r="11566" s="77" customFormat="1"/>
    <row r="11567" s="77" customFormat="1"/>
    <row r="11568" s="77" customFormat="1"/>
    <row r="11569" s="77" customFormat="1"/>
    <row r="11570" s="77" customFormat="1"/>
    <row r="11571" s="77" customFormat="1"/>
    <row r="11572" s="77" customFormat="1"/>
    <row r="11573" s="77" customFormat="1"/>
    <row r="11574" s="77" customFormat="1"/>
    <row r="11575" s="77" customFormat="1"/>
    <row r="11576" s="77" customFormat="1"/>
    <row r="11577" s="77" customFormat="1"/>
    <row r="11578" s="77" customFormat="1"/>
    <row r="11579" s="77" customFormat="1"/>
    <row r="11580" s="77" customFormat="1"/>
    <row r="11581" s="77" customFormat="1"/>
    <row r="11582" s="77" customFormat="1"/>
    <row r="11583" s="77" customFormat="1"/>
    <row r="11584" s="77" customFormat="1"/>
    <row r="11585" s="77" customFormat="1"/>
    <row r="11586" s="77" customFormat="1"/>
    <row r="11587" s="77" customFormat="1"/>
    <row r="11588" s="77" customFormat="1"/>
    <row r="11589" s="77" customFormat="1"/>
    <row r="11590" s="77" customFormat="1"/>
    <row r="11591" s="77" customFormat="1"/>
    <row r="11592" s="77" customFormat="1"/>
    <row r="11593" s="77" customFormat="1"/>
    <row r="11594" s="77" customFormat="1"/>
    <row r="11595" s="77" customFormat="1"/>
    <row r="11596" s="77" customFormat="1"/>
    <row r="11597" s="77" customFormat="1"/>
    <row r="11598" s="77" customFormat="1"/>
    <row r="11599" s="77" customFormat="1"/>
    <row r="11600" s="77" customFormat="1"/>
    <row r="11601" s="77" customFormat="1"/>
    <row r="11602" s="77" customFormat="1"/>
    <row r="11603" s="77" customFormat="1"/>
    <row r="11604" s="77" customFormat="1"/>
    <row r="11605" s="77" customFormat="1"/>
    <row r="11606" s="77" customFormat="1"/>
    <row r="11607" s="77" customFormat="1"/>
    <row r="11608" s="77" customFormat="1"/>
    <row r="11609" s="77" customFormat="1"/>
    <row r="11610" s="77" customFormat="1"/>
    <row r="11611" s="77" customFormat="1"/>
    <row r="11612" s="77" customFormat="1"/>
    <row r="11613" s="77" customFormat="1"/>
    <row r="11614" s="77" customFormat="1"/>
    <row r="11615" s="77" customFormat="1"/>
    <row r="11616" s="77" customFormat="1"/>
    <row r="11617" s="77" customFormat="1"/>
    <row r="11618" s="77" customFormat="1"/>
    <row r="11619" s="77" customFormat="1"/>
    <row r="11620" s="77" customFormat="1"/>
    <row r="11621" s="77" customFormat="1"/>
    <row r="11622" s="77" customFormat="1"/>
    <row r="11623" s="77" customFormat="1"/>
    <row r="11624" s="77" customFormat="1"/>
    <row r="11625" s="77" customFormat="1"/>
    <row r="11626" s="77" customFormat="1"/>
    <row r="11627" s="77" customFormat="1"/>
    <row r="11628" s="77" customFormat="1"/>
    <row r="11629" s="77" customFormat="1"/>
    <row r="11630" s="77" customFormat="1"/>
    <row r="11631" s="77" customFormat="1"/>
    <row r="11632" s="77" customFormat="1"/>
    <row r="11633" s="77" customFormat="1"/>
    <row r="11634" s="77" customFormat="1"/>
    <row r="11635" s="77" customFormat="1"/>
    <row r="11636" s="77" customFormat="1"/>
    <row r="11637" s="77" customFormat="1"/>
    <row r="11638" s="77" customFormat="1"/>
    <row r="11639" s="77" customFormat="1"/>
    <row r="11640" s="77" customFormat="1"/>
    <row r="11641" s="77" customFormat="1"/>
    <row r="11642" s="77" customFormat="1"/>
    <row r="11643" s="77" customFormat="1"/>
    <row r="11644" s="77" customFormat="1"/>
    <row r="11645" s="77" customFormat="1"/>
    <row r="11646" s="77" customFormat="1"/>
    <row r="11647" s="77" customFormat="1"/>
    <row r="11648" s="77" customFormat="1"/>
    <row r="11649" s="77" customFormat="1"/>
    <row r="11650" s="77" customFormat="1"/>
    <row r="11651" s="77" customFormat="1"/>
    <row r="11652" s="77" customFormat="1"/>
    <row r="11653" s="77" customFormat="1"/>
    <row r="11654" s="77" customFormat="1"/>
    <row r="11655" s="77" customFormat="1"/>
    <row r="11656" s="77" customFormat="1"/>
    <row r="11657" s="77" customFormat="1"/>
    <row r="11658" s="77" customFormat="1"/>
    <row r="11659" s="77" customFormat="1"/>
    <row r="11660" s="77" customFormat="1"/>
    <row r="11661" s="77" customFormat="1"/>
    <row r="11662" s="77" customFormat="1"/>
    <row r="11663" s="77" customFormat="1"/>
    <row r="11664" s="77" customFormat="1"/>
    <row r="11665" s="77" customFormat="1"/>
    <row r="11666" s="77" customFormat="1"/>
    <row r="11667" s="77" customFormat="1"/>
    <row r="11668" s="77" customFormat="1"/>
    <row r="11669" s="77" customFormat="1"/>
    <row r="11670" s="77" customFormat="1"/>
    <row r="11671" s="77" customFormat="1"/>
    <row r="11672" s="77" customFormat="1"/>
    <row r="11673" s="77" customFormat="1"/>
    <row r="11674" s="77" customFormat="1"/>
    <row r="11675" s="77" customFormat="1"/>
    <row r="11676" s="77" customFormat="1"/>
    <row r="11677" s="77" customFormat="1"/>
    <row r="11678" s="77" customFormat="1"/>
    <row r="11679" s="77" customFormat="1"/>
    <row r="11680" s="77" customFormat="1"/>
    <row r="11681" s="77" customFormat="1"/>
    <row r="11682" s="77" customFormat="1"/>
    <row r="11683" s="77" customFormat="1"/>
    <row r="11684" s="77" customFormat="1"/>
    <row r="11685" s="77" customFormat="1"/>
    <row r="11686" s="77" customFormat="1"/>
    <row r="11687" s="77" customFormat="1"/>
    <row r="11688" s="77" customFormat="1"/>
    <row r="11689" s="77" customFormat="1"/>
    <row r="11690" s="77" customFormat="1"/>
    <row r="11691" s="77" customFormat="1"/>
    <row r="11692" s="77" customFormat="1"/>
    <row r="11693" s="77" customFormat="1"/>
    <row r="11694" s="77" customFormat="1"/>
    <row r="11695" s="77" customFormat="1"/>
    <row r="11696" s="77" customFormat="1"/>
    <row r="11697" s="77" customFormat="1"/>
    <row r="11698" s="77" customFormat="1"/>
    <row r="11699" s="77" customFormat="1"/>
    <row r="11700" s="77" customFormat="1"/>
    <row r="11701" s="77" customFormat="1"/>
    <row r="11702" s="77" customFormat="1"/>
    <row r="11703" s="77" customFormat="1"/>
    <row r="11704" s="77" customFormat="1"/>
    <row r="11705" s="77" customFormat="1"/>
    <row r="11706" s="77" customFormat="1"/>
    <row r="11707" s="77" customFormat="1"/>
    <row r="11708" s="77" customFormat="1"/>
    <row r="11709" s="77" customFormat="1"/>
    <row r="11710" s="77" customFormat="1"/>
    <row r="11711" s="77" customFormat="1"/>
    <row r="11712" s="77" customFormat="1"/>
    <row r="11713" s="77" customFormat="1"/>
    <row r="11714" s="77" customFormat="1"/>
    <row r="11715" s="77" customFormat="1"/>
    <row r="11716" s="77" customFormat="1"/>
    <row r="11717" s="77" customFormat="1"/>
    <row r="11718" s="77" customFormat="1"/>
    <row r="11719" s="77" customFormat="1"/>
    <row r="11720" s="77" customFormat="1"/>
    <row r="11721" s="77" customFormat="1"/>
    <row r="11722" s="77" customFormat="1"/>
    <row r="11723" s="77" customFormat="1"/>
    <row r="11724" s="77" customFormat="1"/>
    <row r="11725" s="77" customFormat="1"/>
    <row r="11726" s="77" customFormat="1"/>
    <row r="11727" s="77" customFormat="1"/>
    <row r="11728" s="77" customFormat="1"/>
    <row r="11729" s="77" customFormat="1"/>
    <row r="11730" s="77" customFormat="1"/>
    <row r="11731" s="77" customFormat="1"/>
    <row r="11732" s="77" customFormat="1"/>
    <row r="11733" s="77" customFormat="1"/>
    <row r="11734" s="77" customFormat="1"/>
    <row r="11735" s="77" customFormat="1"/>
    <row r="11736" s="77" customFormat="1"/>
    <row r="11737" s="77" customFormat="1"/>
    <row r="11738" s="77" customFormat="1"/>
    <row r="11739" s="77" customFormat="1"/>
    <row r="11740" s="77" customFormat="1"/>
    <row r="11741" s="77" customFormat="1"/>
    <row r="11742" s="77" customFormat="1"/>
    <row r="11743" s="77" customFormat="1"/>
    <row r="11744" s="77" customFormat="1"/>
    <row r="11745" s="77" customFormat="1"/>
    <row r="11746" s="77" customFormat="1"/>
    <row r="11747" s="77" customFormat="1"/>
    <row r="11748" s="77" customFormat="1"/>
    <row r="11749" s="77" customFormat="1"/>
    <row r="11750" s="77" customFormat="1"/>
    <row r="11751" s="77" customFormat="1"/>
    <row r="11752" s="77" customFormat="1"/>
    <row r="11753" s="77" customFormat="1"/>
    <row r="11754" s="77" customFormat="1"/>
    <row r="11755" s="77" customFormat="1"/>
    <row r="11756" s="77" customFormat="1"/>
    <row r="11757" s="77" customFormat="1"/>
    <row r="11758" s="77" customFormat="1"/>
    <row r="11759" s="77" customFormat="1"/>
    <row r="11760" s="77" customFormat="1"/>
    <row r="11761" s="77" customFormat="1"/>
    <row r="11762" s="77" customFormat="1"/>
    <row r="11763" s="77" customFormat="1"/>
    <row r="11764" s="77" customFormat="1"/>
    <row r="11765" s="77" customFormat="1"/>
    <row r="11766" s="77" customFormat="1"/>
    <row r="11767" s="77" customFormat="1"/>
    <row r="11768" s="77" customFormat="1"/>
    <row r="11769" s="77" customFormat="1"/>
    <row r="11770" s="77" customFormat="1"/>
    <row r="11771" s="77" customFormat="1"/>
    <row r="11772" s="77" customFormat="1"/>
    <row r="11773" s="77" customFormat="1"/>
    <row r="11774" s="77" customFormat="1"/>
    <row r="11775" s="77" customFormat="1"/>
    <row r="11776" s="77" customFormat="1"/>
    <row r="11777" s="77" customFormat="1"/>
    <row r="11778" s="77" customFormat="1"/>
    <row r="11779" s="77" customFormat="1"/>
    <row r="11780" s="77" customFormat="1"/>
    <row r="11781" s="77" customFormat="1"/>
    <row r="11782" s="77" customFormat="1"/>
    <row r="11783" s="77" customFormat="1"/>
    <row r="11784" s="77" customFormat="1"/>
    <row r="11785" s="77" customFormat="1"/>
    <row r="11786" s="77" customFormat="1"/>
    <row r="11787" s="77" customFormat="1"/>
    <row r="11788" s="77" customFormat="1"/>
    <row r="11789" s="77" customFormat="1"/>
    <row r="11790" s="77" customFormat="1"/>
    <row r="11791" s="77" customFormat="1"/>
    <row r="11792" s="77" customFormat="1"/>
    <row r="11793" s="77" customFormat="1"/>
    <row r="11794" s="77" customFormat="1"/>
    <row r="11795" s="77" customFormat="1"/>
    <row r="11796" s="77" customFormat="1"/>
    <row r="11797" s="77" customFormat="1"/>
    <row r="11798" s="77" customFormat="1"/>
    <row r="11799" s="77" customFormat="1"/>
    <row r="11800" s="77" customFormat="1"/>
    <row r="11801" s="77" customFormat="1"/>
    <row r="11802" s="77" customFormat="1"/>
    <row r="11803" s="77" customFormat="1"/>
    <row r="11804" s="77" customFormat="1"/>
    <row r="11805" s="77" customFormat="1"/>
    <row r="11806" s="77" customFormat="1"/>
    <row r="11807" s="77" customFormat="1"/>
    <row r="11808" s="77" customFormat="1"/>
    <row r="11809" s="77" customFormat="1"/>
    <row r="11810" s="77" customFormat="1"/>
    <row r="11811" s="77" customFormat="1"/>
    <row r="11812" s="77" customFormat="1"/>
    <row r="11813" s="77" customFormat="1"/>
    <row r="11814" s="77" customFormat="1"/>
    <row r="11815" s="77" customFormat="1"/>
    <row r="11816" s="77" customFormat="1"/>
    <row r="11817" s="77" customFormat="1"/>
    <row r="11818" s="77" customFormat="1"/>
    <row r="11819" s="77" customFormat="1"/>
    <row r="11820" s="77" customFormat="1"/>
    <row r="11821" s="77" customFormat="1"/>
    <row r="11822" s="77" customFormat="1"/>
    <row r="11823" s="77" customFormat="1"/>
    <row r="11824" s="77" customFormat="1"/>
    <row r="11825" s="77" customFormat="1"/>
    <row r="11826" s="77" customFormat="1"/>
    <row r="11827" s="77" customFormat="1"/>
    <row r="11828" s="77" customFormat="1"/>
    <row r="11829" s="77" customFormat="1"/>
    <row r="11830" s="77" customFormat="1"/>
    <row r="11831" s="77" customFormat="1"/>
    <row r="11832" s="77" customFormat="1"/>
    <row r="11833" s="77" customFormat="1"/>
    <row r="11834" s="77" customFormat="1"/>
    <row r="11835" s="77" customFormat="1"/>
    <row r="11836" s="77" customFormat="1"/>
    <row r="11837" s="77" customFormat="1"/>
    <row r="11838" s="77" customFormat="1"/>
    <row r="11839" s="77" customFormat="1"/>
    <row r="11840" s="77" customFormat="1"/>
    <row r="11841" s="77" customFormat="1"/>
    <row r="11842" s="77" customFormat="1"/>
    <row r="11843" s="77" customFormat="1"/>
    <row r="11844" s="77" customFormat="1"/>
    <row r="11845" s="77" customFormat="1"/>
    <row r="11846" s="77" customFormat="1"/>
    <row r="11847" s="77" customFormat="1"/>
    <row r="11848" s="77" customFormat="1"/>
    <row r="11849" s="77" customFormat="1"/>
    <row r="11850" s="77" customFormat="1"/>
    <row r="11851" s="77" customFormat="1"/>
    <row r="11852" s="77" customFormat="1"/>
    <row r="11853" s="77" customFormat="1"/>
    <row r="11854" s="77" customFormat="1"/>
    <row r="11855" s="77" customFormat="1"/>
    <row r="11856" s="77" customFormat="1"/>
    <row r="11857" s="77" customFormat="1"/>
    <row r="11858" s="77" customFormat="1"/>
    <row r="11859" s="77" customFormat="1"/>
    <row r="11860" s="77" customFormat="1"/>
    <row r="11861" s="77" customFormat="1"/>
    <row r="11862" s="77" customFormat="1"/>
    <row r="11863" s="77" customFormat="1"/>
    <row r="11864" s="77" customFormat="1"/>
    <row r="11865" s="77" customFormat="1"/>
    <row r="11866" s="77" customFormat="1"/>
    <row r="11867" s="77" customFormat="1"/>
    <row r="11868" s="77" customFormat="1"/>
    <row r="11869" s="77" customFormat="1"/>
    <row r="11870" s="77" customFormat="1"/>
    <row r="11871" s="77" customFormat="1"/>
    <row r="11872" s="77" customFormat="1"/>
    <row r="11873" s="77" customFormat="1"/>
    <row r="11874" s="77" customFormat="1"/>
    <row r="11875" s="77" customFormat="1"/>
    <row r="11876" s="77" customFormat="1"/>
    <row r="11877" s="77" customFormat="1"/>
    <row r="11878" s="77" customFormat="1"/>
    <row r="11879" s="77" customFormat="1"/>
    <row r="11880" s="77" customFormat="1"/>
    <row r="11881" s="77" customFormat="1"/>
    <row r="11882" s="77" customFormat="1"/>
    <row r="11883" s="77" customFormat="1"/>
    <row r="11884" s="77" customFormat="1"/>
    <row r="11885" s="77" customFormat="1"/>
    <row r="11886" s="77" customFormat="1"/>
    <row r="11887" s="77" customFormat="1"/>
    <row r="11888" s="77" customFormat="1"/>
    <row r="11889" s="77" customFormat="1"/>
    <row r="11890" s="77" customFormat="1"/>
    <row r="11891" s="77" customFormat="1"/>
    <row r="11892" s="77" customFormat="1"/>
    <row r="11893" s="77" customFormat="1"/>
    <row r="11894" s="77" customFormat="1"/>
    <row r="11895" s="77" customFormat="1"/>
    <row r="11896" s="77" customFormat="1"/>
    <row r="11897" s="77" customFormat="1"/>
    <row r="11898" s="77" customFormat="1"/>
    <row r="11899" s="77" customFormat="1"/>
    <row r="11900" s="77" customFormat="1"/>
    <row r="11901" s="77" customFormat="1"/>
    <row r="11902" s="77" customFormat="1"/>
    <row r="11903" s="77" customFormat="1"/>
    <row r="11904" s="77" customFormat="1"/>
    <row r="11905" s="77" customFormat="1"/>
    <row r="11906" s="77" customFormat="1"/>
    <row r="11907" s="77" customFormat="1"/>
    <row r="11908" s="77" customFormat="1"/>
    <row r="11909" s="77" customFormat="1"/>
    <row r="11910" s="77" customFormat="1"/>
    <row r="11911" s="77" customFormat="1"/>
    <row r="11912" s="77" customFormat="1"/>
    <row r="11913" s="77" customFormat="1"/>
    <row r="11914" s="77" customFormat="1"/>
    <row r="11915" s="77" customFormat="1"/>
    <row r="11916" s="77" customFormat="1"/>
    <row r="11917" s="77" customFormat="1"/>
    <row r="11918" s="77" customFormat="1"/>
    <row r="11919" s="77" customFormat="1"/>
    <row r="11920" s="77" customFormat="1"/>
    <row r="11921" s="77" customFormat="1"/>
    <row r="11922" s="77" customFormat="1"/>
    <row r="11923" s="77" customFormat="1"/>
    <row r="11924" s="77" customFormat="1"/>
    <row r="11925" s="77" customFormat="1"/>
    <row r="11926" s="77" customFormat="1"/>
    <row r="11927" s="77" customFormat="1"/>
    <row r="11928" s="77" customFormat="1"/>
    <row r="11929" s="77" customFormat="1"/>
    <row r="11930" s="77" customFormat="1"/>
    <row r="11931" s="77" customFormat="1"/>
    <row r="11932" s="77" customFormat="1"/>
    <row r="11933" s="77" customFormat="1"/>
    <row r="11934" s="77" customFormat="1"/>
    <row r="11935" s="77" customFormat="1"/>
    <row r="11936" s="77" customFormat="1"/>
    <row r="11937" s="77" customFormat="1"/>
    <row r="11938" s="77" customFormat="1"/>
    <row r="11939" s="77" customFormat="1"/>
    <row r="11940" s="77" customFormat="1"/>
    <row r="11941" s="77" customFormat="1"/>
    <row r="11942" s="77" customFormat="1"/>
    <row r="11943" s="77" customFormat="1"/>
    <row r="11944" s="77" customFormat="1"/>
    <row r="11945" s="77" customFormat="1"/>
    <row r="11946" s="77" customFormat="1"/>
    <row r="11947" s="77" customFormat="1"/>
    <row r="11948" s="77" customFormat="1"/>
    <row r="11949" s="77" customFormat="1"/>
    <row r="11950" s="77" customFormat="1"/>
    <row r="11951" s="77" customFormat="1"/>
    <row r="11952" s="77" customFormat="1"/>
    <row r="11953" s="77" customFormat="1"/>
    <row r="11954" s="77" customFormat="1"/>
    <row r="11955" s="77" customFormat="1"/>
    <row r="11956" s="77" customFormat="1"/>
    <row r="11957" s="77" customFormat="1"/>
    <row r="11958" s="77" customFormat="1"/>
    <row r="11959" s="77" customFormat="1"/>
    <row r="11960" s="77" customFormat="1"/>
    <row r="11961" s="77" customFormat="1"/>
    <row r="11962" s="77" customFormat="1"/>
    <row r="11963" s="77" customFormat="1"/>
    <row r="11964" s="77" customFormat="1"/>
    <row r="11965" s="77" customFormat="1"/>
    <row r="11966" s="77" customFormat="1"/>
    <row r="11967" s="77" customFormat="1"/>
    <row r="11968" s="77" customFormat="1"/>
    <row r="11969" s="77" customFormat="1"/>
    <row r="11970" s="77" customFormat="1"/>
    <row r="11971" s="77" customFormat="1"/>
    <row r="11972" s="77" customFormat="1"/>
    <row r="11973" s="77" customFormat="1"/>
    <row r="11974" s="77" customFormat="1"/>
    <row r="11975" s="77" customFormat="1"/>
    <row r="11976" s="77" customFormat="1"/>
    <row r="11977" s="77" customFormat="1"/>
    <row r="11978" s="77" customFormat="1"/>
    <row r="11979" s="77" customFormat="1"/>
    <row r="11980" s="77" customFormat="1"/>
    <row r="11981" s="77" customFormat="1"/>
    <row r="11982" s="77" customFormat="1"/>
    <row r="11983" s="77" customFormat="1"/>
    <row r="11984" s="77" customFormat="1"/>
    <row r="11985" s="77" customFormat="1"/>
    <row r="11986" s="77" customFormat="1"/>
    <row r="11987" s="77" customFormat="1"/>
    <row r="11988" s="77" customFormat="1"/>
    <row r="11989" s="77" customFormat="1"/>
    <row r="11990" s="77" customFormat="1"/>
    <row r="11991" s="77" customFormat="1"/>
    <row r="11992" s="77" customFormat="1"/>
    <row r="11993" s="77" customFormat="1"/>
    <row r="11994" s="77" customFormat="1"/>
    <row r="11995" s="77" customFormat="1"/>
    <row r="11996" s="77" customFormat="1"/>
    <row r="11997" s="77" customFormat="1"/>
    <row r="11998" s="77" customFormat="1"/>
    <row r="11999" s="77" customFormat="1"/>
    <row r="12000" s="77" customFormat="1"/>
    <row r="12001" s="77" customFormat="1"/>
    <row r="12002" s="77" customFormat="1"/>
    <row r="12003" s="77" customFormat="1"/>
    <row r="12004" s="77" customFormat="1"/>
    <row r="12005" s="77" customFormat="1"/>
    <row r="12006" s="77" customFormat="1"/>
    <row r="12007" s="77" customFormat="1"/>
    <row r="12008" s="77" customFormat="1"/>
    <row r="12009" s="77" customFormat="1"/>
    <row r="12010" s="77" customFormat="1"/>
    <row r="12011" s="77" customFormat="1"/>
    <row r="12012" s="77" customFormat="1"/>
    <row r="12013" s="77" customFormat="1"/>
    <row r="12014" s="77" customFormat="1"/>
    <row r="12015" s="77" customFormat="1"/>
    <row r="12016" s="77" customFormat="1"/>
    <row r="12017" s="77" customFormat="1"/>
    <row r="12018" s="77" customFormat="1"/>
    <row r="12019" s="77" customFormat="1"/>
    <row r="12020" s="77" customFormat="1"/>
    <row r="12021" s="77" customFormat="1"/>
    <row r="12022" s="77" customFormat="1"/>
    <row r="12023" s="77" customFormat="1"/>
    <row r="12024" s="77" customFormat="1"/>
    <row r="12025" s="77" customFormat="1"/>
    <row r="12026" s="77" customFormat="1"/>
    <row r="12027" s="77" customFormat="1"/>
    <row r="12028" s="77" customFormat="1"/>
    <row r="12029" s="77" customFormat="1"/>
    <row r="12030" s="77" customFormat="1"/>
    <row r="12031" s="77" customFormat="1"/>
    <row r="12032" s="77" customFormat="1"/>
    <row r="12033" s="77" customFormat="1"/>
    <row r="12034" s="77" customFormat="1"/>
    <row r="12035" s="77" customFormat="1"/>
    <row r="12036" s="77" customFormat="1"/>
    <row r="12037" s="77" customFormat="1"/>
    <row r="12038" s="77" customFormat="1"/>
    <row r="12039" s="77" customFormat="1"/>
    <row r="12040" s="77" customFormat="1"/>
    <row r="12041" s="77" customFormat="1"/>
    <row r="12042" s="77" customFormat="1"/>
    <row r="12043" s="77" customFormat="1"/>
    <row r="12044" s="77" customFormat="1"/>
    <row r="12045" s="77" customFormat="1"/>
    <row r="12046" s="77" customFormat="1"/>
    <row r="12047" s="77" customFormat="1"/>
    <row r="12048" s="77" customFormat="1"/>
    <row r="12049" s="77" customFormat="1"/>
    <row r="12050" s="77" customFormat="1"/>
    <row r="12051" s="77" customFormat="1"/>
    <row r="12052" s="77" customFormat="1"/>
    <row r="12053" s="77" customFormat="1"/>
    <row r="12054" s="77" customFormat="1"/>
    <row r="12055" s="77" customFormat="1"/>
    <row r="12056" s="77" customFormat="1"/>
    <row r="12057" s="77" customFormat="1"/>
    <row r="12058" s="77" customFormat="1"/>
    <row r="12059" s="77" customFormat="1"/>
    <row r="12060" s="77" customFormat="1"/>
    <row r="12061" s="77" customFormat="1"/>
    <row r="12062" s="77" customFormat="1"/>
    <row r="12063" s="77" customFormat="1"/>
    <row r="12064" s="77" customFormat="1"/>
    <row r="12065" s="77" customFormat="1"/>
    <row r="12066" s="77" customFormat="1"/>
    <row r="12067" s="77" customFormat="1"/>
    <row r="12068" s="77" customFormat="1"/>
    <row r="12069" s="77" customFormat="1"/>
    <row r="12070" s="77" customFormat="1"/>
    <row r="12071" s="77" customFormat="1"/>
    <row r="12072" s="77" customFormat="1"/>
    <row r="12073" s="77" customFormat="1"/>
    <row r="12074" s="77" customFormat="1"/>
    <row r="12075" s="77" customFormat="1"/>
    <row r="12076" s="77" customFormat="1"/>
    <row r="12077" s="77" customFormat="1"/>
    <row r="12078" s="77" customFormat="1"/>
    <row r="12079" s="77" customFormat="1"/>
    <row r="12080" s="77" customFormat="1"/>
    <row r="12081" s="77" customFormat="1"/>
    <row r="12082" s="77" customFormat="1"/>
    <row r="12083" s="77" customFormat="1"/>
    <row r="12084" s="77" customFormat="1"/>
    <row r="12085" s="77" customFormat="1"/>
    <row r="12086" s="77" customFormat="1"/>
    <row r="12087" s="77" customFormat="1"/>
    <row r="12088" s="77" customFormat="1"/>
    <row r="12089" s="77" customFormat="1"/>
    <row r="12090" s="77" customFormat="1"/>
    <row r="12091" s="77" customFormat="1"/>
    <row r="12092" s="77" customFormat="1"/>
    <row r="12093" s="77" customFormat="1"/>
    <row r="12094" s="77" customFormat="1"/>
    <row r="12095" s="77" customFormat="1"/>
    <row r="12096" s="77" customFormat="1"/>
    <row r="12097" s="77" customFormat="1"/>
    <row r="12098" s="77" customFormat="1"/>
    <row r="12099" s="77" customFormat="1"/>
    <row r="12100" s="77" customFormat="1"/>
    <row r="12101" s="77" customFormat="1"/>
    <row r="12102" s="77" customFormat="1"/>
    <row r="12103" s="77" customFormat="1"/>
    <row r="12104" s="77" customFormat="1"/>
    <row r="12105" s="77" customFormat="1"/>
    <row r="12106" s="77" customFormat="1"/>
    <row r="12107" s="77" customFormat="1"/>
    <row r="12108" s="77" customFormat="1"/>
    <row r="12109" s="77" customFormat="1"/>
    <row r="12110" s="77" customFormat="1"/>
    <row r="12111" s="77" customFormat="1"/>
    <row r="12112" s="77" customFormat="1"/>
    <row r="12113" s="77" customFormat="1"/>
    <row r="12114" s="77" customFormat="1"/>
    <row r="12115" s="77" customFormat="1"/>
    <row r="12116" s="77" customFormat="1"/>
    <row r="12117" s="77" customFormat="1"/>
    <row r="12118" s="77" customFormat="1"/>
    <row r="12119" s="77" customFormat="1"/>
    <row r="12120" s="77" customFormat="1"/>
    <row r="12121" s="77" customFormat="1"/>
    <row r="12122" s="77" customFormat="1"/>
    <row r="12123" s="77" customFormat="1"/>
    <row r="12124" s="77" customFormat="1"/>
    <row r="12125" s="77" customFormat="1"/>
    <row r="12126" s="77" customFormat="1"/>
    <row r="12127" s="77" customFormat="1"/>
    <row r="12128" s="77" customFormat="1"/>
    <row r="12129" s="77" customFormat="1"/>
    <row r="12130" s="77" customFormat="1"/>
    <row r="12131" s="77" customFormat="1"/>
    <row r="12132" s="77" customFormat="1"/>
    <row r="12133" s="77" customFormat="1"/>
    <row r="12134" s="77" customFormat="1"/>
    <row r="12135" s="77" customFormat="1"/>
    <row r="12136" s="77" customFormat="1"/>
    <row r="12137" s="77" customFormat="1"/>
    <row r="12138" s="77" customFormat="1"/>
    <row r="12139" s="77" customFormat="1"/>
    <row r="12140" s="77" customFormat="1"/>
    <row r="12141" s="77" customFormat="1"/>
    <row r="12142" s="77" customFormat="1"/>
    <row r="12143" s="77" customFormat="1"/>
    <row r="12144" s="77" customFormat="1"/>
    <row r="12145" s="77" customFormat="1"/>
    <row r="12146" s="77" customFormat="1"/>
    <row r="12147" s="77" customFormat="1"/>
    <row r="12148" s="77" customFormat="1"/>
    <row r="12149" s="77" customFormat="1"/>
    <row r="12150" s="77" customFormat="1"/>
    <row r="12151" s="77" customFormat="1"/>
    <row r="12152" s="77" customFormat="1"/>
    <row r="12153" s="77" customFormat="1"/>
    <row r="12154" s="77" customFormat="1"/>
    <row r="12155" s="77" customFormat="1"/>
    <row r="12156" s="77" customFormat="1"/>
    <row r="12157" s="77" customFormat="1"/>
    <row r="12158" s="77" customFormat="1"/>
    <row r="12159" s="77" customFormat="1"/>
    <row r="12160" s="77" customFormat="1"/>
    <row r="12161" s="77" customFormat="1"/>
    <row r="12162" s="77" customFormat="1"/>
    <row r="12163" s="77" customFormat="1"/>
    <row r="12164" s="77" customFormat="1"/>
    <row r="12165" s="77" customFormat="1"/>
    <row r="12166" s="77" customFormat="1"/>
    <row r="12167" s="77" customFormat="1"/>
    <row r="12168" s="77" customFormat="1"/>
    <row r="12169" s="77" customFormat="1"/>
    <row r="12170" s="77" customFormat="1"/>
    <row r="12171" s="77" customFormat="1"/>
    <row r="12172" s="77" customFormat="1"/>
    <row r="12173" s="77" customFormat="1"/>
    <row r="12174" s="77" customFormat="1"/>
    <row r="12175" s="77" customFormat="1"/>
    <row r="12176" s="77" customFormat="1"/>
    <row r="12177" s="77" customFormat="1"/>
    <row r="12178" s="77" customFormat="1"/>
    <row r="12179" s="77" customFormat="1"/>
    <row r="12180" s="77" customFormat="1"/>
    <row r="12181" s="77" customFormat="1"/>
    <row r="12182" s="77" customFormat="1"/>
    <row r="12183" s="77" customFormat="1"/>
    <row r="12184" s="77" customFormat="1"/>
    <row r="12185" s="77" customFormat="1"/>
    <row r="12186" s="77" customFormat="1"/>
    <row r="12187" s="77" customFormat="1"/>
    <row r="12188" s="77" customFormat="1"/>
    <row r="12189" s="77" customFormat="1"/>
    <row r="12190" s="77" customFormat="1"/>
    <row r="12191" s="77" customFormat="1"/>
    <row r="12192" s="77" customFormat="1"/>
    <row r="12193" s="77" customFormat="1"/>
    <row r="12194" s="77" customFormat="1"/>
    <row r="12195" s="77" customFormat="1"/>
    <row r="12196" s="77" customFormat="1"/>
    <row r="12197" s="77" customFormat="1"/>
    <row r="12198" s="77" customFormat="1"/>
    <row r="12199" s="77" customFormat="1"/>
    <row r="12200" s="77" customFormat="1"/>
    <row r="12201" s="77" customFormat="1"/>
    <row r="12202" s="77" customFormat="1"/>
    <row r="12203" s="77" customFormat="1"/>
    <row r="12204" s="77" customFormat="1"/>
    <row r="12205" s="77" customFormat="1"/>
    <row r="12206" s="77" customFormat="1"/>
    <row r="12207" s="77" customFormat="1"/>
    <row r="12208" s="77" customFormat="1"/>
    <row r="12209" s="77" customFormat="1"/>
    <row r="12210" s="77" customFormat="1"/>
    <row r="12211" s="77" customFormat="1"/>
    <row r="12212" s="77" customFormat="1"/>
    <row r="12213" s="77" customFormat="1"/>
    <row r="12214" s="77" customFormat="1"/>
    <row r="12215" s="77" customFormat="1"/>
    <row r="12216" s="77" customFormat="1"/>
    <row r="12217" s="77" customFormat="1"/>
    <row r="12218" s="77" customFormat="1"/>
    <row r="12219" s="77" customFormat="1"/>
    <row r="12220" s="77" customFormat="1"/>
    <row r="12221" s="77" customFormat="1"/>
    <row r="12222" s="77" customFormat="1"/>
    <row r="12223" s="77" customFormat="1"/>
    <row r="12224" s="77" customFormat="1"/>
    <row r="12225" s="77" customFormat="1"/>
    <row r="12226" s="77" customFormat="1"/>
    <row r="12227" s="77" customFormat="1"/>
    <row r="12228" s="77" customFormat="1"/>
    <row r="12229" s="77" customFormat="1"/>
    <row r="12230" s="77" customFormat="1"/>
    <row r="12231" s="77" customFormat="1"/>
    <row r="12232" s="77" customFormat="1"/>
    <row r="12233" s="77" customFormat="1"/>
    <row r="12234" s="77" customFormat="1"/>
    <row r="12235" s="77" customFormat="1"/>
    <row r="12236" s="77" customFormat="1"/>
    <row r="12237" s="77" customFormat="1"/>
    <row r="12238" s="77" customFormat="1"/>
    <row r="12239" s="77" customFormat="1"/>
    <row r="12240" s="77" customFormat="1"/>
    <row r="12241" s="77" customFormat="1"/>
    <row r="12242" s="77" customFormat="1"/>
    <row r="12243" s="77" customFormat="1"/>
    <row r="12244" s="77" customFormat="1"/>
    <row r="12245" s="77" customFormat="1"/>
    <row r="12246" s="77" customFormat="1"/>
    <row r="12247" s="77" customFormat="1"/>
    <row r="12248" s="77" customFormat="1"/>
    <row r="12249" s="77" customFormat="1"/>
    <row r="12250" s="77" customFormat="1"/>
    <row r="12251" s="77" customFormat="1"/>
    <row r="12252" s="77" customFormat="1"/>
    <row r="12253" s="77" customFormat="1"/>
    <row r="12254" s="77" customFormat="1"/>
    <row r="12255" s="77" customFormat="1"/>
    <row r="12256" s="77" customFormat="1"/>
    <row r="12257" s="77" customFormat="1"/>
    <row r="12258" s="77" customFormat="1"/>
    <row r="12259" s="77" customFormat="1"/>
    <row r="12260" s="77" customFormat="1"/>
    <row r="12261" s="77" customFormat="1"/>
    <row r="12262" s="77" customFormat="1"/>
    <row r="12263" s="77" customFormat="1"/>
    <row r="12264" s="77" customFormat="1"/>
    <row r="12265" s="77" customFormat="1"/>
    <row r="12266" s="77" customFormat="1"/>
    <row r="12267" s="77" customFormat="1"/>
    <row r="12268" s="77" customFormat="1"/>
    <row r="12269" s="77" customFormat="1"/>
    <row r="12270" s="77" customFormat="1"/>
    <row r="12271" s="77" customFormat="1"/>
    <row r="12272" s="77" customFormat="1"/>
    <row r="12273" s="77" customFormat="1"/>
    <row r="12274" s="77" customFormat="1"/>
    <row r="12275" s="77" customFormat="1"/>
    <row r="12276" s="77" customFormat="1"/>
    <row r="12277" s="77" customFormat="1"/>
    <row r="12278" s="77" customFormat="1"/>
    <row r="12279" s="77" customFormat="1"/>
    <row r="12280" s="77" customFormat="1"/>
    <row r="12281" s="77" customFormat="1"/>
    <row r="12282" s="77" customFormat="1"/>
    <row r="12283" s="77" customFormat="1"/>
    <row r="12284" s="77" customFormat="1"/>
    <row r="12285" s="77" customFormat="1"/>
    <row r="12286" s="77" customFormat="1"/>
    <row r="12287" s="77" customFormat="1"/>
    <row r="12288" s="77" customFormat="1"/>
    <row r="12289" s="77" customFormat="1"/>
    <row r="12290" s="77" customFormat="1"/>
    <row r="12291" s="77" customFormat="1"/>
    <row r="12292" s="77" customFormat="1"/>
    <row r="12293" s="77" customFormat="1"/>
    <row r="12294" s="77" customFormat="1"/>
    <row r="12295" s="77" customFormat="1"/>
    <row r="12296" s="77" customFormat="1"/>
    <row r="12297" s="77" customFormat="1"/>
    <row r="12298" s="77" customFormat="1"/>
    <row r="12299" s="77" customFormat="1"/>
    <row r="12300" s="77" customFormat="1"/>
    <row r="12301" s="77" customFormat="1"/>
    <row r="12302" s="77" customFormat="1"/>
    <row r="12303" s="77" customFormat="1"/>
    <row r="12304" s="77" customFormat="1"/>
    <row r="12305" s="77" customFormat="1"/>
    <row r="12306" s="77" customFormat="1"/>
    <row r="12307" s="77" customFormat="1"/>
    <row r="12308" s="77" customFormat="1"/>
    <row r="12309" s="77" customFormat="1"/>
    <row r="12310" s="77" customFormat="1"/>
    <row r="12311" s="77" customFormat="1"/>
    <row r="12312" s="77" customFormat="1"/>
    <row r="12313" s="77" customFormat="1"/>
    <row r="12314" s="77" customFormat="1"/>
    <row r="12315" s="77" customFormat="1"/>
    <row r="12316" s="77" customFormat="1"/>
    <row r="12317" s="77" customFormat="1"/>
    <row r="12318" s="77" customFormat="1"/>
    <row r="12319" s="77" customFormat="1"/>
    <row r="12320" s="77" customFormat="1"/>
    <row r="12321" s="77" customFormat="1"/>
    <row r="12322" s="77" customFormat="1"/>
    <row r="12323" s="77" customFormat="1"/>
    <row r="12324" s="77" customFormat="1"/>
    <row r="12325" s="77" customFormat="1"/>
    <row r="12326" s="77" customFormat="1"/>
    <row r="12327" s="77" customFormat="1"/>
    <row r="12328" s="77" customFormat="1"/>
    <row r="12329" s="77" customFormat="1"/>
    <row r="12330" s="77" customFormat="1"/>
    <row r="12331" s="77" customFormat="1"/>
    <row r="12332" s="77" customFormat="1"/>
    <row r="12333" s="77" customFormat="1"/>
    <row r="12334" s="77" customFormat="1"/>
    <row r="12335" s="77" customFormat="1"/>
    <row r="12336" s="77" customFormat="1"/>
    <row r="12337" s="77" customFormat="1"/>
    <row r="12338" s="77" customFormat="1"/>
    <row r="12339" s="77" customFormat="1"/>
    <row r="12340" s="77" customFormat="1"/>
    <row r="12341" s="77" customFormat="1"/>
    <row r="12342" s="77" customFormat="1"/>
    <row r="12343" s="77" customFormat="1"/>
    <row r="12344" s="77" customFormat="1"/>
    <row r="12345" s="77" customFormat="1"/>
    <row r="12346" s="77" customFormat="1"/>
    <row r="12347" s="77" customFormat="1"/>
    <row r="12348" s="77" customFormat="1"/>
    <row r="12349" s="77" customFormat="1"/>
    <row r="12350" s="77" customFormat="1"/>
    <row r="12351" s="77" customFormat="1"/>
    <row r="12352" s="77" customFormat="1"/>
    <row r="12353" s="77" customFormat="1"/>
    <row r="12354" s="77" customFormat="1"/>
    <row r="12355" s="77" customFormat="1"/>
    <row r="12356" s="77" customFormat="1"/>
    <row r="12357" s="77" customFormat="1"/>
    <row r="12358" s="77" customFormat="1"/>
    <row r="12359" s="77" customFormat="1"/>
    <row r="12360" s="77" customFormat="1"/>
    <row r="12361" s="77" customFormat="1"/>
    <row r="12362" s="77" customFormat="1"/>
    <row r="12363" s="77" customFormat="1"/>
    <row r="12364" s="77" customFormat="1"/>
    <row r="12365" s="77" customFormat="1"/>
    <row r="12366" s="77" customFormat="1"/>
    <row r="12367" s="77" customFormat="1"/>
    <row r="12368" s="77" customFormat="1"/>
    <row r="12369" s="77" customFormat="1"/>
    <row r="12370" s="77" customFormat="1"/>
    <row r="12371" s="77" customFormat="1"/>
    <row r="12372" s="77" customFormat="1"/>
    <row r="12373" s="77" customFormat="1"/>
    <row r="12374" s="77" customFormat="1"/>
    <row r="12375" s="77" customFormat="1"/>
    <row r="12376" s="77" customFormat="1"/>
    <row r="12377" s="77" customFormat="1"/>
    <row r="12378" s="77" customFormat="1"/>
    <row r="12379" s="77" customFormat="1"/>
    <row r="12380" s="77" customFormat="1"/>
    <row r="12381" s="77" customFormat="1"/>
    <row r="12382" s="77" customFormat="1"/>
    <row r="12383" s="77" customFormat="1"/>
    <row r="12384" s="77" customFormat="1"/>
    <row r="12385" s="77" customFormat="1"/>
    <row r="12386" s="77" customFormat="1"/>
    <row r="12387" s="77" customFormat="1"/>
    <row r="12388" s="77" customFormat="1"/>
    <row r="12389" s="77" customFormat="1"/>
    <row r="12390" s="77" customFormat="1"/>
    <row r="12391" s="77" customFormat="1"/>
    <row r="12392" s="77" customFormat="1"/>
    <row r="12393" s="77" customFormat="1"/>
    <row r="12394" s="77" customFormat="1"/>
    <row r="12395" s="77" customFormat="1"/>
    <row r="12396" s="77" customFormat="1"/>
    <row r="12397" s="77" customFormat="1"/>
    <row r="12398" s="77" customFormat="1"/>
    <row r="12399" s="77" customFormat="1"/>
    <row r="12400" s="77" customFormat="1"/>
    <row r="12401" s="77" customFormat="1"/>
    <row r="12402" s="77" customFormat="1"/>
    <row r="12403" s="77" customFormat="1"/>
    <row r="12404" s="77" customFormat="1"/>
    <row r="12405" s="77" customFormat="1"/>
    <row r="12406" s="77" customFormat="1"/>
    <row r="12407" s="77" customFormat="1"/>
    <row r="12408" s="77" customFormat="1"/>
    <row r="12409" s="77" customFormat="1"/>
    <row r="12410" s="77" customFormat="1"/>
    <row r="12411" s="77" customFormat="1"/>
    <row r="12412" s="77" customFormat="1"/>
    <row r="12413" s="77" customFormat="1"/>
    <row r="12414" s="77" customFormat="1"/>
    <row r="12415" s="77" customFormat="1"/>
    <row r="12416" s="77" customFormat="1"/>
    <row r="12417" s="77" customFormat="1"/>
    <row r="12418" s="77" customFormat="1"/>
    <row r="12419" s="77" customFormat="1"/>
    <row r="12420" s="77" customFormat="1"/>
    <row r="12421" s="77" customFormat="1"/>
    <row r="12422" s="77" customFormat="1"/>
    <row r="12423" s="77" customFormat="1"/>
    <row r="12424" s="77" customFormat="1"/>
    <row r="12425" s="77" customFormat="1"/>
    <row r="12426" s="77" customFormat="1"/>
    <row r="12427" s="77" customFormat="1"/>
    <row r="12428" s="77" customFormat="1"/>
    <row r="12429" s="77" customFormat="1"/>
    <row r="12430" s="77" customFormat="1"/>
    <row r="12431" s="77" customFormat="1"/>
    <row r="12432" s="77" customFormat="1"/>
    <row r="12433" s="77" customFormat="1"/>
    <row r="12434" s="77" customFormat="1"/>
    <row r="12435" s="77" customFormat="1"/>
    <row r="12436" s="77" customFormat="1"/>
    <row r="12437" s="77" customFormat="1"/>
    <row r="12438" s="77" customFormat="1"/>
    <row r="12439" s="77" customFormat="1"/>
    <row r="12440" s="77" customFormat="1"/>
    <row r="12441" s="77" customFormat="1"/>
    <row r="12442" s="77" customFormat="1"/>
    <row r="12443" s="77" customFormat="1"/>
    <row r="12444" s="77" customFormat="1"/>
    <row r="12445" s="77" customFormat="1"/>
    <row r="12446" s="77" customFormat="1"/>
    <row r="12447" s="77" customFormat="1"/>
    <row r="12448" s="77" customFormat="1"/>
    <row r="12449" s="77" customFormat="1"/>
    <row r="12450" s="77" customFormat="1"/>
    <row r="12451" s="77" customFormat="1"/>
    <row r="12452" s="77" customFormat="1"/>
    <row r="12453" s="77" customFormat="1"/>
    <row r="12454" s="77" customFormat="1"/>
    <row r="12455" s="77" customFormat="1"/>
    <row r="12456" s="77" customFormat="1"/>
    <row r="12457" s="77" customFormat="1"/>
    <row r="12458" s="77" customFormat="1"/>
    <row r="12459" s="77" customFormat="1"/>
    <row r="12460" s="77" customFormat="1"/>
    <row r="12461" s="77" customFormat="1"/>
    <row r="12462" s="77" customFormat="1"/>
    <row r="12463" s="77" customFormat="1"/>
    <row r="12464" s="77" customFormat="1"/>
    <row r="12465" s="77" customFormat="1"/>
    <row r="12466" s="77" customFormat="1"/>
    <row r="12467" s="77" customFormat="1"/>
    <row r="12468" s="77" customFormat="1"/>
    <row r="12469" s="77" customFormat="1"/>
    <row r="12470" s="77" customFormat="1"/>
    <row r="12471" s="77" customFormat="1"/>
    <row r="12472" s="77" customFormat="1"/>
    <row r="12473" s="77" customFormat="1"/>
    <row r="12474" s="77" customFormat="1"/>
    <row r="12475" s="77" customFormat="1"/>
    <row r="12476" s="77" customFormat="1"/>
    <row r="12477" s="77" customFormat="1"/>
    <row r="12478" s="77" customFormat="1"/>
    <row r="12479" s="77" customFormat="1"/>
    <row r="12480" s="77" customFormat="1"/>
    <row r="12481" s="77" customFormat="1"/>
    <row r="12482" s="77" customFormat="1"/>
    <row r="12483" s="77" customFormat="1"/>
    <row r="12484" s="77" customFormat="1"/>
    <row r="12485" s="77" customFormat="1"/>
    <row r="12486" s="77" customFormat="1"/>
    <row r="12487" s="77" customFormat="1"/>
    <row r="12488" s="77" customFormat="1"/>
    <row r="12489" s="77" customFormat="1"/>
    <row r="12490" s="77" customFormat="1"/>
    <row r="12491" s="77" customFormat="1"/>
    <row r="12492" s="77" customFormat="1"/>
    <row r="12493" s="77" customFormat="1"/>
    <row r="12494" s="77" customFormat="1"/>
    <row r="12495" s="77" customFormat="1"/>
    <row r="12496" s="77" customFormat="1"/>
    <row r="12497" s="77" customFormat="1"/>
    <row r="12498" s="77" customFormat="1"/>
    <row r="12499" s="77" customFormat="1"/>
    <row r="12500" s="77" customFormat="1"/>
    <row r="12501" s="77" customFormat="1"/>
    <row r="12502" s="77" customFormat="1"/>
    <row r="12503" s="77" customFormat="1"/>
    <row r="12504" s="77" customFormat="1"/>
    <row r="12505" s="77" customFormat="1"/>
    <row r="12506" s="77" customFormat="1"/>
    <row r="12507" s="77" customFormat="1"/>
    <row r="12508" s="77" customFormat="1"/>
    <row r="12509" s="77" customFormat="1"/>
    <row r="12510" s="77" customFormat="1"/>
    <row r="12511" s="77" customFormat="1"/>
    <row r="12512" s="77" customFormat="1"/>
    <row r="12513" s="77" customFormat="1"/>
    <row r="12514" s="77" customFormat="1"/>
    <row r="12515" s="77" customFormat="1"/>
    <row r="12516" s="77" customFormat="1"/>
    <row r="12517" s="77" customFormat="1"/>
    <row r="12518" s="77" customFormat="1"/>
    <row r="12519" s="77" customFormat="1"/>
    <row r="12520" s="77" customFormat="1"/>
    <row r="12521" s="77" customFormat="1"/>
    <row r="12522" s="77" customFormat="1"/>
    <row r="12523" s="77" customFormat="1"/>
    <row r="12524" s="77" customFormat="1"/>
    <row r="12525" s="77" customFormat="1"/>
    <row r="12526" s="77" customFormat="1"/>
    <row r="12527" s="77" customFormat="1"/>
    <row r="12528" s="77" customFormat="1"/>
    <row r="12529" s="77" customFormat="1"/>
    <row r="12530" s="77" customFormat="1"/>
    <row r="12531" s="77" customFormat="1"/>
    <row r="12532" s="77" customFormat="1"/>
    <row r="12533" s="77" customFormat="1"/>
    <row r="12534" s="77" customFormat="1"/>
    <row r="12535" s="77" customFormat="1"/>
    <row r="12536" s="77" customFormat="1"/>
    <row r="12537" s="77" customFormat="1"/>
    <row r="12538" s="77" customFormat="1"/>
    <row r="12539" s="77" customFormat="1"/>
    <row r="12540" s="77" customFormat="1"/>
    <row r="12541" s="77" customFormat="1"/>
    <row r="12542" s="77" customFormat="1"/>
    <row r="12543" s="77" customFormat="1"/>
    <row r="12544" s="77" customFormat="1"/>
    <row r="12545" s="77" customFormat="1"/>
    <row r="12546" s="77" customFormat="1"/>
    <row r="12547" s="77" customFormat="1"/>
    <row r="12548" s="77" customFormat="1"/>
    <row r="12549" s="77" customFormat="1"/>
    <row r="12550" s="77" customFormat="1"/>
    <row r="12551" s="77" customFormat="1"/>
    <row r="12552" s="77" customFormat="1"/>
    <row r="12553" s="77" customFormat="1"/>
    <row r="12554" s="77" customFormat="1"/>
    <row r="12555" s="77" customFormat="1"/>
    <row r="12556" s="77" customFormat="1"/>
    <row r="12557" s="77" customFormat="1"/>
    <row r="12558" s="77" customFormat="1"/>
    <row r="12559" s="77" customFormat="1"/>
    <row r="12560" s="77" customFormat="1"/>
    <row r="12561" s="77" customFormat="1"/>
    <row r="12562" s="77" customFormat="1"/>
    <row r="12563" s="77" customFormat="1"/>
    <row r="12564" s="77" customFormat="1"/>
    <row r="12565" s="77" customFormat="1"/>
    <row r="12566" s="77" customFormat="1"/>
    <row r="12567" s="77" customFormat="1"/>
    <row r="12568" s="77" customFormat="1"/>
    <row r="12569" s="77" customFormat="1"/>
    <row r="12570" s="77" customFormat="1"/>
    <row r="12571" s="77" customFormat="1"/>
    <row r="12572" s="77" customFormat="1"/>
    <row r="12573" s="77" customFormat="1"/>
    <row r="12574" s="77" customFormat="1"/>
    <row r="12575" s="77" customFormat="1"/>
    <row r="12576" s="77" customFormat="1"/>
    <row r="12577" s="77" customFormat="1"/>
    <row r="12578" s="77" customFormat="1"/>
    <row r="12579" s="77" customFormat="1"/>
    <row r="12580" s="77" customFormat="1"/>
    <row r="12581" s="77" customFormat="1"/>
    <row r="12582" s="77" customFormat="1"/>
    <row r="12583" s="77" customFormat="1"/>
    <row r="12584" s="77" customFormat="1"/>
    <row r="12585" s="77" customFormat="1"/>
    <row r="12586" s="77" customFormat="1"/>
    <row r="12587" s="77" customFormat="1"/>
    <row r="12588" s="77" customFormat="1"/>
    <row r="12589" s="77" customFormat="1"/>
    <row r="12590" s="77" customFormat="1"/>
    <row r="12591" s="77" customFormat="1"/>
    <row r="12592" s="77" customFormat="1"/>
    <row r="12593" s="77" customFormat="1"/>
    <row r="12594" s="77" customFormat="1"/>
    <row r="12595" s="77" customFormat="1"/>
    <row r="12596" s="77" customFormat="1"/>
    <row r="12597" s="77" customFormat="1"/>
    <row r="12598" s="77" customFormat="1"/>
    <row r="12599" s="77" customFormat="1"/>
    <row r="12600" s="77" customFormat="1"/>
    <row r="12601" s="77" customFormat="1"/>
    <row r="12602" s="77" customFormat="1"/>
    <row r="12603" s="77" customFormat="1"/>
    <row r="12604" s="77" customFormat="1"/>
    <row r="12605" s="77" customFormat="1"/>
    <row r="12606" s="77" customFormat="1"/>
    <row r="12607" s="77" customFormat="1"/>
    <row r="12608" s="77" customFormat="1"/>
    <row r="12609" s="77" customFormat="1"/>
    <row r="12610" s="77" customFormat="1"/>
    <row r="12611" s="77" customFormat="1"/>
    <row r="12612" s="77" customFormat="1"/>
    <row r="12613" s="77" customFormat="1"/>
    <row r="12614" s="77" customFormat="1"/>
    <row r="12615" s="77" customFormat="1"/>
    <row r="12616" s="77" customFormat="1"/>
    <row r="12617" s="77" customFormat="1"/>
    <row r="12618" s="77" customFormat="1"/>
    <row r="12619" s="77" customFormat="1"/>
    <row r="12620" s="77" customFormat="1"/>
    <row r="12621" s="77" customFormat="1"/>
    <row r="12622" s="77" customFormat="1"/>
    <row r="12623" s="77" customFormat="1"/>
    <row r="12624" s="77" customFormat="1"/>
    <row r="12625" s="77" customFormat="1"/>
    <row r="12626" s="77" customFormat="1"/>
    <row r="12627" s="77" customFormat="1"/>
    <row r="12628" s="77" customFormat="1"/>
    <row r="12629" s="77" customFormat="1"/>
    <row r="12630" s="77" customFormat="1"/>
    <row r="12631" s="77" customFormat="1"/>
    <row r="12632" s="77" customFormat="1"/>
    <row r="12633" s="77" customFormat="1"/>
    <row r="12634" s="77" customFormat="1"/>
    <row r="12635" s="77" customFormat="1"/>
    <row r="12636" s="77" customFormat="1"/>
    <row r="12637" s="77" customFormat="1"/>
    <row r="12638" s="77" customFormat="1"/>
    <row r="12639" s="77" customFormat="1"/>
    <row r="12640" s="77" customFormat="1"/>
    <row r="12641" s="77" customFormat="1"/>
    <row r="12642" s="77" customFormat="1"/>
    <row r="12643" s="77" customFormat="1"/>
    <row r="12644" s="77" customFormat="1"/>
    <row r="12645" s="77" customFormat="1"/>
    <row r="12646" s="77" customFormat="1"/>
    <row r="12647" s="77" customFormat="1"/>
    <row r="12648" s="77" customFormat="1"/>
    <row r="12649" s="77" customFormat="1"/>
    <row r="12650" s="77" customFormat="1"/>
    <row r="12651" s="77" customFormat="1"/>
    <row r="12652" s="77" customFormat="1"/>
    <row r="12653" s="77" customFormat="1"/>
    <row r="12654" s="77" customFormat="1"/>
    <row r="12655" s="77" customFormat="1"/>
    <row r="12656" s="77" customFormat="1"/>
    <row r="12657" s="77" customFormat="1"/>
    <row r="12658" s="77" customFormat="1"/>
    <row r="12659" s="77" customFormat="1"/>
    <row r="12660" s="77" customFormat="1"/>
    <row r="12661" s="77" customFormat="1"/>
    <row r="12662" s="77" customFormat="1"/>
    <row r="12663" s="77" customFormat="1"/>
    <row r="12664" s="77" customFormat="1"/>
    <row r="12665" s="77" customFormat="1"/>
    <row r="12666" s="77" customFormat="1"/>
    <row r="12667" s="77" customFormat="1"/>
    <row r="12668" s="77" customFormat="1"/>
    <row r="12669" s="77" customFormat="1"/>
    <row r="12670" s="77" customFormat="1"/>
    <row r="12671" s="77" customFormat="1"/>
    <row r="12672" s="77" customFormat="1"/>
    <row r="12673" s="77" customFormat="1"/>
    <row r="12674" s="77" customFormat="1"/>
    <row r="12675" s="77" customFormat="1"/>
    <row r="12676" s="77" customFormat="1"/>
    <row r="12677" s="77" customFormat="1"/>
    <row r="12678" s="77" customFormat="1"/>
    <row r="12679" s="77" customFormat="1"/>
    <row r="12680" s="77" customFormat="1"/>
    <row r="12681" s="77" customFormat="1"/>
    <row r="12682" s="77" customFormat="1"/>
    <row r="12683" s="77" customFormat="1"/>
    <row r="12684" s="77" customFormat="1"/>
    <row r="12685" s="77" customFormat="1"/>
    <row r="12686" s="77" customFormat="1"/>
    <row r="12687" s="77" customFormat="1"/>
    <row r="12688" s="77" customFormat="1"/>
    <row r="12689" s="77" customFormat="1"/>
    <row r="12690" s="77" customFormat="1"/>
    <row r="12691" s="77" customFormat="1"/>
    <row r="12692" s="77" customFormat="1"/>
    <row r="12693" s="77" customFormat="1"/>
    <row r="12694" s="77" customFormat="1"/>
    <row r="12695" s="77" customFormat="1"/>
    <row r="12696" s="77" customFormat="1"/>
    <row r="12697" s="77" customFormat="1"/>
    <row r="12698" s="77" customFormat="1"/>
    <row r="12699" s="77" customFormat="1"/>
    <row r="12700" s="77" customFormat="1"/>
    <row r="12701" s="77" customFormat="1"/>
    <row r="12702" s="77" customFormat="1"/>
    <row r="12703" s="77" customFormat="1"/>
    <row r="12704" s="77" customFormat="1"/>
    <row r="12705" s="77" customFormat="1"/>
    <row r="12706" s="77" customFormat="1"/>
    <row r="12707" s="77" customFormat="1"/>
    <row r="12708" s="77" customFormat="1"/>
    <row r="12709" s="77" customFormat="1"/>
    <row r="12710" s="77" customFormat="1"/>
    <row r="12711" s="77" customFormat="1"/>
    <row r="12712" s="77" customFormat="1"/>
    <row r="12713" s="77" customFormat="1"/>
    <row r="12714" s="77" customFormat="1"/>
    <row r="12715" s="77" customFormat="1"/>
    <row r="12716" s="77" customFormat="1"/>
    <row r="12717" s="77" customFormat="1"/>
    <row r="12718" s="77" customFormat="1"/>
    <row r="12719" s="77" customFormat="1"/>
    <row r="12720" s="77" customFormat="1"/>
    <row r="12721" s="77" customFormat="1"/>
    <row r="12722" s="77" customFormat="1"/>
    <row r="12723" s="77" customFormat="1"/>
    <row r="12724" s="77" customFormat="1"/>
    <row r="12725" s="77" customFormat="1"/>
    <row r="12726" s="77" customFormat="1"/>
    <row r="12727" s="77" customFormat="1"/>
    <row r="12728" s="77" customFormat="1"/>
    <row r="12729" s="77" customFormat="1"/>
    <row r="12730" s="77" customFormat="1"/>
    <row r="12731" s="77" customFormat="1"/>
    <row r="12732" s="77" customFormat="1"/>
    <row r="12733" s="77" customFormat="1"/>
    <row r="12734" s="77" customFormat="1"/>
    <row r="12735" s="77" customFormat="1"/>
    <row r="12736" s="77" customFormat="1"/>
    <row r="12737" s="77" customFormat="1"/>
    <row r="12738" s="77" customFormat="1"/>
    <row r="12739" s="77" customFormat="1"/>
    <row r="12740" s="77" customFormat="1"/>
    <row r="12741" s="77" customFormat="1"/>
    <row r="12742" s="77" customFormat="1"/>
    <row r="12743" s="77" customFormat="1"/>
    <row r="12744" s="77" customFormat="1"/>
    <row r="12745" s="77" customFormat="1"/>
    <row r="12746" s="77" customFormat="1"/>
    <row r="12747" s="77" customFormat="1"/>
    <row r="12748" s="77" customFormat="1"/>
    <row r="12749" s="77" customFormat="1"/>
    <row r="12750" s="77" customFormat="1"/>
    <row r="12751" s="77" customFormat="1"/>
    <row r="12752" s="77" customFormat="1"/>
    <row r="12753" s="77" customFormat="1"/>
    <row r="12754" s="77" customFormat="1"/>
    <row r="12755" s="77" customFormat="1"/>
    <row r="12756" s="77" customFormat="1"/>
    <row r="12757" s="77" customFormat="1"/>
    <row r="12758" s="77" customFormat="1"/>
    <row r="12759" s="77" customFormat="1"/>
    <row r="12760" s="77" customFormat="1"/>
    <row r="12761" s="77" customFormat="1"/>
    <row r="12762" s="77" customFormat="1"/>
    <row r="12763" s="77" customFormat="1"/>
    <row r="12764" s="77" customFormat="1"/>
    <row r="12765" s="77" customFormat="1"/>
    <row r="12766" s="77" customFormat="1"/>
    <row r="12767" s="77" customFormat="1"/>
    <row r="12768" s="77" customFormat="1"/>
    <row r="12769" s="77" customFormat="1"/>
    <row r="12770" s="77" customFormat="1"/>
    <row r="12771" s="77" customFormat="1"/>
    <row r="12772" s="77" customFormat="1"/>
    <row r="12773" s="77" customFormat="1"/>
    <row r="12774" s="77" customFormat="1"/>
    <row r="12775" s="77" customFormat="1"/>
    <row r="12776" s="77" customFormat="1"/>
    <row r="12777" s="77" customFormat="1"/>
    <row r="12778" s="77" customFormat="1"/>
    <row r="12779" s="77" customFormat="1"/>
    <row r="12780" s="77" customFormat="1"/>
    <row r="12781" s="77" customFormat="1"/>
    <row r="12782" s="77" customFormat="1"/>
    <row r="12783" s="77" customFormat="1"/>
    <row r="12784" s="77" customFormat="1"/>
    <row r="12785" s="77" customFormat="1"/>
    <row r="12786" s="77" customFormat="1"/>
    <row r="12787" s="77" customFormat="1"/>
    <row r="12788" s="77" customFormat="1"/>
    <row r="12789" s="77" customFormat="1"/>
    <row r="12790" s="77" customFormat="1"/>
    <row r="12791" s="77" customFormat="1"/>
    <row r="12792" s="77" customFormat="1"/>
    <row r="12793" s="77" customFormat="1"/>
    <row r="12794" s="77" customFormat="1"/>
    <row r="12795" s="77" customFormat="1"/>
    <row r="12796" s="77" customFormat="1"/>
    <row r="12797" s="77" customFormat="1"/>
    <row r="12798" s="77" customFormat="1"/>
    <row r="12799" s="77" customFormat="1"/>
    <row r="12800" s="77" customFormat="1"/>
    <row r="12801" s="77" customFormat="1"/>
    <row r="12802" s="77" customFormat="1"/>
    <row r="12803" s="77" customFormat="1"/>
    <row r="12804" s="77" customFormat="1"/>
    <row r="12805" s="77" customFormat="1"/>
    <row r="12806" s="77" customFormat="1"/>
    <row r="12807" s="77" customFormat="1"/>
    <row r="12808" s="77" customFormat="1"/>
    <row r="12809" s="77" customFormat="1"/>
    <row r="12810" s="77" customFormat="1"/>
    <row r="12811" s="77" customFormat="1"/>
    <row r="12812" s="77" customFormat="1"/>
    <row r="12813" s="77" customFormat="1"/>
    <row r="12814" s="77" customFormat="1"/>
    <row r="12815" s="77" customFormat="1"/>
    <row r="12816" s="77" customFormat="1"/>
    <row r="12817" s="77" customFormat="1"/>
    <row r="12818" s="77" customFormat="1"/>
    <row r="12819" s="77" customFormat="1"/>
    <row r="12820" s="77" customFormat="1"/>
    <row r="12821" s="77" customFormat="1"/>
    <row r="12822" s="77" customFormat="1"/>
    <row r="12823" s="77" customFormat="1"/>
    <row r="12824" s="77" customFormat="1"/>
    <row r="12825" s="77" customFormat="1"/>
    <row r="12826" s="77" customFormat="1"/>
    <row r="12827" s="77" customFormat="1"/>
    <row r="12828" s="77" customFormat="1"/>
    <row r="12829" s="77" customFormat="1"/>
    <row r="12830" s="77" customFormat="1"/>
    <row r="12831" s="77" customFormat="1"/>
    <row r="12832" s="77" customFormat="1"/>
    <row r="12833" s="77" customFormat="1"/>
    <row r="12834" s="77" customFormat="1"/>
    <row r="12835" s="77" customFormat="1"/>
    <row r="12836" s="77" customFormat="1"/>
    <row r="12837" s="77" customFormat="1"/>
    <row r="12838" s="77" customFormat="1"/>
    <row r="12839" s="77" customFormat="1"/>
    <row r="12840" s="77" customFormat="1"/>
    <row r="12841" s="77" customFormat="1"/>
    <row r="12842" s="77" customFormat="1"/>
    <row r="12843" s="77" customFormat="1"/>
    <row r="12844" s="77" customFormat="1"/>
    <row r="12845" s="77" customFormat="1"/>
    <row r="12846" s="77" customFormat="1"/>
    <row r="12847" s="77" customFormat="1"/>
    <row r="12848" s="77" customFormat="1"/>
    <row r="12849" s="77" customFormat="1"/>
    <row r="12850" s="77" customFormat="1"/>
    <row r="12851" s="77" customFormat="1"/>
    <row r="12852" s="77" customFormat="1"/>
    <row r="12853" s="77" customFormat="1"/>
    <row r="12854" s="77" customFormat="1"/>
    <row r="12855" s="77" customFormat="1"/>
    <row r="12856" s="77" customFormat="1"/>
    <row r="12857" s="77" customFormat="1"/>
    <row r="12858" s="77" customFormat="1"/>
    <row r="12859" s="77" customFormat="1"/>
    <row r="12860" s="77" customFormat="1"/>
    <row r="12861" s="77" customFormat="1"/>
    <row r="12862" s="77" customFormat="1"/>
    <row r="12863" s="77" customFormat="1"/>
    <row r="12864" s="77" customFormat="1"/>
    <row r="12865" s="77" customFormat="1"/>
    <row r="12866" s="77" customFormat="1"/>
    <row r="12867" s="77" customFormat="1"/>
    <row r="12868" s="77" customFormat="1"/>
    <row r="12869" s="77" customFormat="1"/>
    <row r="12870" s="77" customFormat="1"/>
    <row r="12871" s="77" customFormat="1"/>
    <row r="12872" s="77" customFormat="1"/>
    <row r="12873" s="77" customFormat="1"/>
    <row r="12874" s="77" customFormat="1"/>
    <row r="12875" s="77" customFormat="1"/>
    <row r="12876" s="77" customFormat="1"/>
    <row r="12877" s="77" customFormat="1"/>
    <row r="12878" s="77" customFormat="1"/>
    <row r="12879" s="77" customFormat="1"/>
    <row r="12880" s="77" customFormat="1"/>
    <row r="12881" s="77" customFormat="1"/>
    <row r="12882" s="77" customFormat="1"/>
    <row r="12883" s="77" customFormat="1"/>
    <row r="12884" s="77" customFormat="1"/>
    <row r="12885" s="77" customFormat="1"/>
    <row r="12886" s="77" customFormat="1"/>
    <row r="12887" s="77" customFormat="1"/>
    <row r="12888" s="77" customFormat="1"/>
    <row r="12889" s="77" customFormat="1"/>
    <row r="12890" s="77" customFormat="1"/>
    <row r="12891" s="77" customFormat="1"/>
    <row r="12892" s="77" customFormat="1"/>
    <row r="12893" s="77" customFormat="1"/>
    <row r="12894" s="77" customFormat="1"/>
    <row r="12895" s="77" customFormat="1"/>
    <row r="12896" s="77" customFormat="1"/>
    <row r="12897" s="77" customFormat="1"/>
    <row r="12898" s="77" customFormat="1"/>
    <row r="12899" s="77" customFormat="1"/>
    <row r="12900" s="77" customFormat="1"/>
    <row r="12901" s="77" customFormat="1"/>
    <row r="12902" s="77" customFormat="1"/>
    <row r="12903" s="77" customFormat="1"/>
    <row r="12904" s="77" customFormat="1"/>
    <row r="12905" s="77" customFormat="1"/>
    <row r="12906" s="77" customFormat="1"/>
    <row r="12907" s="77" customFormat="1"/>
    <row r="12908" s="77" customFormat="1"/>
    <row r="12909" s="77" customFormat="1"/>
    <row r="12910" s="77" customFormat="1"/>
    <row r="12911" s="77" customFormat="1"/>
    <row r="12912" s="77" customFormat="1"/>
    <row r="12913" s="77" customFormat="1"/>
    <row r="12914" s="77" customFormat="1"/>
    <row r="12915" s="77" customFormat="1"/>
    <row r="12916" s="77" customFormat="1"/>
    <row r="12917" s="77" customFormat="1"/>
    <row r="12918" s="77" customFormat="1"/>
    <row r="12919" s="77" customFormat="1"/>
    <row r="12920" s="77" customFormat="1"/>
    <row r="12921" s="77" customFormat="1"/>
    <row r="12922" s="77" customFormat="1"/>
    <row r="12923" s="77" customFormat="1"/>
    <row r="12924" s="77" customFormat="1"/>
    <row r="12925" s="77" customFormat="1"/>
    <row r="12926" s="77" customFormat="1"/>
    <row r="12927" s="77" customFormat="1"/>
    <row r="12928" s="77" customFormat="1"/>
    <row r="12929" s="77" customFormat="1"/>
    <row r="12930" s="77" customFormat="1"/>
    <row r="12931" s="77" customFormat="1"/>
    <row r="12932" s="77" customFormat="1"/>
    <row r="12933" s="77" customFormat="1"/>
    <row r="12934" s="77" customFormat="1"/>
    <row r="12935" s="77" customFormat="1"/>
    <row r="12936" s="77" customFormat="1"/>
    <row r="12937" s="77" customFormat="1"/>
    <row r="12938" s="77" customFormat="1"/>
    <row r="12939" s="77" customFormat="1"/>
    <row r="12940" s="77" customFormat="1"/>
    <row r="12941" s="77" customFormat="1"/>
    <row r="12942" s="77" customFormat="1"/>
    <row r="12943" s="77" customFormat="1"/>
    <row r="12944" s="77" customFormat="1"/>
    <row r="12945" s="77" customFormat="1"/>
    <row r="12946" s="77" customFormat="1"/>
    <row r="12947" s="77" customFormat="1"/>
    <row r="12948" s="77" customFormat="1"/>
    <row r="12949" s="77" customFormat="1"/>
    <row r="12950" s="77" customFormat="1"/>
    <row r="12951" s="77" customFormat="1"/>
    <row r="12952" s="77" customFormat="1"/>
    <row r="12953" s="77" customFormat="1"/>
    <row r="12954" s="77" customFormat="1"/>
    <row r="12955" s="77" customFormat="1"/>
    <row r="12956" s="77" customFormat="1"/>
    <row r="12957" s="77" customFormat="1"/>
    <row r="12958" s="77" customFormat="1"/>
    <row r="12959" s="77" customFormat="1"/>
    <row r="12960" s="77" customFormat="1"/>
    <row r="12961" s="77" customFormat="1"/>
    <row r="12962" s="77" customFormat="1"/>
    <row r="12963" s="77" customFormat="1"/>
    <row r="12964" s="77" customFormat="1"/>
    <row r="12965" s="77" customFormat="1"/>
    <row r="12966" s="77" customFormat="1"/>
    <row r="12967" s="77" customFormat="1"/>
    <row r="12968" s="77" customFormat="1"/>
    <row r="12969" s="77" customFormat="1"/>
    <row r="12970" s="77" customFormat="1"/>
    <row r="12971" s="77" customFormat="1"/>
    <row r="12972" s="77" customFormat="1"/>
    <row r="12973" s="77" customFormat="1"/>
    <row r="12974" s="77" customFormat="1"/>
    <row r="12975" s="77" customFormat="1"/>
    <row r="12976" s="77" customFormat="1"/>
    <row r="12977" s="77" customFormat="1"/>
    <row r="12978" s="77" customFormat="1"/>
    <row r="12979" s="77" customFormat="1"/>
    <row r="12980" s="77" customFormat="1"/>
    <row r="12981" s="77" customFormat="1"/>
    <row r="12982" s="77" customFormat="1"/>
    <row r="12983" s="77" customFormat="1"/>
    <row r="12984" s="77" customFormat="1"/>
    <row r="12985" s="77" customFormat="1"/>
    <row r="12986" s="77" customFormat="1"/>
    <row r="12987" s="77" customFormat="1"/>
    <row r="12988" s="77" customFormat="1"/>
    <row r="12989" s="77" customFormat="1"/>
    <row r="12990" s="77" customFormat="1"/>
    <row r="12991" s="77" customFormat="1"/>
    <row r="12992" s="77" customFormat="1"/>
    <row r="12993" s="77" customFormat="1"/>
    <row r="12994" s="77" customFormat="1"/>
    <row r="12995" s="77" customFormat="1"/>
    <row r="12996" s="77" customFormat="1"/>
    <row r="12997" s="77" customFormat="1"/>
    <row r="12998" s="77" customFormat="1"/>
    <row r="12999" s="77" customFormat="1"/>
    <row r="13000" s="77" customFormat="1"/>
    <row r="13001" s="77" customFormat="1"/>
    <row r="13002" s="77" customFormat="1"/>
    <row r="13003" s="77" customFormat="1"/>
    <row r="13004" s="77" customFormat="1"/>
    <row r="13005" s="77" customFormat="1"/>
    <row r="13006" s="77" customFormat="1"/>
    <row r="13007" s="77" customFormat="1"/>
    <row r="13008" s="77" customFormat="1"/>
    <row r="13009" s="77" customFormat="1"/>
    <row r="13010" s="77" customFormat="1"/>
    <row r="13011" s="77" customFormat="1"/>
    <row r="13012" s="77" customFormat="1"/>
    <row r="13013" s="77" customFormat="1"/>
    <row r="13014" s="77" customFormat="1"/>
    <row r="13015" s="77" customFormat="1"/>
    <row r="13016" s="77" customFormat="1"/>
    <row r="13017" s="77" customFormat="1"/>
    <row r="13018" s="77" customFormat="1"/>
    <row r="13019" s="77" customFormat="1"/>
    <row r="13020" s="77" customFormat="1"/>
    <row r="13021" s="77" customFormat="1"/>
    <row r="13022" s="77" customFormat="1"/>
    <row r="13023" s="77" customFormat="1"/>
    <row r="13024" s="77" customFormat="1"/>
    <row r="13025" s="77" customFormat="1"/>
    <row r="13026" s="77" customFormat="1"/>
    <row r="13027" s="77" customFormat="1"/>
    <row r="13028" s="77" customFormat="1"/>
    <row r="13029" s="77" customFormat="1"/>
    <row r="13030" s="77" customFormat="1"/>
    <row r="13031" s="77" customFormat="1"/>
    <row r="13032" s="77" customFormat="1"/>
    <row r="13033" s="77" customFormat="1"/>
    <row r="13034" s="77" customFormat="1"/>
    <row r="13035" s="77" customFormat="1"/>
    <row r="13036" s="77" customFormat="1"/>
    <row r="13037" s="77" customFormat="1"/>
    <row r="13038" s="77" customFormat="1"/>
    <row r="13039" s="77" customFormat="1"/>
    <row r="13040" s="77" customFormat="1"/>
    <row r="13041" s="77" customFormat="1"/>
    <row r="13042" s="77" customFormat="1"/>
    <row r="13043" s="77" customFormat="1"/>
    <row r="13044" s="77" customFormat="1"/>
    <row r="13045" s="77" customFormat="1"/>
    <row r="13046" s="77" customFormat="1"/>
    <row r="13047" s="77" customFormat="1"/>
    <row r="13048" s="77" customFormat="1"/>
    <row r="13049" s="77" customFormat="1"/>
    <row r="13050" s="77" customFormat="1"/>
    <row r="13051" s="77" customFormat="1"/>
    <row r="13052" s="77" customFormat="1"/>
    <row r="13053" s="77" customFormat="1"/>
    <row r="13054" s="77" customFormat="1"/>
    <row r="13055" s="77" customFormat="1"/>
    <row r="13056" s="77" customFormat="1"/>
    <row r="13057" s="77" customFormat="1"/>
    <row r="13058" s="77" customFormat="1"/>
    <row r="13059" s="77" customFormat="1"/>
    <row r="13060" s="77" customFormat="1"/>
    <row r="13061" s="77" customFormat="1"/>
    <row r="13062" s="77" customFormat="1"/>
    <row r="13063" s="77" customFormat="1"/>
    <row r="13064" s="77" customFormat="1"/>
    <row r="13065" s="77" customFormat="1"/>
    <row r="13066" s="77" customFormat="1"/>
    <row r="13067" s="77" customFormat="1"/>
    <row r="13068" s="77" customFormat="1"/>
    <row r="13069" s="77" customFormat="1"/>
    <row r="13070" s="77" customFormat="1"/>
    <row r="13071" s="77" customFormat="1"/>
    <row r="13072" s="77" customFormat="1"/>
    <row r="13073" s="77" customFormat="1"/>
    <row r="13074" s="77" customFormat="1"/>
    <row r="13075" s="77" customFormat="1"/>
    <row r="13076" s="77" customFormat="1"/>
    <row r="13077" s="77" customFormat="1"/>
    <row r="13078" s="77" customFormat="1"/>
    <row r="13079" s="77" customFormat="1"/>
    <row r="13080" s="77" customFormat="1"/>
    <row r="13081" s="77" customFormat="1"/>
    <row r="13082" s="77" customFormat="1"/>
    <row r="13083" s="77" customFormat="1"/>
    <row r="13084" s="77" customFormat="1"/>
    <row r="13085" s="77" customFormat="1"/>
    <row r="13086" s="77" customFormat="1"/>
    <row r="13087" s="77" customFormat="1"/>
    <row r="13088" s="77" customFormat="1"/>
    <row r="13089" s="77" customFormat="1"/>
    <row r="13090" s="77" customFormat="1"/>
    <row r="13091" s="77" customFormat="1"/>
    <row r="13092" s="77" customFormat="1"/>
    <row r="13093" s="77" customFormat="1"/>
    <row r="13094" s="77" customFormat="1"/>
    <row r="13095" s="77" customFormat="1"/>
    <row r="13096" s="77" customFormat="1"/>
    <row r="13097" s="77" customFormat="1"/>
    <row r="13098" s="77" customFormat="1"/>
    <row r="13099" s="77" customFormat="1"/>
    <row r="13100" s="77" customFormat="1"/>
    <row r="13101" s="77" customFormat="1"/>
    <row r="13102" s="77" customFormat="1"/>
    <row r="13103" s="77" customFormat="1"/>
    <row r="13104" s="77" customFormat="1"/>
    <row r="13105" s="77" customFormat="1"/>
    <row r="13106" s="77" customFormat="1"/>
    <row r="13107" s="77" customFormat="1"/>
    <row r="13108" s="77" customFormat="1"/>
    <row r="13109" s="77" customFormat="1"/>
    <row r="13110" s="77" customFormat="1"/>
    <row r="13111" s="77" customFormat="1"/>
    <row r="13112" s="77" customFormat="1"/>
    <row r="13113" s="77" customFormat="1"/>
    <row r="13114" s="77" customFormat="1"/>
    <row r="13115" s="77" customFormat="1"/>
    <row r="13116" s="77" customFormat="1"/>
    <row r="13117" s="77" customFormat="1"/>
    <row r="13118" s="77" customFormat="1"/>
    <row r="13119" s="77" customFormat="1"/>
    <row r="13120" s="77" customFormat="1"/>
    <row r="13121" s="77" customFormat="1"/>
    <row r="13122" s="77" customFormat="1"/>
    <row r="13123" s="77" customFormat="1"/>
    <row r="13124" s="77" customFormat="1"/>
    <row r="13125" s="77" customFormat="1"/>
    <row r="13126" s="77" customFormat="1"/>
    <row r="13127" s="77" customFormat="1"/>
    <row r="13128" s="77" customFormat="1"/>
    <row r="13129" s="77" customFormat="1"/>
    <row r="13130" s="77" customFormat="1"/>
    <row r="13131" s="77" customFormat="1"/>
    <row r="13132" s="77" customFormat="1"/>
    <row r="13133" s="77" customFormat="1"/>
    <row r="13134" s="77" customFormat="1"/>
    <row r="13135" s="77" customFormat="1"/>
    <row r="13136" s="77" customFormat="1"/>
    <row r="13137" s="77" customFormat="1"/>
    <row r="13138" s="77" customFormat="1"/>
    <row r="13139" s="77" customFormat="1"/>
    <row r="13140" s="77" customFormat="1"/>
    <row r="13141" s="77" customFormat="1"/>
    <row r="13142" s="77" customFormat="1"/>
    <row r="13143" s="77" customFormat="1"/>
    <row r="13144" s="77" customFormat="1"/>
    <row r="13145" s="77" customFormat="1"/>
    <row r="13146" s="77" customFormat="1"/>
    <row r="13147" s="77" customFormat="1"/>
    <row r="13148" s="77" customFormat="1"/>
    <row r="13149" s="77" customFormat="1"/>
    <row r="13150" s="77" customFormat="1"/>
    <row r="13151" s="77" customFormat="1"/>
    <row r="13152" s="77" customFormat="1"/>
    <row r="13153" s="77" customFormat="1"/>
    <row r="13154" s="77" customFormat="1"/>
    <row r="13155" s="77" customFormat="1"/>
    <row r="13156" s="77" customFormat="1"/>
    <row r="13157" s="77" customFormat="1"/>
    <row r="13158" s="77" customFormat="1"/>
    <row r="13159" s="77" customFormat="1"/>
    <row r="13160" s="77" customFormat="1"/>
    <row r="13161" s="77" customFormat="1"/>
    <row r="13162" s="77" customFormat="1"/>
    <row r="13163" s="77" customFormat="1"/>
    <row r="13164" s="77" customFormat="1"/>
    <row r="13165" s="77" customFormat="1"/>
    <row r="13166" s="77" customFormat="1"/>
    <row r="13167" s="77" customFormat="1"/>
    <row r="13168" s="77" customFormat="1"/>
    <row r="13169" s="77" customFormat="1"/>
    <row r="13170" s="77" customFormat="1"/>
    <row r="13171" s="77" customFormat="1"/>
    <row r="13172" s="77" customFormat="1"/>
    <row r="13173" s="77" customFormat="1"/>
    <row r="13174" s="77" customFormat="1"/>
    <row r="13175" s="77" customFormat="1"/>
    <row r="13176" s="77" customFormat="1"/>
    <row r="13177" s="77" customFormat="1"/>
    <row r="13178" s="77" customFormat="1"/>
    <row r="13179" s="77" customFormat="1"/>
    <row r="13180" s="77" customFormat="1"/>
    <row r="13181" s="77" customFormat="1"/>
    <row r="13182" s="77" customFormat="1"/>
    <row r="13183" s="77" customFormat="1"/>
    <row r="13184" s="77" customFormat="1"/>
    <row r="13185" s="77" customFormat="1"/>
    <row r="13186" s="77" customFormat="1"/>
    <row r="13187" s="77" customFormat="1"/>
    <row r="13188" s="77" customFormat="1"/>
    <row r="13189" s="77" customFormat="1"/>
    <row r="13190" s="77" customFormat="1"/>
    <row r="13191" s="77" customFormat="1"/>
    <row r="13192" s="77" customFormat="1"/>
    <row r="13193" s="77" customFormat="1"/>
    <row r="13194" s="77" customFormat="1"/>
    <row r="13195" s="77" customFormat="1"/>
    <row r="13196" s="77" customFormat="1"/>
    <row r="13197" s="77" customFormat="1"/>
    <row r="13198" s="77" customFormat="1"/>
    <row r="13199" s="77" customFormat="1"/>
    <row r="13200" s="77" customFormat="1"/>
    <row r="13201" s="77" customFormat="1"/>
    <row r="13202" s="77" customFormat="1"/>
    <row r="13203" s="77" customFormat="1"/>
    <row r="13204" s="77" customFormat="1"/>
    <row r="13205" s="77" customFormat="1"/>
    <row r="13206" s="77" customFormat="1"/>
    <row r="13207" s="77" customFormat="1"/>
    <row r="13208" s="77" customFormat="1"/>
    <row r="13209" s="77" customFormat="1"/>
    <row r="13210" s="77" customFormat="1"/>
    <row r="13211" s="77" customFormat="1"/>
    <row r="13212" s="77" customFormat="1"/>
    <row r="13213" s="77" customFormat="1"/>
    <row r="13214" s="77" customFormat="1"/>
    <row r="13215" s="77" customFormat="1"/>
    <row r="13216" s="77" customFormat="1"/>
    <row r="13217" s="77" customFormat="1"/>
    <row r="13218" s="77" customFormat="1"/>
    <row r="13219" s="77" customFormat="1"/>
    <row r="13220" s="77" customFormat="1"/>
    <row r="13221" s="77" customFormat="1"/>
    <row r="13222" s="77" customFormat="1"/>
    <row r="13223" s="77" customFormat="1"/>
    <row r="13224" s="77" customFormat="1"/>
    <row r="13225" s="77" customFormat="1"/>
    <row r="13226" s="77" customFormat="1"/>
    <row r="13227" s="77" customFormat="1"/>
    <row r="13228" s="77" customFormat="1"/>
    <row r="13229" s="77" customFormat="1"/>
    <row r="13230" s="77" customFormat="1"/>
    <row r="13231" s="77" customFormat="1"/>
    <row r="13232" s="77" customFormat="1"/>
    <row r="13233" s="77" customFormat="1"/>
    <row r="13234" s="77" customFormat="1"/>
    <row r="13235" s="77" customFormat="1"/>
    <row r="13236" s="77" customFormat="1"/>
    <row r="13237" s="77" customFormat="1"/>
    <row r="13238" s="77" customFormat="1"/>
    <row r="13239" s="77" customFormat="1"/>
    <row r="13240" s="77" customFormat="1"/>
    <row r="13241" s="77" customFormat="1"/>
    <row r="13242" s="77" customFormat="1"/>
    <row r="13243" s="77" customFormat="1"/>
    <row r="13244" s="77" customFormat="1"/>
    <row r="13245" s="77" customFormat="1"/>
    <row r="13246" s="77" customFormat="1"/>
    <row r="13247" s="77" customFormat="1"/>
    <row r="13248" s="77" customFormat="1"/>
    <row r="13249" s="77" customFormat="1"/>
    <row r="13250" s="77" customFormat="1"/>
    <row r="13251" s="77" customFormat="1"/>
    <row r="13252" s="77" customFormat="1"/>
    <row r="13253" s="77" customFormat="1"/>
    <row r="13254" s="77" customFormat="1"/>
    <row r="13255" s="77" customFormat="1"/>
    <row r="13256" s="77" customFormat="1"/>
    <row r="13257" s="77" customFormat="1"/>
    <row r="13258" s="77" customFormat="1"/>
    <row r="13259" s="77" customFormat="1"/>
    <row r="13260" s="77" customFormat="1"/>
    <row r="13261" s="77" customFormat="1"/>
    <row r="13262" s="77" customFormat="1"/>
    <row r="13263" s="77" customFormat="1"/>
    <row r="13264" s="77" customFormat="1"/>
    <row r="13265" s="77" customFormat="1"/>
    <row r="13266" s="77" customFormat="1"/>
    <row r="13267" s="77" customFormat="1"/>
    <row r="13268" s="77" customFormat="1"/>
    <row r="13269" s="77" customFormat="1"/>
    <row r="13270" s="77" customFormat="1"/>
    <row r="13271" s="77" customFormat="1"/>
    <row r="13272" s="77" customFormat="1"/>
    <row r="13273" s="77" customFormat="1"/>
    <row r="13274" s="77" customFormat="1"/>
    <row r="13275" s="77" customFormat="1"/>
    <row r="13276" s="77" customFormat="1"/>
    <row r="13277" s="77" customFormat="1"/>
    <row r="13278" s="77" customFormat="1"/>
    <row r="13279" s="77" customFormat="1"/>
    <row r="13280" s="77" customFormat="1"/>
    <row r="13281" s="77" customFormat="1"/>
    <row r="13282" s="77" customFormat="1"/>
    <row r="13283" s="77" customFormat="1"/>
    <row r="13284" s="77" customFormat="1"/>
    <row r="13285" s="77" customFormat="1"/>
    <row r="13286" s="77" customFormat="1"/>
    <row r="13287" s="77" customFormat="1"/>
    <row r="13288" s="77" customFormat="1"/>
    <row r="13289" s="77" customFormat="1"/>
    <row r="13290" s="77" customFormat="1"/>
    <row r="13291" s="77" customFormat="1"/>
    <row r="13292" s="77" customFormat="1"/>
    <row r="13293" s="77" customFormat="1"/>
    <row r="13294" s="77" customFormat="1"/>
    <row r="13295" s="77" customFormat="1"/>
    <row r="13296" s="77" customFormat="1"/>
    <row r="13297" s="77" customFormat="1"/>
    <row r="13298" s="77" customFormat="1"/>
    <row r="13299" s="77" customFormat="1"/>
    <row r="13300" s="77" customFormat="1"/>
    <row r="13301" s="77" customFormat="1"/>
    <row r="13302" s="77" customFormat="1"/>
    <row r="13303" s="77" customFormat="1"/>
    <row r="13304" s="77" customFormat="1"/>
    <row r="13305" s="77" customFormat="1"/>
    <row r="13306" s="77" customFormat="1"/>
    <row r="13307" s="77" customFormat="1"/>
    <row r="13308" s="77" customFormat="1"/>
    <row r="13309" s="77" customFormat="1"/>
    <row r="13310" s="77" customFormat="1"/>
    <row r="13311" s="77" customFormat="1"/>
    <row r="13312" s="77" customFormat="1"/>
    <row r="13313" s="77" customFormat="1"/>
    <row r="13314" s="77" customFormat="1"/>
    <row r="13315" s="77" customFormat="1"/>
    <row r="13316" s="77" customFormat="1"/>
    <row r="13317" s="77" customFormat="1"/>
    <row r="13318" s="77" customFormat="1"/>
    <row r="13319" s="77" customFormat="1"/>
    <row r="13320" s="77" customFormat="1"/>
    <row r="13321" s="77" customFormat="1"/>
    <row r="13322" s="77" customFormat="1"/>
    <row r="13323" s="77" customFormat="1"/>
    <row r="13324" s="77" customFormat="1"/>
    <row r="13325" s="77" customFormat="1"/>
    <row r="13326" s="77" customFormat="1"/>
    <row r="13327" s="77" customFormat="1"/>
    <row r="13328" s="77" customFormat="1"/>
    <row r="13329" s="77" customFormat="1"/>
    <row r="13330" s="77" customFormat="1"/>
    <row r="13331" s="77" customFormat="1"/>
    <row r="13332" s="77" customFormat="1"/>
    <row r="13333" s="77" customFormat="1"/>
    <row r="13334" s="77" customFormat="1"/>
    <row r="13335" s="77" customFormat="1"/>
    <row r="13336" s="77" customFormat="1"/>
    <row r="13337" s="77" customFormat="1"/>
    <row r="13338" s="77" customFormat="1"/>
    <row r="13339" s="77" customFormat="1"/>
    <row r="13340" s="77" customFormat="1"/>
    <row r="13341" s="77" customFormat="1"/>
    <row r="13342" s="77" customFormat="1"/>
    <row r="13343" s="77" customFormat="1"/>
    <row r="13344" s="77" customFormat="1"/>
    <row r="13345" s="77" customFormat="1"/>
    <row r="13346" s="77" customFormat="1"/>
    <row r="13347" s="77" customFormat="1"/>
    <row r="13348" s="77" customFormat="1"/>
    <row r="13349" s="77" customFormat="1"/>
    <row r="13350" s="77" customFormat="1"/>
    <row r="13351" s="77" customFormat="1"/>
    <row r="13352" s="77" customFormat="1"/>
    <row r="13353" s="77" customFormat="1"/>
    <row r="13354" s="77" customFormat="1"/>
    <row r="13355" s="77" customFormat="1"/>
    <row r="13356" s="77" customFormat="1"/>
    <row r="13357" s="77" customFormat="1"/>
    <row r="13358" s="77" customFormat="1"/>
    <row r="13359" s="77" customFormat="1"/>
    <row r="13360" s="77" customFormat="1"/>
    <row r="13361" s="77" customFormat="1"/>
    <row r="13362" s="77" customFormat="1"/>
    <row r="13363" s="77" customFormat="1"/>
    <row r="13364" s="77" customFormat="1"/>
    <row r="13365" s="77" customFormat="1"/>
    <row r="13366" s="77" customFormat="1"/>
    <row r="13367" s="77" customFormat="1"/>
    <row r="13368" s="77" customFormat="1"/>
    <row r="13369" s="77" customFormat="1"/>
    <row r="13370" s="77" customFormat="1"/>
    <row r="13371" s="77" customFormat="1"/>
    <row r="13372" s="77" customFormat="1"/>
    <row r="13373" s="77" customFormat="1"/>
    <row r="13374" s="77" customFormat="1"/>
    <row r="13375" s="77" customFormat="1"/>
    <row r="13376" s="77" customFormat="1"/>
    <row r="13377" s="77" customFormat="1"/>
    <row r="13378" s="77" customFormat="1"/>
    <row r="13379" s="77" customFormat="1"/>
    <row r="13380" s="77" customFormat="1"/>
    <row r="13381" s="77" customFormat="1"/>
    <row r="13382" s="77" customFormat="1"/>
    <row r="13383" s="77" customFormat="1"/>
    <row r="13384" s="77" customFormat="1"/>
    <row r="13385" s="77" customFormat="1"/>
    <row r="13386" s="77" customFormat="1"/>
    <row r="13387" s="77" customFormat="1"/>
    <row r="13388" s="77" customFormat="1"/>
    <row r="13389" s="77" customFormat="1"/>
    <row r="13390" s="77" customFormat="1"/>
    <row r="13391" s="77" customFormat="1"/>
    <row r="13392" s="77" customFormat="1"/>
    <row r="13393" s="77" customFormat="1"/>
    <row r="13394" s="77" customFormat="1"/>
    <row r="13395" s="77" customFormat="1"/>
    <row r="13396" s="77" customFormat="1"/>
    <row r="13397" s="77" customFormat="1"/>
    <row r="13398" s="77" customFormat="1"/>
    <row r="13399" s="77" customFormat="1"/>
    <row r="13400" s="77" customFormat="1"/>
    <row r="13401" s="77" customFormat="1"/>
    <row r="13402" s="77" customFormat="1"/>
    <row r="13403" s="77" customFormat="1"/>
    <row r="13404" s="77" customFormat="1"/>
    <row r="13405" s="77" customFormat="1"/>
    <row r="13406" s="77" customFormat="1"/>
    <row r="13407" s="77" customFormat="1"/>
    <row r="13408" s="77" customFormat="1"/>
    <row r="13409" s="77" customFormat="1"/>
    <row r="13410" s="77" customFormat="1"/>
    <row r="13411" s="77" customFormat="1"/>
    <row r="13412" s="77" customFormat="1"/>
    <row r="13413" s="77" customFormat="1"/>
    <row r="13414" s="77" customFormat="1"/>
    <row r="13415" s="77" customFormat="1"/>
    <row r="13416" s="77" customFormat="1"/>
    <row r="13417" s="77" customFormat="1"/>
    <row r="13418" s="77" customFormat="1"/>
    <row r="13419" s="77" customFormat="1"/>
    <row r="13420" s="77" customFormat="1"/>
    <row r="13421" s="77" customFormat="1"/>
    <row r="13422" s="77" customFormat="1"/>
    <row r="13423" s="77" customFormat="1"/>
    <row r="13424" s="77" customFormat="1"/>
    <row r="13425" s="77" customFormat="1"/>
    <row r="13426" s="77" customFormat="1"/>
    <row r="13427" s="77" customFormat="1"/>
    <row r="13428" s="77" customFormat="1"/>
    <row r="13429" s="77" customFormat="1"/>
    <row r="13430" s="77" customFormat="1"/>
    <row r="13431" s="77" customFormat="1"/>
    <row r="13432" s="77" customFormat="1"/>
    <row r="13433" s="77" customFormat="1"/>
    <row r="13434" s="77" customFormat="1"/>
    <row r="13435" s="77" customFormat="1"/>
    <row r="13436" s="77" customFormat="1"/>
    <row r="13437" s="77" customFormat="1"/>
    <row r="13438" s="77" customFormat="1"/>
    <row r="13439" s="77" customFormat="1"/>
    <row r="13440" s="77" customFormat="1"/>
    <row r="13441" s="77" customFormat="1"/>
    <row r="13442" s="77" customFormat="1"/>
    <row r="13443" s="77" customFormat="1"/>
    <row r="13444" s="77" customFormat="1"/>
    <row r="13445" s="77" customFormat="1"/>
    <row r="13446" s="77" customFormat="1"/>
    <row r="13447" s="77" customFormat="1"/>
    <row r="13448" s="77" customFormat="1"/>
    <row r="13449" s="77" customFormat="1"/>
    <row r="13450" s="77" customFormat="1"/>
    <row r="13451" s="77" customFormat="1"/>
    <row r="13452" s="77" customFormat="1"/>
    <row r="13453" s="77" customFormat="1"/>
    <row r="13454" s="77" customFormat="1"/>
    <row r="13455" s="77" customFormat="1"/>
    <row r="13456" s="77" customFormat="1"/>
    <row r="13457" s="77" customFormat="1"/>
    <row r="13458" s="77" customFormat="1"/>
    <row r="13459" s="77" customFormat="1"/>
    <row r="13460" s="77" customFormat="1"/>
    <row r="13461" s="77" customFormat="1"/>
    <row r="13462" s="77" customFormat="1"/>
    <row r="13463" s="77" customFormat="1"/>
    <row r="13464" s="77" customFormat="1"/>
    <row r="13465" s="77" customFormat="1"/>
    <row r="13466" s="77" customFormat="1"/>
    <row r="13467" s="77" customFormat="1"/>
    <row r="13468" s="77" customFormat="1"/>
    <row r="13469" s="77" customFormat="1"/>
    <row r="13470" s="77" customFormat="1"/>
    <row r="13471" s="77" customFormat="1"/>
    <row r="13472" s="77" customFormat="1"/>
    <row r="13473" s="77" customFormat="1"/>
    <row r="13474" s="77" customFormat="1"/>
    <row r="13475" s="77" customFormat="1"/>
    <row r="13476" s="77" customFormat="1"/>
    <row r="13477" s="77" customFormat="1"/>
    <row r="13478" s="77" customFormat="1"/>
    <row r="13479" s="77" customFormat="1"/>
    <row r="13480" s="77" customFormat="1"/>
    <row r="13481" s="77" customFormat="1"/>
    <row r="13482" s="77" customFormat="1"/>
    <row r="13483" s="77" customFormat="1"/>
    <row r="13484" s="77" customFormat="1"/>
    <row r="13485" s="77" customFormat="1"/>
    <row r="13486" s="77" customFormat="1"/>
    <row r="13487" s="77" customFormat="1"/>
    <row r="13488" s="77" customFormat="1"/>
    <row r="13489" s="77" customFormat="1"/>
    <row r="13490" s="77" customFormat="1"/>
    <row r="13491" s="77" customFormat="1"/>
    <row r="13492" s="77" customFormat="1"/>
    <row r="13493" s="77" customFormat="1"/>
    <row r="13494" s="77" customFormat="1"/>
    <row r="13495" s="77" customFormat="1"/>
    <row r="13496" s="77" customFormat="1"/>
    <row r="13497" s="77" customFormat="1"/>
    <row r="13498" s="77" customFormat="1"/>
    <row r="13499" s="77" customFormat="1"/>
    <row r="13500" s="77" customFormat="1"/>
    <row r="13501" s="77" customFormat="1"/>
    <row r="13502" s="77" customFormat="1"/>
    <row r="13503" s="77" customFormat="1"/>
    <row r="13504" s="77" customFormat="1"/>
    <row r="13505" s="77" customFormat="1"/>
    <row r="13506" s="77" customFormat="1"/>
    <row r="13507" s="77" customFormat="1"/>
    <row r="13508" s="77" customFormat="1"/>
    <row r="13509" s="77" customFormat="1"/>
    <row r="13510" s="77" customFormat="1"/>
    <row r="13511" s="77" customFormat="1"/>
    <row r="13512" s="77" customFormat="1"/>
    <row r="13513" s="77" customFormat="1"/>
    <row r="13514" s="77" customFormat="1"/>
    <row r="13515" s="77" customFormat="1"/>
    <row r="13516" s="77" customFormat="1"/>
    <row r="13517" s="77" customFormat="1"/>
    <row r="13518" s="77" customFormat="1"/>
    <row r="13519" s="77" customFormat="1"/>
    <row r="13520" s="77" customFormat="1"/>
    <row r="13521" s="77" customFormat="1"/>
    <row r="13522" s="77" customFormat="1"/>
    <row r="13523" s="77" customFormat="1"/>
    <row r="13524" s="77" customFormat="1"/>
    <row r="13525" s="77" customFormat="1"/>
    <row r="13526" s="77" customFormat="1"/>
    <row r="13527" s="77" customFormat="1"/>
    <row r="13528" s="77" customFormat="1"/>
    <row r="13529" s="77" customFormat="1"/>
    <row r="13530" s="77" customFormat="1"/>
    <row r="13531" s="77" customFormat="1"/>
    <row r="13532" s="77" customFormat="1"/>
    <row r="13533" s="77" customFormat="1"/>
    <row r="13534" s="77" customFormat="1"/>
    <row r="13535" s="77" customFormat="1"/>
    <row r="13536" s="77" customFormat="1"/>
    <row r="13537" s="77" customFormat="1"/>
    <row r="13538" s="77" customFormat="1"/>
    <row r="13539" s="77" customFormat="1"/>
    <row r="13540" s="77" customFormat="1"/>
    <row r="13541" s="77" customFormat="1"/>
    <row r="13542" s="77" customFormat="1"/>
    <row r="13543" s="77" customFormat="1"/>
    <row r="13544" s="77" customFormat="1"/>
    <row r="13545" s="77" customFormat="1"/>
    <row r="13546" s="77" customFormat="1"/>
    <row r="13547" s="77" customFormat="1"/>
    <row r="13548" s="77" customFormat="1"/>
    <row r="13549" s="77" customFormat="1"/>
    <row r="13550" s="77" customFormat="1"/>
    <row r="13551" s="77" customFormat="1"/>
    <row r="13552" s="77" customFormat="1"/>
    <row r="13553" s="77" customFormat="1"/>
    <row r="13554" s="77" customFormat="1"/>
    <row r="13555" s="77" customFormat="1"/>
    <row r="13556" s="77" customFormat="1"/>
    <row r="13557" s="77" customFormat="1"/>
    <row r="13558" s="77" customFormat="1"/>
    <row r="13559" s="77" customFormat="1"/>
    <row r="13560" s="77" customFormat="1"/>
    <row r="13561" s="77" customFormat="1"/>
    <row r="13562" s="77" customFormat="1"/>
    <row r="13563" s="77" customFormat="1"/>
    <row r="13564" s="77" customFormat="1"/>
    <row r="13565" s="77" customFormat="1"/>
    <row r="13566" s="77" customFormat="1"/>
    <row r="13567" s="77" customFormat="1"/>
    <row r="13568" s="77" customFormat="1"/>
    <row r="13569" s="77" customFormat="1"/>
    <row r="13570" s="77" customFormat="1"/>
    <row r="13571" s="77" customFormat="1"/>
    <row r="13572" s="77" customFormat="1"/>
    <row r="13573" s="77" customFormat="1"/>
    <row r="13574" s="77" customFormat="1"/>
    <row r="13575" s="77" customFormat="1"/>
    <row r="13576" s="77" customFormat="1"/>
    <row r="13577" s="77" customFormat="1"/>
    <row r="13578" s="77" customFormat="1"/>
    <row r="13579" s="77" customFormat="1"/>
    <row r="13580" s="77" customFormat="1"/>
    <row r="13581" s="77" customFormat="1"/>
    <row r="13582" s="77" customFormat="1"/>
    <row r="13583" s="77" customFormat="1"/>
    <row r="13584" s="77" customFormat="1"/>
    <row r="13585" s="77" customFormat="1"/>
    <row r="13586" s="77" customFormat="1"/>
    <row r="13587" s="77" customFormat="1"/>
    <row r="13588" s="77" customFormat="1"/>
    <row r="13589" s="77" customFormat="1"/>
    <row r="13590" s="77" customFormat="1"/>
    <row r="13591" s="77" customFormat="1"/>
    <row r="13592" s="77" customFormat="1"/>
    <row r="13593" s="77" customFormat="1"/>
    <row r="13594" s="77" customFormat="1"/>
    <row r="13595" s="77" customFormat="1"/>
    <row r="13596" s="77" customFormat="1"/>
    <row r="13597" s="77" customFormat="1"/>
    <row r="13598" s="77" customFormat="1"/>
    <row r="13599" s="77" customFormat="1"/>
    <row r="13600" s="77" customFormat="1"/>
    <row r="13601" s="77" customFormat="1"/>
    <row r="13602" s="77" customFormat="1"/>
    <row r="13603" s="77" customFormat="1"/>
    <row r="13604" s="77" customFormat="1"/>
    <row r="13605" s="77" customFormat="1"/>
    <row r="13606" s="77" customFormat="1"/>
    <row r="13607" s="77" customFormat="1"/>
    <row r="13608" s="77" customFormat="1"/>
    <row r="13609" s="77" customFormat="1"/>
    <row r="13610" s="77" customFormat="1"/>
    <row r="13611" s="77" customFormat="1"/>
    <row r="13612" s="77" customFormat="1"/>
    <row r="13613" s="77" customFormat="1"/>
    <row r="13614" s="77" customFormat="1"/>
    <row r="13615" s="77" customFormat="1"/>
    <row r="13616" s="77" customFormat="1"/>
    <row r="13617" s="77" customFormat="1"/>
    <row r="13618" s="77" customFormat="1"/>
    <row r="13619" s="77" customFormat="1"/>
    <row r="13620" s="77" customFormat="1"/>
    <row r="13621" s="77" customFormat="1"/>
    <row r="13622" s="77" customFormat="1"/>
    <row r="13623" s="77" customFormat="1"/>
    <row r="13624" s="77" customFormat="1"/>
    <row r="13625" s="77" customFormat="1"/>
    <row r="13626" s="77" customFormat="1"/>
    <row r="13627" s="77" customFormat="1"/>
    <row r="13628" s="77" customFormat="1"/>
    <row r="13629" s="77" customFormat="1"/>
    <row r="13630" s="77" customFormat="1"/>
    <row r="13631" s="77" customFormat="1"/>
    <row r="13632" s="77" customFormat="1"/>
    <row r="13633" s="77" customFormat="1"/>
    <row r="13634" s="77" customFormat="1"/>
    <row r="13635" s="77" customFormat="1"/>
    <row r="13636" s="77" customFormat="1"/>
    <row r="13637" s="77" customFormat="1"/>
    <row r="13638" s="77" customFormat="1"/>
    <row r="13639" s="77" customFormat="1"/>
    <row r="13640" s="77" customFormat="1"/>
    <row r="13641" s="77" customFormat="1"/>
    <row r="13642" s="77" customFormat="1"/>
    <row r="13643" s="77" customFormat="1"/>
    <row r="13644" s="77" customFormat="1"/>
    <row r="13645" s="77" customFormat="1"/>
    <row r="13646" s="77" customFormat="1"/>
    <row r="13647" s="77" customFormat="1"/>
    <row r="13648" s="77" customFormat="1"/>
    <row r="13649" s="77" customFormat="1"/>
    <row r="13650" s="77" customFormat="1"/>
    <row r="13651" s="77" customFormat="1"/>
    <row r="13652" s="77" customFormat="1"/>
    <row r="13653" s="77" customFormat="1"/>
    <row r="13654" s="77" customFormat="1"/>
    <row r="13655" s="77" customFormat="1"/>
    <row r="13656" s="77" customFormat="1"/>
    <row r="13657" s="77" customFormat="1"/>
    <row r="13658" s="77" customFormat="1"/>
    <row r="13659" s="77" customFormat="1"/>
    <row r="13660" s="77" customFormat="1"/>
    <row r="13661" s="77" customFormat="1"/>
    <row r="13662" s="77" customFormat="1"/>
    <row r="13663" s="77" customFormat="1"/>
    <row r="13664" s="77" customFormat="1"/>
    <row r="13665" s="77" customFormat="1"/>
    <row r="13666" s="77" customFormat="1"/>
    <row r="13667" s="77" customFormat="1"/>
    <row r="13668" s="77" customFormat="1"/>
    <row r="13669" s="77" customFormat="1"/>
    <row r="13670" s="77" customFormat="1"/>
    <row r="13671" s="77" customFormat="1"/>
    <row r="13672" s="77" customFormat="1"/>
    <row r="13673" s="77" customFormat="1"/>
    <row r="13674" s="77" customFormat="1"/>
    <row r="13675" s="77" customFormat="1"/>
    <row r="13676" s="77" customFormat="1"/>
    <row r="13677" s="77" customFormat="1"/>
    <row r="13678" s="77" customFormat="1"/>
    <row r="13679" s="77" customFormat="1"/>
    <row r="13680" s="77" customFormat="1"/>
    <row r="13681" s="77" customFormat="1"/>
    <row r="13682" s="77" customFormat="1"/>
    <row r="13683" s="77" customFormat="1"/>
    <row r="13684" s="77" customFormat="1"/>
    <row r="13685" s="77" customFormat="1"/>
    <row r="13686" s="77" customFormat="1"/>
    <row r="13687" s="77" customFormat="1"/>
    <row r="13688" s="77" customFormat="1"/>
    <row r="13689" s="77" customFormat="1"/>
    <row r="13690" s="77" customFormat="1"/>
    <row r="13691" s="77" customFormat="1"/>
    <row r="13692" s="77" customFormat="1"/>
    <row r="13693" s="77" customFormat="1"/>
    <row r="13694" s="77" customFormat="1"/>
    <row r="13695" s="77" customFormat="1"/>
    <row r="13696" s="77" customFormat="1"/>
    <row r="13697" s="77" customFormat="1"/>
    <row r="13698" s="77" customFormat="1"/>
    <row r="13699" s="77" customFormat="1"/>
    <row r="13700" s="77" customFormat="1"/>
    <row r="13701" s="77" customFormat="1"/>
    <row r="13702" s="77" customFormat="1"/>
    <row r="13703" s="77" customFormat="1"/>
    <row r="13704" s="77" customFormat="1"/>
    <row r="13705" s="77" customFormat="1"/>
    <row r="13706" s="77" customFormat="1"/>
    <row r="13707" s="77" customFormat="1"/>
    <row r="13708" s="77" customFormat="1"/>
    <row r="13709" s="77" customFormat="1"/>
    <row r="13710" s="77" customFormat="1"/>
    <row r="13711" s="77" customFormat="1"/>
    <row r="13712" s="77" customFormat="1"/>
    <row r="13713" s="77" customFormat="1"/>
    <row r="13714" s="77" customFormat="1"/>
    <row r="13715" s="77" customFormat="1"/>
    <row r="13716" s="77" customFormat="1"/>
    <row r="13717" s="77" customFormat="1"/>
    <row r="13718" s="77" customFormat="1"/>
    <row r="13719" s="77" customFormat="1"/>
    <row r="13720" s="77" customFormat="1"/>
    <row r="13721" s="77" customFormat="1"/>
    <row r="13722" s="77" customFormat="1"/>
    <row r="13723" s="77" customFormat="1"/>
    <row r="13724" s="77" customFormat="1"/>
    <row r="13725" s="77" customFormat="1"/>
    <row r="13726" s="77" customFormat="1"/>
    <row r="13727" s="77" customFormat="1"/>
    <row r="13728" s="77" customFormat="1"/>
    <row r="13729" s="77" customFormat="1"/>
    <row r="13730" s="77" customFormat="1"/>
    <row r="13731" s="77" customFormat="1"/>
    <row r="13732" s="77" customFormat="1"/>
    <row r="13733" s="77" customFormat="1"/>
    <row r="13734" s="77" customFormat="1"/>
    <row r="13735" s="77" customFormat="1"/>
    <row r="13736" s="77" customFormat="1"/>
    <row r="13737" s="77" customFormat="1"/>
    <row r="13738" s="77" customFormat="1"/>
    <row r="13739" s="77" customFormat="1"/>
    <row r="13740" s="77" customFormat="1"/>
    <row r="13741" s="77" customFormat="1"/>
    <row r="13742" s="77" customFormat="1"/>
    <row r="13743" s="77" customFormat="1"/>
    <row r="13744" s="77" customFormat="1"/>
    <row r="13745" s="77" customFormat="1"/>
    <row r="13746" s="77" customFormat="1"/>
    <row r="13747" s="77" customFormat="1"/>
    <row r="13748" s="77" customFormat="1"/>
    <row r="13749" s="77" customFormat="1"/>
    <row r="13750" s="77" customFormat="1"/>
    <row r="13751" s="77" customFormat="1"/>
    <row r="13752" s="77" customFormat="1"/>
    <row r="13753" s="77" customFormat="1"/>
    <row r="13754" s="77" customFormat="1"/>
    <row r="13755" s="77" customFormat="1"/>
    <row r="13756" s="77" customFormat="1"/>
    <row r="13757" s="77" customFormat="1"/>
    <row r="13758" s="77" customFormat="1"/>
    <row r="13759" s="77" customFormat="1"/>
    <row r="13760" s="77" customFormat="1"/>
    <row r="13761" s="77" customFormat="1"/>
    <row r="13762" s="77" customFormat="1"/>
    <row r="13763" s="77" customFormat="1"/>
    <row r="13764" s="77" customFormat="1"/>
    <row r="13765" s="77" customFormat="1"/>
    <row r="13766" s="77" customFormat="1"/>
    <row r="13767" s="77" customFormat="1"/>
    <row r="13768" s="77" customFormat="1"/>
    <row r="13769" s="77" customFormat="1"/>
    <row r="13770" s="77" customFormat="1"/>
    <row r="13771" s="77" customFormat="1"/>
    <row r="13772" s="77" customFormat="1"/>
    <row r="13773" s="77" customFormat="1"/>
    <row r="13774" s="77" customFormat="1"/>
    <row r="13775" s="77" customFormat="1"/>
    <row r="13776" s="77" customFormat="1"/>
    <row r="13777" s="77" customFormat="1"/>
    <row r="13778" s="77" customFormat="1"/>
    <row r="13779" s="77" customFormat="1"/>
    <row r="13780" s="77" customFormat="1"/>
    <row r="13781" s="77" customFormat="1"/>
    <row r="13782" s="77" customFormat="1"/>
    <row r="13783" s="77" customFormat="1"/>
    <row r="13784" s="77" customFormat="1"/>
    <row r="13785" s="77" customFormat="1"/>
    <row r="13786" s="77" customFormat="1"/>
    <row r="13787" s="77" customFormat="1"/>
    <row r="13788" s="77" customFormat="1"/>
    <row r="13789" s="77" customFormat="1"/>
    <row r="13790" s="77" customFormat="1"/>
    <row r="13791" s="77" customFormat="1"/>
    <row r="13792" s="77" customFormat="1"/>
    <row r="13793" s="77" customFormat="1"/>
    <row r="13794" s="77" customFormat="1"/>
    <row r="13795" s="77" customFormat="1"/>
    <row r="13796" s="77" customFormat="1"/>
    <row r="13797" s="77" customFormat="1"/>
    <row r="13798" s="77" customFormat="1"/>
    <row r="13799" s="77" customFormat="1"/>
    <row r="13800" s="77" customFormat="1"/>
    <row r="13801" s="77" customFormat="1"/>
    <row r="13802" s="77" customFormat="1"/>
    <row r="13803" s="77" customFormat="1"/>
    <row r="13804" s="77" customFormat="1"/>
    <row r="13805" s="77" customFormat="1"/>
    <row r="13806" s="77" customFormat="1"/>
    <row r="13807" s="77" customFormat="1"/>
    <row r="13808" s="77" customFormat="1"/>
    <row r="13809" s="77" customFormat="1"/>
    <row r="13810" s="77" customFormat="1"/>
    <row r="13811" s="77" customFormat="1"/>
    <row r="13812" s="77" customFormat="1"/>
    <row r="13813" s="77" customFormat="1"/>
    <row r="13814" s="77" customFormat="1"/>
    <row r="13815" s="77" customFormat="1"/>
    <row r="13816" s="77" customFormat="1"/>
    <row r="13817" s="77" customFormat="1"/>
    <row r="13818" s="77" customFormat="1"/>
    <row r="13819" s="77" customFormat="1"/>
    <row r="13820" s="77" customFormat="1"/>
    <row r="13821" s="77" customFormat="1"/>
    <row r="13822" s="77" customFormat="1"/>
    <row r="13823" s="77" customFormat="1"/>
    <row r="13824" s="77" customFormat="1"/>
    <row r="13825" s="77" customFormat="1"/>
    <row r="13826" s="77" customFormat="1"/>
    <row r="13827" s="77" customFormat="1"/>
    <row r="13828" s="77" customFormat="1"/>
    <row r="13829" s="77" customFormat="1"/>
    <row r="13830" s="77" customFormat="1"/>
    <row r="13831" s="77" customFormat="1"/>
    <row r="13832" s="77" customFormat="1"/>
    <row r="13833" s="77" customFormat="1"/>
    <row r="13834" s="77" customFormat="1"/>
    <row r="13835" s="77" customFormat="1"/>
    <row r="13836" s="77" customFormat="1"/>
    <row r="13837" s="77" customFormat="1"/>
    <row r="13838" s="77" customFormat="1"/>
    <row r="13839" s="77" customFormat="1"/>
    <row r="13840" s="77" customFormat="1"/>
    <row r="13841" s="77" customFormat="1"/>
    <row r="13842" s="77" customFormat="1"/>
    <row r="13843" s="77" customFormat="1"/>
    <row r="13844" s="77" customFormat="1"/>
    <row r="13845" s="77" customFormat="1"/>
    <row r="13846" s="77" customFormat="1"/>
    <row r="13847" s="77" customFormat="1"/>
    <row r="13848" s="77" customFormat="1"/>
    <row r="13849" s="77" customFormat="1"/>
    <row r="13850" s="77" customFormat="1"/>
    <row r="13851" s="77" customFormat="1"/>
    <row r="13852" s="77" customFormat="1"/>
    <row r="13853" s="77" customFormat="1"/>
    <row r="13854" s="77" customFormat="1"/>
    <row r="13855" s="77" customFormat="1"/>
    <row r="13856" s="77" customFormat="1"/>
    <row r="13857" s="77" customFormat="1"/>
    <row r="13858" s="77" customFormat="1"/>
    <row r="13859" s="77" customFormat="1"/>
    <row r="13860" s="77" customFormat="1"/>
    <row r="13861" s="77" customFormat="1"/>
    <row r="13862" s="77" customFormat="1"/>
    <row r="13863" s="77" customFormat="1"/>
    <row r="13864" s="77" customFormat="1"/>
    <row r="13865" s="77" customFormat="1"/>
    <row r="13866" s="77" customFormat="1"/>
    <row r="13867" s="77" customFormat="1"/>
    <row r="13868" s="77" customFormat="1"/>
    <row r="13869" s="77" customFormat="1"/>
    <row r="13870" s="77" customFormat="1"/>
    <row r="13871" s="77" customFormat="1"/>
    <row r="13872" s="77" customFormat="1"/>
    <row r="13873" s="77" customFormat="1"/>
    <row r="13874" s="77" customFormat="1"/>
    <row r="13875" s="77" customFormat="1"/>
    <row r="13876" s="77" customFormat="1"/>
    <row r="13877" s="77" customFormat="1"/>
    <row r="13878" s="77" customFormat="1"/>
    <row r="13879" s="77" customFormat="1"/>
    <row r="13880" s="77" customFormat="1"/>
    <row r="13881" s="77" customFormat="1"/>
    <row r="13882" s="77" customFormat="1"/>
    <row r="13883" s="77" customFormat="1"/>
    <row r="13884" s="77" customFormat="1"/>
    <row r="13885" s="77" customFormat="1"/>
    <row r="13886" s="77" customFormat="1"/>
    <row r="13887" s="77" customFormat="1"/>
    <row r="13888" s="77" customFormat="1"/>
    <row r="13889" s="77" customFormat="1"/>
    <row r="13890" s="77" customFormat="1"/>
    <row r="13891" s="77" customFormat="1"/>
    <row r="13892" s="77" customFormat="1"/>
    <row r="13893" s="77" customFormat="1"/>
    <row r="13894" s="77" customFormat="1"/>
    <row r="13895" s="77" customFormat="1"/>
    <row r="13896" s="77" customFormat="1"/>
    <row r="13897" s="77" customFormat="1"/>
    <row r="13898" s="77" customFormat="1"/>
    <row r="13899" s="77" customFormat="1"/>
    <row r="13900" s="77" customFormat="1"/>
    <row r="13901" s="77" customFormat="1"/>
    <row r="13902" s="77" customFormat="1"/>
    <row r="13903" s="77" customFormat="1"/>
    <row r="13904" s="77" customFormat="1"/>
    <row r="13905" s="77" customFormat="1"/>
    <row r="13906" s="77" customFormat="1"/>
    <row r="13907" s="77" customFormat="1"/>
    <row r="13908" s="77" customFormat="1"/>
    <row r="13909" s="77" customFormat="1"/>
    <row r="13910" s="77" customFormat="1"/>
    <row r="13911" s="77" customFormat="1"/>
    <row r="13912" s="77" customFormat="1"/>
    <row r="13913" s="77" customFormat="1"/>
    <row r="13914" s="77" customFormat="1"/>
    <row r="13915" s="77" customFormat="1"/>
    <row r="13916" s="77" customFormat="1"/>
    <row r="13917" s="77" customFormat="1"/>
    <row r="13918" s="77" customFormat="1"/>
    <row r="13919" s="77" customFormat="1"/>
    <row r="13920" s="77" customFormat="1"/>
    <row r="13921" s="77" customFormat="1"/>
    <row r="13922" s="77" customFormat="1"/>
    <row r="13923" s="77" customFormat="1"/>
    <row r="13924" s="77" customFormat="1"/>
    <row r="13925" s="77" customFormat="1"/>
    <row r="13926" s="77" customFormat="1"/>
    <row r="13927" s="77" customFormat="1"/>
    <row r="13928" s="77" customFormat="1"/>
    <row r="13929" s="77" customFormat="1"/>
    <row r="13930" s="77" customFormat="1"/>
    <row r="13931" s="77" customFormat="1"/>
    <row r="13932" s="77" customFormat="1"/>
    <row r="13933" s="77" customFormat="1"/>
    <row r="13934" s="77" customFormat="1"/>
    <row r="13935" s="77" customFormat="1"/>
    <row r="13936" s="77" customFormat="1"/>
    <row r="13937" s="77" customFormat="1"/>
    <row r="13938" s="77" customFormat="1"/>
    <row r="13939" s="77" customFormat="1"/>
    <row r="13940" s="77" customFormat="1"/>
    <row r="13941" s="77" customFormat="1"/>
    <row r="13942" s="77" customFormat="1"/>
    <row r="13943" s="77" customFormat="1"/>
    <row r="13944" s="77" customFormat="1"/>
    <row r="13945" s="77" customFormat="1"/>
    <row r="13946" s="77" customFormat="1"/>
    <row r="13947" s="77" customFormat="1"/>
    <row r="13948" s="77" customFormat="1"/>
    <row r="13949" s="77" customFormat="1"/>
    <row r="13950" s="77" customFormat="1"/>
    <row r="13951" s="77" customFormat="1"/>
    <row r="13952" s="77" customFormat="1"/>
    <row r="13953" s="77" customFormat="1"/>
    <row r="13954" s="77" customFormat="1"/>
    <row r="13955" s="77" customFormat="1"/>
    <row r="13956" s="77" customFormat="1"/>
    <row r="13957" s="77" customFormat="1"/>
    <row r="13958" s="77" customFormat="1"/>
    <row r="13959" s="77" customFormat="1"/>
    <row r="13960" s="77" customFormat="1"/>
    <row r="13961" s="77" customFormat="1"/>
    <row r="13962" s="77" customFormat="1"/>
    <row r="13963" s="77" customFormat="1"/>
    <row r="13964" s="77" customFormat="1"/>
    <row r="13965" s="77" customFormat="1"/>
    <row r="13966" s="77" customFormat="1"/>
    <row r="13967" s="77" customFormat="1"/>
    <row r="13968" s="77" customFormat="1"/>
    <row r="13969" s="77" customFormat="1"/>
    <row r="13970" s="77" customFormat="1"/>
    <row r="13971" s="77" customFormat="1"/>
    <row r="13972" s="77" customFormat="1"/>
    <row r="13973" s="77" customFormat="1"/>
    <row r="13974" s="77" customFormat="1"/>
    <row r="13975" s="77" customFormat="1"/>
    <row r="13976" s="77" customFormat="1"/>
    <row r="13977" s="77" customFormat="1"/>
    <row r="13978" s="77" customFormat="1"/>
    <row r="13979" s="77" customFormat="1"/>
    <row r="13980" s="77" customFormat="1"/>
    <row r="13981" s="77" customFormat="1"/>
    <row r="13982" s="77" customFormat="1"/>
    <row r="13983" s="77" customFormat="1"/>
    <row r="13984" s="77" customFormat="1"/>
    <row r="13985" s="77" customFormat="1"/>
    <row r="13986" s="77" customFormat="1"/>
    <row r="13987" s="77" customFormat="1"/>
    <row r="13988" s="77" customFormat="1"/>
    <row r="13989" s="77" customFormat="1"/>
    <row r="13990" s="77" customFormat="1"/>
    <row r="13991" s="77" customFormat="1"/>
    <row r="13992" s="77" customFormat="1"/>
    <row r="13993" s="77" customFormat="1"/>
    <row r="13994" s="77" customFormat="1"/>
    <row r="13995" s="77" customFormat="1"/>
    <row r="13996" s="77" customFormat="1"/>
    <row r="13997" s="77" customFormat="1"/>
    <row r="13998" s="77" customFormat="1"/>
    <row r="13999" s="77" customFormat="1"/>
    <row r="14000" s="77" customFormat="1"/>
    <row r="14001" s="77" customFormat="1"/>
    <row r="14002" s="77" customFormat="1"/>
    <row r="14003" s="77" customFormat="1"/>
    <row r="14004" s="77" customFormat="1"/>
    <row r="14005" s="77" customFormat="1"/>
    <row r="14006" s="77" customFormat="1"/>
    <row r="14007" s="77" customFormat="1"/>
    <row r="14008" s="77" customFormat="1"/>
    <row r="14009" s="77" customFormat="1"/>
    <row r="14010" s="77" customFormat="1"/>
    <row r="14011" s="77" customFormat="1"/>
    <row r="14012" s="77" customFormat="1"/>
    <row r="14013" s="77" customFormat="1"/>
    <row r="14014" s="77" customFormat="1"/>
    <row r="14015" s="77" customFormat="1"/>
    <row r="14016" s="77" customFormat="1"/>
    <row r="14017" s="77" customFormat="1"/>
    <row r="14018" s="77" customFormat="1"/>
    <row r="14019" s="77" customFormat="1"/>
    <row r="14020" s="77" customFormat="1"/>
    <row r="14021" s="77" customFormat="1"/>
    <row r="14022" s="77" customFormat="1"/>
    <row r="14023" s="77" customFormat="1"/>
    <row r="14024" s="77" customFormat="1"/>
    <row r="14025" s="77" customFormat="1"/>
    <row r="14026" s="77" customFormat="1"/>
    <row r="14027" s="77" customFormat="1"/>
    <row r="14028" s="77" customFormat="1"/>
    <row r="14029" s="77" customFormat="1"/>
    <row r="14030" s="77" customFormat="1"/>
    <row r="14031" s="77" customFormat="1"/>
    <row r="14032" s="77" customFormat="1"/>
    <row r="14033" s="77" customFormat="1"/>
    <row r="14034" s="77" customFormat="1"/>
    <row r="14035" s="77" customFormat="1"/>
    <row r="14036" s="77" customFormat="1"/>
    <row r="14037" s="77" customFormat="1"/>
    <row r="14038" s="77" customFormat="1"/>
    <row r="14039" s="77" customFormat="1"/>
    <row r="14040" s="77" customFormat="1"/>
    <row r="14041" s="77" customFormat="1"/>
    <row r="14042" s="77" customFormat="1"/>
    <row r="14043" s="77" customFormat="1"/>
    <row r="14044" s="77" customFormat="1"/>
    <row r="14045" s="77" customFormat="1"/>
    <row r="14046" s="77" customFormat="1"/>
    <row r="14047" s="77" customFormat="1"/>
    <row r="14048" s="77" customFormat="1"/>
    <row r="14049" s="77" customFormat="1"/>
    <row r="14050" s="77" customFormat="1"/>
    <row r="14051" s="77" customFormat="1"/>
    <row r="14052" s="77" customFormat="1"/>
    <row r="14053" s="77" customFormat="1"/>
    <row r="14054" s="77" customFormat="1"/>
    <row r="14055" s="77" customFormat="1"/>
    <row r="14056" s="77" customFormat="1"/>
    <row r="14057" s="77" customFormat="1"/>
    <row r="14058" s="77" customFormat="1"/>
    <row r="14059" s="77" customFormat="1"/>
    <row r="14060" s="77" customFormat="1"/>
    <row r="14061" s="77" customFormat="1"/>
    <row r="14062" s="77" customFormat="1"/>
    <row r="14063" s="77" customFormat="1"/>
    <row r="14064" s="77" customFormat="1"/>
    <row r="14065" s="77" customFormat="1"/>
    <row r="14066" s="77" customFormat="1"/>
    <row r="14067" s="77" customFormat="1"/>
    <row r="14068" s="77" customFormat="1"/>
    <row r="14069" s="77" customFormat="1"/>
    <row r="14070" s="77" customFormat="1"/>
    <row r="14071" s="77" customFormat="1"/>
    <row r="14072" s="77" customFormat="1"/>
    <row r="14073" s="77" customFormat="1"/>
    <row r="14074" s="77" customFormat="1"/>
    <row r="14075" s="77" customFormat="1"/>
    <row r="14076" s="77" customFormat="1"/>
    <row r="14077" s="77" customFormat="1"/>
    <row r="14078" s="77" customFormat="1"/>
    <row r="14079" s="77" customFormat="1"/>
    <row r="14080" s="77" customFormat="1"/>
    <row r="14081" s="77" customFormat="1"/>
    <row r="14082" s="77" customFormat="1"/>
    <row r="14083" s="77" customFormat="1"/>
    <row r="14084" s="77" customFormat="1"/>
    <row r="14085" s="77" customFormat="1"/>
    <row r="14086" s="77" customFormat="1"/>
    <row r="14087" s="77" customFormat="1"/>
    <row r="14088" s="77" customFormat="1"/>
    <row r="14089" s="77" customFormat="1"/>
    <row r="14090" s="77" customFormat="1"/>
    <row r="14091" s="77" customFormat="1"/>
    <row r="14092" s="77" customFormat="1"/>
    <row r="14093" s="77" customFormat="1"/>
    <row r="14094" s="77" customFormat="1"/>
    <row r="14095" s="77" customFormat="1"/>
    <row r="14096" s="77" customFormat="1"/>
    <row r="14097" s="77" customFormat="1"/>
    <row r="14098" s="77" customFormat="1"/>
    <row r="14099" s="77" customFormat="1"/>
    <row r="14100" s="77" customFormat="1"/>
    <row r="14101" s="77" customFormat="1"/>
    <row r="14102" s="77" customFormat="1"/>
    <row r="14103" s="77" customFormat="1"/>
    <row r="14104" s="77" customFormat="1"/>
    <row r="14105" s="77" customFormat="1"/>
    <row r="14106" s="77" customFormat="1"/>
    <row r="14107" s="77" customFormat="1"/>
    <row r="14108" s="77" customFormat="1"/>
    <row r="14109" s="77" customFormat="1"/>
    <row r="14110" s="77" customFormat="1"/>
    <row r="14111" s="77" customFormat="1"/>
    <row r="14112" s="77" customFormat="1"/>
    <row r="14113" s="77" customFormat="1"/>
    <row r="14114" s="77" customFormat="1"/>
    <row r="14115" s="77" customFormat="1"/>
    <row r="14116" s="77" customFormat="1"/>
    <row r="14117" s="77" customFormat="1"/>
    <row r="14118" s="77" customFormat="1"/>
    <row r="14119" s="77" customFormat="1"/>
    <row r="14120" s="77" customFormat="1"/>
    <row r="14121" s="77" customFormat="1"/>
    <row r="14122" s="77" customFormat="1"/>
    <row r="14123" s="77" customFormat="1"/>
    <row r="14124" s="77" customFormat="1"/>
    <row r="14125" s="77" customFormat="1"/>
    <row r="14126" s="77" customFormat="1"/>
    <row r="14127" s="77" customFormat="1"/>
    <row r="14128" s="77" customFormat="1"/>
    <row r="14129" s="77" customFormat="1"/>
    <row r="14130" s="77" customFormat="1"/>
    <row r="14131" s="77" customFormat="1"/>
    <row r="14132" s="77" customFormat="1"/>
    <row r="14133" s="77" customFormat="1"/>
    <row r="14134" s="77" customFormat="1"/>
    <row r="14135" s="77" customFormat="1"/>
    <row r="14136" s="77" customFormat="1"/>
    <row r="14137" s="77" customFormat="1"/>
    <row r="14138" s="77" customFormat="1"/>
    <row r="14139" s="77" customFormat="1"/>
    <row r="14140" s="77" customFormat="1"/>
    <row r="14141" s="77" customFormat="1"/>
    <row r="14142" s="77" customFormat="1"/>
    <row r="14143" s="77" customFormat="1"/>
    <row r="14144" s="77" customFormat="1"/>
    <row r="14145" s="77" customFormat="1"/>
    <row r="14146" s="77" customFormat="1"/>
    <row r="14147" s="77" customFormat="1"/>
    <row r="14148" s="77" customFormat="1"/>
    <row r="14149" s="77" customFormat="1"/>
    <row r="14150" s="77" customFormat="1"/>
    <row r="14151" s="77" customFormat="1"/>
    <row r="14152" s="77" customFormat="1"/>
    <row r="14153" s="77" customFormat="1"/>
    <row r="14154" s="77" customFormat="1"/>
    <row r="14155" s="77" customFormat="1"/>
    <row r="14156" s="77" customFormat="1"/>
    <row r="14157" s="77" customFormat="1"/>
    <row r="14158" s="77" customFormat="1"/>
    <row r="14159" s="77" customFormat="1"/>
    <row r="14160" s="77" customFormat="1"/>
    <row r="14161" s="77" customFormat="1"/>
    <row r="14162" s="77" customFormat="1"/>
    <row r="14163" s="77" customFormat="1"/>
    <row r="14164" s="77" customFormat="1"/>
    <row r="14165" s="77" customFormat="1"/>
    <row r="14166" s="77" customFormat="1"/>
    <row r="14167" s="77" customFormat="1"/>
    <row r="14168" s="77" customFormat="1"/>
    <row r="14169" s="77" customFormat="1"/>
    <row r="14170" s="77" customFormat="1"/>
    <row r="14171" s="77" customFormat="1"/>
    <row r="14172" s="77" customFormat="1"/>
    <row r="14173" s="77" customFormat="1"/>
    <row r="14174" s="77" customFormat="1"/>
    <row r="14175" s="77" customFormat="1"/>
    <row r="14176" s="77" customFormat="1"/>
    <row r="14177" s="77" customFormat="1"/>
    <row r="14178" s="77" customFormat="1"/>
    <row r="14179" s="77" customFormat="1"/>
    <row r="14180" s="77" customFormat="1"/>
    <row r="14181" s="77" customFormat="1"/>
    <row r="14182" s="77" customFormat="1"/>
    <row r="14183" s="77" customFormat="1"/>
    <row r="14184" s="77" customFormat="1"/>
    <row r="14185" s="77" customFormat="1"/>
    <row r="14186" s="77" customFormat="1"/>
    <row r="14187" s="77" customFormat="1"/>
    <row r="14188" s="77" customFormat="1"/>
    <row r="14189" s="77" customFormat="1"/>
    <row r="14190" s="77" customFormat="1"/>
    <row r="14191" s="77" customFormat="1"/>
    <row r="14192" s="77" customFormat="1"/>
    <row r="14193" s="77" customFormat="1"/>
    <row r="14194" s="77" customFormat="1"/>
    <row r="14195" s="77" customFormat="1"/>
    <row r="14196" s="77" customFormat="1"/>
    <row r="14197" s="77" customFormat="1"/>
    <row r="14198" s="77" customFormat="1"/>
    <row r="14199" s="77" customFormat="1"/>
    <row r="14200" s="77" customFormat="1"/>
    <row r="14201" s="77" customFormat="1"/>
    <row r="14202" s="77" customFormat="1"/>
    <row r="14203" s="77" customFormat="1"/>
    <row r="14204" s="77" customFormat="1"/>
    <row r="14205" s="77" customFormat="1"/>
    <row r="14206" s="77" customFormat="1"/>
    <row r="14207" s="77" customFormat="1"/>
    <row r="14208" s="77" customFormat="1"/>
    <row r="14209" s="77" customFormat="1"/>
    <row r="14210" s="77" customFormat="1"/>
    <row r="14211" s="77" customFormat="1"/>
    <row r="14212" s="77" customFormat="1"/>
    <row r="14213" s="77" customFormat="1"/>
    <row r="14214" s="77" customFormat="1"/>
    <row r="14215" s="77" customFormat="1"/>
    <row r="14216" s="77" customFormat="1"/>
    <row r="14217" s="77" customFormat="1"/>
    <row r="14218" s="77" customFormat="1"/>
    <row r="14219" s="77" customFormat="1"/>
    <row r="14220" s="77" customFormat="1"/>
    <row r="14221" s="77" customFormat="1"/>
    <row r="14222" s="77" customFormat="1"/>
    <row r="14223" s="77" customFormat="1"/>
    <row r="14224" s="77" customFormat="1"/>
    <row r="14225" s="77" customFormat="1"/>
    <row r="14226" s="77" customFormat="1"/>
    <row r="14227" s="77" customFormat="1"/>
    <row r="14228" s="77" customFormat="1"/>
    <row r="14229" s="77" customFormat="1"/>
    <row r="14230" s="77" customFormat="1"/>
    <row r="14231" s="77" customFormat="1"/>
    <row r="14232" s="77" customFormat="1"/>
    <row r="14233" s="77" customFormat="1"/>
    <row r="14234" s="77" customFormat="1"/>
    <row r="14235" s="77" customFormat="1"/>
    <row r="14236" s="77" customFormat="1"/>
    <row r="14237" s="77" customFormat="1"/>
    <row r="14238" s="77" customFormat="1"/>
    <row r="14239" s="77" customFormat="1"/>
    <row r="14240" s="77" customFormat="1"/>
    <row r="14241" s="77" customFormat="1"/>
    <row r="14242" s="77" customFormat="1"/>
    <row r="14243" s="77" customFormat="1"/>
    <row r="14244" s="77" customFormat="1"/>
    <row r="14245" s="77" customFormat="1"/>
    <row r="14246" s="77" customFormat="1"/>
    <row r="14247" s="77" customFormat="1"/>
    <row r="14248" s="77" customFormat="1"/>
    <row r="14249" s="77" customFormat="1"/>
    <row r="14250" s="77" customFormat="1"/>
    <row r="14251" s="77" customFormat="1"/>
    <row r="14252" s="77" customFormat="1"/>
    <row r="14253" s="77" customFormat="1"/>
    <row r="14254" s="77" customFormat="1"/>
    <row r="14255" s="77" customFormat="1"/>
    <row r="14256" s="77" customFormat="1"/>
    <row r="14257" s="77" customFormat="1"/>
    <row r="14258" s="77" customFormat="1"/>
    <row r="14259" s="77" customFormat="1"/>
    <row r="14260" s="77" customFormat="1"/>
    <row r="14261" s="77" customFormat="1"/>
    <row r="14262" s="77" customFormat="1"/>
    <row r="14263" s="77" customFormat="1"/>
    <row r="14264" s="77" customFormat="1"/>
    <row r="14265" s="77" customFormat="1"/>
    <row r="14266" s="77" customFormat="1"/>
    <row r="14267" s="77" customFormat="1"/>
    <row r="14268" s="77" customFormat="1"/>
    <row r="14269" s="77" customFormat="1"/>
    <row r="14270" s="77" customFormat="1"/>
    <row r="14271" s="77" customFormat="1"/>
    <row r="14272" s="77" customFormat="1"/>
    <row r="14273" s="77" customFormat="1"/>
    <row r="14274" s="77" customFormat="1"/>
    <row r="14275" s="77" customFormat="1"/>
    <row r="14276" s="77" customFormat="1"/>
    <row r="14277" s="77" customFormat="1"/>
    <row r="14278" s="77" customFormat="1"/>
    <row r="14279" s="77" customFormat="1"/>
    <row r="14280" s="77" customFormat="1"/>
    <row r="14281" s="77" customFormat="1"/>
    <row r="14282" s="77" customFormat="1"/>
    <row r="14283" s="77" customFormat="1"/>
    <row r="14284" s="77" customFormat="1"/>
    <row r="14285" s="77" customFormat="1"/>
    <row r="14286" s="77" customFormat="1"/>
    <row r="14287" s="77" customFormat="1"/>
    <row r="14288" s="77" customFormat="1"/>
    <row r="14289" s="77" customFormat="1"/>
    <row r="14290" s="77" customFormat="1"/>
    <row r="14291" s="77" customFormat="1"/>
    <row r="14292" s="77" customFormat="1"/>
    <row r="14293" s="77" customFormat="1"/>
    <row r="14294" s="77" customFormat="1"/>
    <row r="14295" s="77" customFormat="1"/>
    <row r="14296" s="77" customFormat="1"/>
    <row r="14297" s="77" customFormat="1"/>
    <row r="14298" s="77" customFormat="1"/>
    <row r="14299" s="77" customFormat="1"/>
    <row r="14300" s="77" customFormat="1"/>
    <row r="14301" s="77" customFormat="1"/>
    <row r="14302" s="77" customFormat="1"/>
    <row r="14303" s="77" customFormat="1"/>
    <row r="14304" s="77" customFormat="1"/>
    <row r="14305" s="77" customFormat="1"/>
    <row r="14306" s="77" customFormat="1"/>
    <row r="14307" s="77" customFormat="1"/>
    <row r="14308" s="77" customFormat="1"/>
    <row r="14309" s="77" customFormat="1"/>
    <row r="14310" s="77" customFormat="1"/>
    <row r="14311" s="77" customFormat="1"/>
    <row r="14312" s="77" customFormat="1"/>
    <row r="14313" s="77" customFormat="1"/>
    <row r="14314" s="77" customFormat="1"/>
    <row r="14315" s="77" customFormat="1"/>
    <row r="14316" s="77" customFormat="1"/>
    <row r="14317" s="77" customFormat="1"/>
    <row r="14318" s="77" customFormat="1"/>
    <row r="14319" s="77" customFormat="1"/>
    <row r="14320" s="77" customFormat="1"/>
    <row r="14321" s="77" customFormat="1"/>
    <row r="14322" s="77" customFormat="1"/>
    <row r="14323" s="77" customFormat="1"/>
    <row r="14324" s="77" customFormat="1"/>
    <row r="14325" s="77" customFormat="1"/>
    <row r="14326" s="77" customFormat="1"/>
    <row r="14327" s="77" customFormat="1"/>
    <row r="14328" s="77" customFormat="1"/>
    <row r="14329" s="77" customFormat="1"/>
    <row r="14330" s="77" customFormat="1"/>
    <row r="14331" s="77" customFormat="1"/>
    <row r="14332" s="77" customFormat="1"/>
    <row r="14333" s="77" customFormat="1"/>
    <row r="14334" s="77" customFormat="1"/>
    <row r="14335" s="77" customFormat="1"/>
    <row r="14336" s="77" customFormat="1"/>
    <row r="14337" s="77" customFormat="1"/>
    <row r="14338" s="77" customFormat="1"/>
    <row r="14339" s="77" customFormat="1"/>
    <row r="14340" s="77" customFormat="1"/>
    <row r="14341" s="77" customFormat="1"/>
    <row r="14342" s="77" customFormat="1"/>
    <row r="14343" s="77" customFormat="1"/>
    <row r="14344" s="77" customFormat="1"/>
    <row r="14345" s="77" customFormat="1"/>
    <row r="14346" s="77" customFormat="1"/>
    <row r="14347" s="77" customFormat="1"/>
    <row r="14348" s="77" customFormat="1"/>
    <row r="14349" s="77" customFormat="1"/>
    <row r="14350" s="77" customFormat="1"/>
    <row r="14351" s="77" customFormat="1"/>
    <row r="14352" s="77" customFormat="1"/>
    <row r="14353" s="77" customFormat="1"/>
    <row r="14354" s="77" customFormat="1"/>
    <row r="14355" s="77" customFormat="1"/>
    <row r="14356" s="77" customFormat="1"/>
    <row r="14357" s="77" customFormat="1"/>
    <row r="14358" s="77" customFormat="1"/>
    <row r="14359" s="77" customFormat="1"/>
    <row r="14360" s="77" customFormat="1"/>
    <row r="14361" s="77" customFormat="1"/>
    <row r="14362" s="77" customFormat="1"/>
    <row r="14363" s="77" customFormat="1"/>
    <row r="14364" s="77" customFormat="1"/>
    <row r="14365" s="77" customFormat="1"/>
    <row r="14366" s="77" customFormat="1"/>
    <row r="14367" s="77" customFormat="1"/>
    <row r="14368" s="77" customFormat="1"/>
    <row r="14369" s="77" customFormat="1"/>
    <row r="14370" s="77" customFormat="1"/>
    <row r="14371" s="77" customFormat="1"/>
    <row r="14372" s="77" customFormat="1"/>
    <row r="14373" s="77" customFormat="1"/>
    <row r="14374" s="77" customFormat="1"/>
    <row r="14375" s="77" customFormat="1"/>
    <row r="14376" s="77" customFormat="1"/>
    <row r="14377" s="77" customFormat="1"/>
    <row r="14378" s="77" customFormat="1"/>
    <row r="14379" s="77" customFormat="1"/>
    <row r="14380" s="77" customFormat="1"/>
    <row r="14381" s="77" customFormat="1"/>
    <row r="14382" s="77" customFormat="1"/>
    <row r="14383" s="77" customFormat="1"/>
    <row r="14384" s="77" customFormat="1"/>
    <row r="14385" s="77" customFormat="1"/>
    <row r="14386" s="77" customFormat="1"/>
    <row r="14387" s="77" customFormat="1"/>
    <row r="14388" s="77" customFormat="1"/>
    <row r="14389" s="77" customFormat="1"/>
    <row r="14390" s="77" customFormat="1"/>
    <row r="14391" s="77" customFormat="1"/>
    <row r="14392" s="77" customFormat="1"/>
    <row r="14393" s="77" customFormat="1"/>
    <row r="14394" s="77" customFormat="1"/>
    <row r="14395" s="77" customFormat="1"/>
    <row r="14396" s="77" customFormat="1"/>
    <row r="14397" s="77" customFormat="1"/>
    <row r="14398" s="77" customFormat="1"/>
    <row r="14399" s="77" customFormat="1"/>
    <row r="14400" s="77" customFormat="1"/>
    <row r="14401" s="77" customFormat="1"/>
    <row r="14402" s="77" customFormat="1"/>
    <row r="14403" s="77" customFormat="1"/>
    <row r="14404" s="77" customFormat="1"/>
    <row r="14405" s="77" customFormat="1"/>
    <row r="14406" s="77" customFormat="1"/>
    <row r="14407" s="77" customFormat="1"/>
    <row r="14408" s="77" customFormat="1"/>
    <row r="14409" s="77" customFormat="1"/>
    <row r="14410" s="77" customFormat="1"/>
    <row r="14411" s="77" customFormat="1"/>
    <row r="14412" s="77" customFormat="1"/>
    <row r="14413" s="77" customFormat="1"/>
    <row r="14414" s="77" customFormat="1"/>
    <row r="14415" s="77" customFormat="1"/>
    <row r="14416" s="77" customFormat="1"/>
    <row r="14417" s="77" customFormat="1"/>
    <row r="14418" s="77" customFormat="1"/>
    <row r="14419" s="77" customFormat="1"/>
    <row r="14420" s="77" customFormat="1"/>
    <row r="14421" s="77" customFormat="1"/>
    <row r="14422" s="77" customFormat="1"/>
    <row r="14423" s="77" customFormat="1"/>
    <row r="14424" s="77" customFormat="1"/>
    <row r="14425" s="77" customFormat="1"/>
    <row r="14426" s="77" customFormat="1"/>
    <row r="14427" s="77" customFormat="1"/>
    <row r="14428" s="77" customFormat="1"/>
    <row r="14429" s="77" customFormat="1"/>
    <row r="14430" s="77" customFormat="1"/>
    <row r="14431" s="77" customFormat="1"/>
    <row r="14432" s="77" customFormat="1"/>
    <row r="14433" s="77" customFormat="1"/>
    <row r="14434" s="77" customFormat="1"/>
    <row r="14435" s="77" customFormat="1"/>
    <row r="14436" s="77" customFormat="1"/>
    <row r="14437" s="77" customFormat="1"/>
    <row r="14438" s="77" customFormat="1"/>
    <row r="14439" s="77" customFormat="1"/>
    <row r="14440" s="77" customFormat="1"/>
    <row r="14441" s="77" customFormat="1"/>
    <row r="14442" s="77" customFormat="1"/>
    <row r="14443" s="77" customFormat="1"/>
    <row r="14444" s="77" customFormat="1"/>
    <row r="14445" s="77" customFormat="1"/>
    <row r="14446" s="77" customFormat="1"/>
    <row r="14447" s="77" customFormat="1"/>
    <row r="14448" s="77" customFormat="1"/>
    <row r="14449" s="77" customFormat="1"/>
    <row r="14450" s="77" customFormat="1"/>
    <row r="14451" s="77" customFormat="1"/>
    <row r="14452" s="77" customFormat="1"/>
    <row r="14453" s="77" customFormat="1"/>
    <row r="14454" s="77" customFormat="1"/>
    <row r="14455" s="77" customFormat="1"/>
    <row r="14456" s="77" customFormat="1"/>
    <row r="14457" s="77" customFormat="1"/>
    <row r="14458" s="77" customFormat="1"/>
    <row r="14459" s="77" customFormat="1"/>
    <row r="14460" s="77" customFormat="1"/>
    <row r="14461" s="77" customFormat="1"/>
    <row r="14462" s="77" customFormat="1"/>
    <row r="14463" s="77" customFormat="1"/>
    <row r="14464" s="77" customFormat="1"/>
    <row r="14465" s="77" customFormat="1"/>
    <row r="14466" s="77" customFormat="1"/>
    <row r="14467" s="77" customFormat="1"/>
    <row r="14468" s="77" customFormat="1"/>
    <row r="14469" s="77" customFormat="1"/>
    <row r="14470" s="77" customFormat="1"/>
    <row r="14471" s="77" customFormat="1"/>
    <row r="14472" s="77" customFormat="1"/>
    <row r="14473" s="77" customFormat="1"/>
    <row r="14474" s="77" customFormat="1"/>
    <row r="14475" s="77" customFormat="1"/>
    <row r="14476" s="77" customFormat="1"/>
    <row r="14477" s="77" customFormat="1"/>
    <row r="14478" s="77" customFormat="1"/>
    <row r="14479" s="77" customFormat="1"/>
    <row r="14480" s="77" customFormat="1"/>
    <row r="14481" s="77" customFormat="1"/>
    <row r="14482" s="77" customFormat="1"/>
    <row r="14483" s="77" customFormat="1"/>
    <row r="14484" s="77" customFormat="1"/>
    <row r="14485" s="77" customFormat="1"/>
    <row r="14486" s="77" customFormat="1"/>
    <row r="14487" s="77" customFormat="1"/>
    <row r="14488" s="77" customFormat="1"/>
    <row r="14489" s="77" customFormat="1"/>
    <row r="14490" s="77" customFormat="1"/>
    <row r="14491" s="77" customFormat="1"/>
    <row r="14492" s="77" customFormat="1"/>
    <row r="14493" s="77" customFormat="1"/>
    <row r="14494" s="77" customFormat="1"/>
    <row r="14495" s="77" customFormat="1"/>
    <row r="14496" s="77" customFormat="1"/>
    <row r="14497" s="77" customFormat="1"/>
    <row r="14498" s="77" customFormat="1"/>
    <row r="14499" s="77" customFormat="1"/>
    <row r="14500" s="77" customFormat="1"/>
    <row r="14501" s="77" customFormat="1"/>
    <row r="14502" s="77" customFormat="1"/>
    <row r="14503" s="77" customFormat="1"/>
    <row r="14504" s="77" customFormat="1"/>
    <row r="14505" s="77" customFormat="1"/>
    <row r="14506" s="77" customFormat="1"/>
    <row r="14507" s="77" customFormat="1"/>
    <row r="14508" s="77" customFormat="1"/>
    <row r="14509" s="77" customFormat="1"/>
    <row r="14510" s="77" customFormat="1"/>
    <row r="14511" s="77" customFormat="1"/>
    <row r="14512" s="77" customFormat="1"/>
    <row r="14513" s="77" customFormat="1"/>
    <row r="14514" s="77" customFormat="1"/>
    <row r="14515" s="77" customFormat="1"/>
    <row r="14516" s="77" customFormat="1"/>
    <row r="14517" s="77" customFormat="1"/>
    <row r="14518" s="77" customFormat="1"/>
    <row r="14519" s="77" customFormat="1"/>
    <row r="14520" s="77" customFormat="1"/>
    <row r="14521" s="77" customFormat="1"/>
    <row r="14522" s="77" customFormat="1"/>
    <row r="14523" s="77" customFormat="1"/>
    <row r="14524" s="77" customFormat="1"/>
    <row r="14525" s="77" customFormat="1"/>
    <row r="14526" s="77" customFormat="1"/>
    <row r="14527" s="77" customFormat="1"/>
    <row r="14528" s="77" customFormat="1"/>
    <row r="14529" s="77" customFormat="1"/>
    <row r="14530" s="77" customFormat="1"/>
    <row r="14531" s="77" customFormat="1"/>
    <row r="14532" s="77" customFormat="1"/>
    <row r="14533" s="77" customFormat="1"/>
    <row r="14534" s="77" customFormat="1"/>
    <row r="14535" s="77" customFormat="1"/>
    <row r="14536" s="77" customFormat="1"/>
    <row r="14537" s="77" customFormat="1"/>
    <row r="14538" s="77" customFormat="1"/>
    <row r="14539" s="77" customFormat="1"/>
    <row r="14540" s="77" customFormat="1"/>
    <row r="14541" s="77" customFormat="1"/>
    <row r="14542" s="77" customFormat="1"/>
    <row r="14543" s="77" customFormat="1"/>
    <row r="14544" s="77" customFormat="1"/>
    <row r="14545" s="77" customFormat="1"/>
    <row r="14546" s="77" customFormat="1"/>
    <row r="14547" s="77" customFormat="1"/>
    <row r="14548" s="77" customFormat="1"/>
    <row r="14549" s="77" customFormat="1"/>
    <row r="14550" s="77" customFormat="1"/>
    <row r="14551" s="77" customFormat="1"/>
    <row r="14552" s="77" customFormat="1"/>
    <row r="14553" s="77" customFormat="1"/>
    <row r="14554" s="77" customFormat="1"/>
    <row r="14555" s="77" customFormat="1"/>
    <row r="14556" s="77" customFormat="1"/>
    <row r="14557" s="77" customFormat="1"/>
    <row r="14558" s="77" customFormat="1"/>
    <row r="14559" s="77" customFormat="1"/>
    <row r="14560" s="77" customFormat="1"/>
    <row r="14561" s="77" customFormat="1"/>
    <row r="14562" s="77" customFormat="1"/>
    <row r="14563" s="77" customFormat="1"/>
    <row r="14564" s="77" customFormat="1"/>
    <row r="14565" s="77" customFormat="1"/>
    <row r="14566" s="77" customFormat="1"/>
    <row r="14567" s="77" customFormat="1"/>
    <row r="14568" s="77" customFormat="1"/>
    <row r="14569" s="77" customFormat="1"/>
    <row r="14570" s="77" customFormat="1"/>
    <row r="14571" s="77" customFormat="1"/>
    <row r="14572" s="77" customFormat="1"/>
    <row r="14573" s="77" customFormat="1"/>
    <row r="14574" s="77" customFormat="1"/>
    <row r="14575" s="77" customFormat="1"/>
    <row r="14576" s="77" customFormat="1"/>
    <row r="14577" s="77" customFormat="1"/>
    <row r="14578" s="77" customFormat="1"/>
    <row r="14579" s="77" customFormat="1"/>
    <row r="14580" s="77" customFormat="1"/>
    <row r="14581" s="77" customFormat="1"/>
    <row r="14582" s="77" customFormat="1"/>
    <row r="14583" s="77" customFormat="1"/>
    <row r="14584" s="77" customFormat="1"/>
    <row r="14585" s="77" customFormat="1"/>
    <row r="14586" s="77" customFormat="1"/>
    <row r="14587" s="77" customFormat="1"/>
    <row r="14588" s="77" customFormat="1"/>
    <row r="14589" s="77" customFormat="1"/>
    <row r="14590" s="77" customFormat="1"/>
    <row r="14591" s="77" customFormat="1"/>
    <row r="14592" s="77" customFormat="1"/>
    <row r="14593" s="77" customFormat="1"/>
    <row r="14594" s="77" customFormat="1"/>
    <row r="14595" s="77" customFormat="1"/>
    <row r="14596" s="77" customFormat="1"/>
    <row r="14597" s="77" customFormat="1"/>
    <row r="14598" s="77" customFormat="1"/>
    <row r="14599" s="77" customFormat="1"/>
    <row r="14600" s="77" customFormat="1"/>
    <row r="14601" s="77" customFormat="1"/>
    <row r="14602" s="77" customFormat="1"/>
    <row r="14603" s="77" customFormat="1"/>
    <row r="14604" s="77" customFormat="1"/>
    <row r="14605" s="77" customFormat="1"/>
    <row r="14606" s="77" customFormat="1"/>
    <row r="14607" s="77" customFormat="1"/>
    <row r="14608" s="77" customFormat="1"/>
    <row r="14609" s="77" customFormat="1"/>
    <row r="14610" s="77" customFormat="1"/>
    <row r="14611" s="77" customFormat="1"/>
    <row r="14612" s="77" customFormat="1"/>
    <row r="14613" s="77" customFormat="1"/>
    <row r="14614" s="77" customFormat="1"/>
    <row r="14615" s="77" customFormat="1"/>
    <row r="14616" s="77" customFormat="1"/>
    <row r="14617" s="77" customFormat="1"/>
    <row r="14618" s="77" customFormat="1"/>
    <row r="14619" s="77" customFormat="1"/>
    <row r="14620" s="77" customFormat="1"/>
    <row r="14621" s="77" customFormat="1"/>
    <row r="14622" s="77" customFormat="1"/>
    <row r="14623" s="77" customFormat="1"/>
    <row r="14624" s="77" customFormat="1"/>
    <row r="14625" s="77" customFormat="1"/>
    <row r="14626" s="77" customFormat="1"/>
    <row r="14627" s="77" customFormat="1"/>
    <row r="14628" s="77" customFormat="1"/>
    <row r="14629" s="77" customFormat="1"/>
    <row r="14630" s="77" customFormat="1"/>
    <row r="14631" s="77" customFormat="1"/>
    <row r="14632" s="77" customFormat="1"/>
    <row r="14633" s="77" customFormat="1"/>
    <row r="14634" s="77" customFormat="1"/>
    <row r="14635" s="77" customFormat="1"/>
    <row r="14636" s="77" customFormat="1"/>
    <row r="14637" s="77" customFormat="1"/>
    <row r="14638" s="77" customFormat="1"/>
    <row r="14639" s="77" customFormat="1"/>
    <row r="14640" s="77" customFormat="1"/>
    <row r="14641" s="77" customFormat="1"/>
    <row r="14642" s="77" customFormat="1"/>
    <row r="14643" s="77" customFormat="1"/>
    <row r="14644" s="77" customFormat="1"/>
    <row r="14645" s="77" customFormat="1"/>
    <row r="14646" s="77" customFormat="1"/>
    <row r="14647" s="77" customFormat="1"/>
    <row r="14648" s="77" customFormat="1"/>
    <row r="14649" s="77" customFormat="1"/>
    <row r="14650" s="77" customFormat="1"/>
    <row r="14651" s="77" customFormat="1"/>
    <row r="14652" s="77" customFormat="1"/>
    <row r="14653" s="77" customFormat="1"/>
    <row r="14654" s="77" customFormat="1"/>
    <row r="14655" s="77" customFormat="1"/>
    <row r="14656" s="77" customFormat="1"/>
    <row r="14657" s="77" customFormat="1"/>
    <row r="14658" s="77" customFormat="1"/>
    <row r="14659" s="77" customFormat="1"/>
    <row r="14660" s="77" customFormat="1"/>
    <row r="14661" s="77" customFormat="1"/>
    <row r="14662" s="77" customFormat="1"/>
    <row r="14663" s="77" customFormat="1"/>
    <row r="14664" s="77" customFormat="1"/>
    <row r="14665" s="77" customFormat="1"/>
    <row r="14666" s="77" customFormat="1"/>
    <row r="14667" s="77" customFormat="1"/>
    <row r="14668" s="77" customFormat="1"/>
    <row r="14669" s="77" customFormat="1"/>
    <row r="14670" s="77" customFormat="1"/>
    <row r="14671" s="77" customFormat="1"/>
    <row r="14672" s="77" customFormat="1"/>
    <row r="14673" s="77" customFormat="1"/>
    <row r="14674" s="77" customFormat="1"/>
    <row r="14675" s="77" customFormat="1"/>
    <row r="14676" s="77" customFormat="1"/>
    <row r="14677" s="77" customFormat="1"/>
    <row r="14678" s="77" customFormat="1"/>
    <row r="14679" s="77" customFormat="1"/>
    <row r="14680" s="77" customFormat="1"/>
    <row r="14681" s="77" customFormat="1"/>
    <row r="14682" s="77" customFormat="1"/>
    <row r="14683" s="77" customFormat="1"/>
    <row r="14684" s="77" customFormat="1"/>
    <row r="14685" s="77" customFormat="1"/>
    <row r="14686" s="77" customFormat="1"/>
    <row r="14687" s="77" customFormat="1"/>
    <row r="14688" s="77" customFormat="1"/>
    <row r="14689" s="77" customFormat="1"/>
    <row r="14690" s="77" customFormat="1"/>
    <row r="14691" s="77" customFormat="1"/>
    <row r="14692" s="77" customFormat="1"/>
    <row r="14693" s="77" customFormat="1"/>
    <row r="14694" s="77" customFormat="1"/>
    <row r="14695" s="77" customFormat="1"/>
    <row r="14696" s="77" customFormat="1"/>
    <row r="14697" s="77" customFormat="1"/>
    <row r="14698" s="77" customFormat="1"/>
    <row r="14699" s="77" customFormat="1"/>
    <row r="14700" s="77" customFormat="1"/>
    <row r="14701" s="77" customFormat="1"/>
    <row r="14702" s="77" customFormat="1"/>
    <row r="14703" s="77" customFormat="1"/>
    <row r="14704" s="77" customFormat="1"/>
    <row r="14705" s="77" customFormat="1"/>
    <row r="14706" s="77" customFormat="1"/>
    <row r="14707" s="77" customFormat="1"/>
    <row r="14708" s="77" customFormat="1"/>
    <row r="14709" s="77" customFormat="1"/>
    <row r="14710" s="77" customFormat="1"/>
    <row r="14711" s="77" customFormat="1"/>
    <row r="14712" s="77" customFormat="1"/>
    <row r="14713" s="77" customFormat="1"/>
    <row r="14714" s="77" customFormat="1"/>
    <row r="14715" s="77" customFormat="1"/>
    <row r="14716" s="77" customFormat="1"/>
    <row r="14717" s="77" customFormat="1"/>
    <row r="14718" s="77" customFormat="1"/>
    <row r="14719" s="77" customFormat="1"/>
    <row r="14720" s="77" customFormat="1"/>
    <row r="14721" s="77" customFormat="1"/>
    <row r="14722" s="77" customFormat="1"/>
    <row r="14723" s="77" customFormat="1"/>
    <row r="14724" s="77" customFormat="1"/>
    <row r="14725" s="77" customFormat="1"/>
    <row r="14726" s="77" customFormat="1"/>
    <row r="14727" s="77" customFormat="1"/>
    <row r="14728" s="77" customFormat="1"/>
    <row r="14729" s="77" customFormat="1"/>
    <row r="14730" s="77" customFormat="1"/>
    <row r="14731" s="77" customFormat="1"/>
    <row r="14732" s="77" customFormat="1"/>
    <row r="14733" s="77" customFormat="1"/>
    <row r="14734" s="77" customFormat="1"/>
    <row r="14735" s="77" customFormat="1"/>
    <row r="14736" s="77" customFormat="1"/>
    <row r="14737" s="77" customFormat="1"/>
    <row r="14738" s="77" customFormat="1"/>
    <row r="14739" s="77" customFormat="1"/>
    <row r="14740" s="77" customFormat="1"/>
    <row r="14741" s="77" customFormat="1"/>
    <row r="14742" s="77" customFormat="1"/>
    <row r="14743" s="77" customFormat="1"/>
    <row r="14744" s="77" customFormat="1"/>
    <row r="14745" s="77" customFormat="1"/>
    <row r="14746" s="77" customFormat="1"/>
    <row r="14747" s="77" customFormat="1"/>
    <row r="14748" s="77" customFormat="1"/>
    <row r="14749" s="77" customFormat="1"/>
    <row r="14750" s="77" customFormat="1"/>
    <row r="14751" s="77" customFormat="1"/>
    <row r="14752" s="77" customFormat="1"/>
    <row r="14753" s="77" customFormat="1"/>
    <row r="14754" s="77" customFormat="1"/>
    <row r="14755" s="77" customFormat="1"/>
    <row r="14756" s="77" customFormat="1"/>
    <row r="14757" s="77" customFormat="1"/>
    <row r="14758" s="77" customFormat="1"/>
    <row r="14759" s="77" customFormat="1"/>
    <row r="14760" s="77" customFormat="1"/>
    <row r="14761" s="77" customFormat="1"/>
    <row r="14762" s="77" customFormat="1"/>
    <row r="14763" s="77" customFormat="1"/>
    <row r="14764" s="77" customFormat="1"/>
    <row r="14765" s="77" customFormat="1"/>
    <row r="14766" s="77" customFormat="1"/>
    <row r="14767" s="77" customFormat="1"/>
    <row r="14768" s="77" customFormat="1"/>
    <row r="14769" s="77" customFormat="1"/>
    <row r="14770" s="77" customFormat="1"/>
    <row r="14771" s="77" customFormat="1"/>
    <row r="14772" s="77" customFormat="1"/>
    <row r="14773" s="77" customFormat="1"/>
    <row r="14774" s="77" customFormat="1"/>
    <row r="14775" s="77" customFormat="1"/>
    <row r="14776" s="77" customFormat="1"/>
    <row r="14777" s="77" customFormat="1"/>
    <row r="14778" s="77" customFormat="1"/>
    <row r="14779" s="77" customFormat="1"/>
    <row r="14780" s="77" customFormat="1"/>
    <row r="14781" s="77" customFormat="1"/>
    <row r="14782" s="77" customFormat="1"/>
    <row r="14783" s="77" customFormat="1"/>
    <row r="14784" s="77" customFormat="1"/>
    <row r="14785" s="77" customFormat="1"/>
    <row r="14786" s="77" customFormat="1"/>
    <row r="14787" s="77" customFormat="1"/>
    <row r="14788" s="77" customFormat="1"/>
    <row r="14789" s="77" customFormat="1"/>
    <row r="14790" s="77" customFormat="1"/>
    <row r="14791" s="77" customFormat="1"/>
    <row r="14792" s="77" customFormat="1"/>
    <row r="14793" s="77" customFormat="1"/>
    <row r="14794" s="77" customFormat="1"/>
    <row r="14795" s="77" customFormat="1"/>
    <row r="14796" s="77" customFormat="1"/>
    <row r="14797" s="77" customFormat="1"/>
    <row r="14798" s="77" customFormat="1"/>
    <row r="14799" s="77" customFormat="1"/>
    <row r="14800" s="77" customFormat="1"/>
    <row r="14801" s="77" customFormat="1"/>
    <row r="14802" s="77" customFormat="1"/>
    <row r="14803" s="77" customFormat="1"/>
    <row r="14804" s="77" customFormat="1"/>
    <row r="14805" s="77" customFormat="1"/>
    <row r="14806" s="77" customFormat="1"/>
    <row r="14807" s="77" customFormat="1"/>
    <row r="14808" s="77" customFormat="1"/>
    <row r="14809" s="77" customFormat="1"/>
    <row r="14810" s="77" customFormat="1"/>
    <row r="14811" s="77" customFormat="1"/>
    <row r="14812" s="77" customFormat="1"/>
    <row r="14813" s="77" customFormat="1"/>
    <row r="14814" s="77" customFormat="1"/>
    <row r="14815" s="77" customFormat="1"/>
    <row r="14816" s="77" customFormat="1"/>
    <row r="14817" s="77" customFormat="1"/>
    <row r="14818" s="77" customFormat="1"/>
    <row r="14819" s="77" customFormat="1"/>
    <row r="14820" s="77" customFormat="1"/>
    <row r="14821" s="77" customFormat="1"/>
    <row r="14822" s="77" customFormat="1"/>
    <row r="14823" s="77" customFormat="1"/>
    <row r="14824" s="77" customFormat="1"/>
    <row r="14825" s="77" customFormat="1"/>
    <row r="14826" s="77" customFormat="1"/>
    <row r="14827" s="77" customFormat="1"/>
    <row r="14828" s="77" customFormat="1"/>
    <row r="14829" s="77" customFormat="1"/>
    <row r="14830" s="77" customFormat="1"/>
    <row r="14831" s="77" customFormat="1"/>
    <row r="14832" s="77" customFormat="1"/>
    <row r="14833" s="77" customFormat="1"/>
    <row r="14834" s="77" customFormat="1"/>
    <row r="14835" s="77" customFormat="1"/>
    <row r="14836" s="77" customFormat="1"/>
    <row r="14837" s="77" customFormat="1"/>
    <row r="14838" s="77" customFormat="1"/>
    <row r="14839" s="77" customFormat="1"/>
    <row r="14840" s="77" customFormat="1"/>
    <row r="14841" s="77" customFormat="1"/>
    <row r="14842" s="77" customFormat="1"/>
    <row r="14843" s="77" customFormat="1"/>
    <row r="14844" s="77" customFormat="1"/>
    <row r="14845" s="77" customFormat="1"/>
    <row r="14846" s="77" customFormat="1"/>
    <row r="14847" s="77" customFormat="1"/>
    <row r="14848" s="77" customFormat="1"/>
    <row r="14849" s="77" customFormat="1"/>
    <row r="14850" s="77" customFormat="1"/>
    <row r="14851" s="77" customFormat="1"/>
    <row r="14852" s="77" customFormat="1"/>
    <row r="14853" s="77" customFormat="1"/>
    <row r="14854" s="77" customFormat="1"/>
    <row r="14855" s="77" customFormat="1"/>
    <row r="14856" s="77" customFormat="1"/>
    <row r="14857" s="77" customFormat="1"/>
    <row r="14858" s="77" customFormat="1"/>
    <row r="14859" s="77" customFormat="1"/>
    <row r="14860" s="77" customFormat="1"/>
    <row r="14861" s="77" customFormat="1"/>
    <row r="14862" s="77" customFormat="1"/>
    <row r="14863" s="77" customFormat="1"/>
    <row r="14864" s="77" customFormat="1"/>
    <row r="14865" s="77" customFormat="1"/>
    <row r="14866" s="77" customFormat="1"/>
    <row r="14867" s="77" customFormat="1"/>
    <row r="14868" s="77" customFormat="1"/>
    <row r="14869" s="77" customFormat="1"/>
    <row r="14870" s="77" customFormat="1"/>
    <row r="14871" s="77" customFormat="1"/>
    <row r="14872" s="77" customFormat="1"/>
    <row r="14873" s="77" customFormat="1"/>
    <row r="14874" s="77" customFormat="1"/>
    <row r="14875" s="77" customFormat="1"/>
    <row r="14876" s="77" customFormat="1"/>
    <row r="14877" s="77" customFormat="1"/>
    <row r="14878" s="77" customFormat="1"/>
    <row r="14879" s="77" customFormat="1"/>
    <row r="14880" s="77" customFormat="1"/>
    <row r="14881" s="77" customFormat="1"/>
    <row r="14882" s="77" customFormat="1"/>
    <row r="14883" s="77" customFormat="1"/>
    <row r="14884" s="77" customFormat="1"/>
    <row r="14885" s="77" customFormat="1"/>
    <row r="14886" s="77" customFormat="1"/>
    <row r="14887" s="77" customFormat="1"/>
    <row r="14888" s="77" customFormat="1"/>
    <row r="14889" s="77" customFormat="1"/>
    <row r="14890" s="77" customFormat="1"/>
    <row r="14891" s="77" customFormat="1"/>
    <row r="14892" s="77" customFormat="1"/>
    <row r="14893" s="77" customFormat="1"/>
    <row r="14894" s="77" customFormat="1"/>
    <row r="14895" s="77" customFormat="1"/>
    <row r="14896" s="77" customFormat="1"/>
    <row r="14897" s="77" customFormat="1"/>
    <row r="14898" s="77" customFormat="1"/>
    <row r="14899" s="77" customFormat="1"/>
    <row r="14900" s="77" customFormat="1"/>
    <row r="14901" s="77" customFormat="1"/>
    <row r="14902" s="77" customFormat="1"/>
    <row r="14903" s="77" customFormat="1"/>
    <row r="14904" s="77" customFormat="1"/>
    <row r="14905" s="77" customFormat="1"/>
    <row r="14906" s="77" customFormat="1"/>
    <row r="14907" s="77" customFormat="1"/>
    <row r="14908" s="77" customFormat="1"/>
    <row r="14909" s="77" customFormat="1"/>
    <row r="14910" s="77" customFormat="1"/>
    <row r="14911" s="77" customFormat="1"/>
    <row r="14912" s="77" customFormat="1"/>
    <row r="14913" s="77" customFormat="1"/>
    <row r="14914" s="77" customFormat="1"/>
    <row r="14915" s="77" customFormat="1"/>
    <row r="14916" s="77" customFormat="1"/>
    <row r="14917" s="77" customFormat="1"/>
    <row r="14918" s="77" customFormat="1"/>
    <row r="14919" s="77" customFormat="1"/>
    <row r="14920" s="77" customFormat="1"/>
    <row r="14921" s="77" customFormat="1"/>
    <row r="14922" s="77" customFormat="1"/>
    <row r="14923" s="77" customFormat="1"/>
    <row r="14924" s="77" customFormat="1"/>
    <row r="14925" s="77" customFormat="1"/>
    <row r="14926" s="77" customFormat="1"/>
    <row r="14927" s="77" customFormat="1"/>
    <row r="14928" s="77" customFormat="1"/>
    <row r="14929" s="77" customFormat="1"/>
    <row r="14930" s="77" customFormat="1"/>
    <row r="14931" s="77" customFormat="1"/>
    <row r="14932" s="77" customFormat="1"/>
    <row r="14933" s="77" customFormat="1"/>
    <row r="14934" s="77" customFormat="1"/>
    <row r="14935" s="77" customFormat="1"/>
    <row r="14936" s="77" customFormat="1"/>
    <row r="14937" s="77" customFormat="1"/>
    <row r="14938" s="77" customFormat="1"/>
    <row r="14939" s="77" customFormat="1"/>
    <row r="14940" s="77" customFormat="1"/>
    <row r="14941" s="77" customFormat="1"/>
    <row r="14942" s="77" customFormat="1"/>
    <row r="14943" s="77" customFormat="1"/>
    <row r="14944" s="77" customFormat="1"/>
    <row r="14945" s="77" customFormat="1"/>
    <row r="14946" s="77" customFormat="1"/>
    <row r="14947" s="77" customFormat="1"/>
    <row r="14948" s="77" customFormat="1"/>
    <row r="14949" s="77" customFormat="1"/>
    <row r="14950" s="77" customFormat="1"/>
    <row r="14951" s="77" customFormat="1"/>
    <row r="14952" s="77" customFormat="1"/>
    <row r="14953" s="77" customFormat="1"/>
    <row r="14954" s="77" customFormat="1"/>
    <row r="14955" s="77" customFormat="1"/>
    <row r="14956" s="77" customFormat="1"/>
    <row r="14957" s="77" customFormat="1"/>
    <row r="14958" s="77" customFormat="1"/>
    <row r="14959" s="77" customFormat="1"/>
    <row r="14960" s="77" customFormat="1"/>
    <row r="14961" s="77" customFormat="1"/>
    <row r="14962" s="77" customFormat="1"/>
    <row r="14963" s="77" customFormat="1"/>
    <row r="14964" s="77" customFormat="1"/>
    <row r="14965" s="77" customFormat="1"/>
    <row r="14966" s="77" customFormat="1"/>
    <row r="14967" s="77" customFormat="1"/>
    <row r="14968" s="77" customFormat="1"/>
    <row r="14969" s="77" customFormat="1"/>
    <row r="14970" s="77" customFormat="1"/>
    <row r="14971" s="77" customFormat="1"/>
    <row r="14972" s="77" customFormat="1"/>
    <row r="14973" s="77" customFormat="1"/>
    <row r="14974" s="77" customFormat="1"/>
    <row r="14975" s="77" customFormat="1"/>
    <row r="14976" s="77" customFormat="1"/>
    <row r="14977" s="77" customFormat="1"/>
    <row r="14978" s="77" customFormat="1"/>
    <row r="14979" s="77" customFormat="1"/>
    <row r="14980" s="77" customFormat="1"/>
    <row r="14981" s="77" customFormat="1"/>
    <row r="14982" s="77" customFormat="1"/>
    <row r="14983" s="77" customFormat="1"/>
    <row r="14984" s="77" customFormat="1"/>
    <row r="14985" s="77" customFormat="1"/>
    <row r="14986" s="77" customFormat="1"/>
    <row r="14987" s="77" customFormat="1"/>
    <row r="14988" s="77" customFormat="1"/>
    <row r="14989" s="77" customFormat="1"/>
    <row r="14990" s="77" customFormat="1"/>
    <row r="14991" s="77" customFormat="1"/>
    <row r="14992" s="77" customFormat="1"/>
    <row r="14993" s="77" customFormat="1"/>
    <row r="14994" s="77" customFormat="1"/>
    <row r="14995" s="77" customFormat="1"/>
    <row r="14996" s="77" customFormat="1"/>
    <row r="14997" s="77" customFormat="1"/>
    <row r="14998" s="77" customFormat="1"/>
    <row r="14999" s="77" customFormat="1"/>
    <row r="15000" s="77" customFormat="1"/>
    <row r="15001" s="77" customFormat="1"/>
    <row r="15002" s="77" customFormat="1"/>
    <row r="15003" s="77" customFormat="1"/>
    <row r="15004" s="77" customFormat="1"/>
    <row r="15005" s="77" customFormat="1"/>
    <row r="15006" s="77" customFormat="1"/>
    <row r="15007" s="77" customFormat="1"/>
    <row r="15008" s="77" customFormat="1"/>
    <row r="15009" s="77" customFormat="1"/>
    <row r="15010" s="77" customFormat="1"/>
    <row r="15011" s="77" customFormat="1"/>
    <row r="15012" s="77" customFormat="1"/>
    <row r="15013" s="77" customFormat="1"/>
    <row r="15014" s="77" customFormat="1"/>
    <row r="15015" s="77" customFormat="1"/>
    <row r="15016" s="77" customFormat="1"/>
    <row r="15017" s="77" customFormat="1"/>
    <row r="15018" s="77" customFormat="1"/>
    <row r="15019" s="77" customFormat="1"/>
    <row r="15020" s="77" customFormat="1"/>
    <row r="15021" s="77" customFormat="1"/>
    <row r="15022" s="77" customFormat="1"/>
    <row r="15023" s="77" customFormat="1"/>
    <row r="15024" s="77" customFormat="1"/>
    <row r="15025" s="77" customFormat="1"/>
    <row r="15026" s="77" customFormat="1"/>
    <row r="15027" s="77" customFormat="1"/>
    <row r="15028" s="77" customFormat="1"/>
    <row r="15029" s="77" customFormat="1"/>
    <row r="15030" s="77" customFormat="1"/>
    <row r="15031" s="77" customFormat="1"/>
    <row r="15032" s="77" customFormat="1"/>
    <row r="15033" s="77" customFormat="1"/>
    <row r="15034" s="77" customFormat="1"/>
    <row r="15035" s="77" customFormat="1"/>
    <row r="15036" s="77" customFormat="1"/>
    <row r="15037" s="77" customFormat="1"/>
    <row r="15038" s="77" customFormat="1"/>
    <row r="15039" s="77" customFormat="1"/>
    <row r="15040" s="77" customFormat="1"/>
    <row r="15041" s="77" customFormat="1"/>
    <row r="15042" s="77" customFormat="1"/>
    <row r="15043" s="77" customFormat="1"/>
    <row r="15044" s="77" customFormat="1"/>
    <row r="15045" s="77" customFormat="1"/>
    <row r="15046" s="77" customFormat="1"/>
    <row r="15047" s="77" customFormat="1"/>
    <row r="15048" s="77" customFormat="1"/>
    <row r="15049" s="77" customFormat="1"/>
    <row r="15050" s="77" customFormat="1"/>
    <row r="15051" s="77" customFormat="1"/>
    <row r="15052" s="77" customFormat="1"/>
    <row r="15053" s="77" customFormat="1"/>
    <row r="15054" s="77" customFormat="1"/>
    <row r="15055" s="77" customFormat="1"/>
    <row r="15056" s="77" customFormat="1"/>
    <row r="15057" s="77" customFormat="1"/>
    <row r="15058" s="77" customFormat="1"/>
    <row r="15059" s="77" customFormat="1"/>
    <row r="15060" s="77" customFormat="1"/>
    <row r="15061" s="77" customFormat="1"/>
    <row r="15062" s="77" customFormat="1"/>
    <row r="15063" s="77" customFormat="1"/>
    <row r="15064" s="77" customFormat="1"/>
    <row r="15065" s="77" customFormat="1"/>
    <row r="15066" s="77" customFormat="1"/>
    <row r="15067" s="77" customFormat="1"/>
    <row r="15068" s="77" customFormat="1"/>
    <row r="15069" s="77" customFormat="1"/>
    <row r="15070" s="77" customFormat="1"/>
    <row r="15071" s="77" customFormat="1"/>
    <row r="15072" s="77" customFormat="1"/>
    <row r="15073" s="77" customFormat="1"/>
    <row r="15074" s="77" customFormat="1"/>
    <row r="15075" s="77" customFormat="1"/>
    <row r="15076" s="77" customFormat="1"/>
    <row r="15077" s="77" customFormat="1"/>
    <row r="15078" s="77" customFormat="1"/>
    <row r="15079" s="77" customFormat="1"/>
    <row r="15080" s="77" customFormat="1"/>
    <row r="15081" s="77" customFormat="1"/>
    <row r="15082" s="77" customFormat="1"/>
    <row r="15083" s="77" customFormat="1"/>
    <row r="15084" s="77" customFormat="1"/>
    <row r="15085" s="77" customFormat="1"/>
    <row r="15086" s="77" customFormat="1"/>
    <row r="15087" s="77" customFormat="1"/>
    <row r="15088" s="77" customFormat="1"/>
    <row r="15089" s="77" customFormat="1"/>
    <row r="15090" s="77" customFormat="1"/>
    <row r="15091" s="77" customFormat="1"/>
    <row r="15092" s="77" customFormat="1"/>
    <row r="15093" s="77" customFormat="1"/>
    <row r="15094" s="77" customFormat="1"/>
    <row r="15095" s="77" customFormat="1"/>
    <row r="15096" s="77" customFormat="1"/>
    <row r="15097" s="77" customFormat="1"/>
    <row r="15098" s="77" customFormat="1"/>
    <row r="15099" s="77" customFormat="1"/>
    <row r="15100" s="77" customFormat="1"/>
    <row r="15101" s="77" customFormat="1"/>
    <row r="15102" s="77" customFormat="1"/>
    <row r="15103" s="77" customFormat="1"/>
    <row r="15104" s="77" customFormat="1"/>
    <row r="15105" s="77" customFormat="1"/>
    <row r="15106" s="77" customFormat="1"/>
    <row r="15107" s="77" customFormat="1"/>
    <row r="15108" s="77" customFormat="1"/>
    <row r="15109" s="77" customFormat="1"/>
    <row r="15110" s="77" customFormat="1"/>
    <row r="15111" s="77" customFormat="1"/>
    <row r="15112" s="77" customFormat="1"/>
    <row r="15113" s="77" customFormat="1"/>
    <row r="15114" s="77" customFormat="1"/>
    <row r="15115" s="77" customFormat="1"/>
    <row r="15116" s="77" customFormat="1"/>
    <row r="15117" s="77" customFormat="1"/>
    <row r="15118" s="77" customFormat="1"/>
    <row r="15119" s="77" customFormat="1"/>
    <row r="15120" s="77" customFormat="1"/>
    <row r="15121" s="77" customFormat="1"/>
    <row r="15122" s="77" customFormat="1"/>
    <row r="15123" s="77" customFormat="1"/>
    <row r="15124" s="77" customFormat="1"/>
    <row r="15125" s="77" customFormat="1"/>
    <row r="15126" s="77" customFormat="1"/>
    <row r="15127" s="77" customFormat="1"/>
    <row r="15128" s="77" customFormat="1"/>
    <row r="15129" s="77" customFormat="1"/>
    <row r="15130" s="77" customFormat="1"/>
    <row r="15131" s="77" customFormat="1"/>
    <row r="15132" s="77" customFormat="1"/>
    <row r="15133" s="77" customFormat="1"/>
    <row r="15134" s="77" customFormat="1"/>
    <row r="15135" s="77" customFormat="1"/>
    <row r="15136" s="77" customFormat="1"/>
    <row r="15137" s="77" customFormat="1"/>
    <row r="15138" s="77" customFormat="1"/>
    <row r="15139" s="77" customFormat="1"/>
    <row r="15140" s="77" customFormat="1"/>
    <row r="15141" s="77" customFormat="1"/>
    <row r="15142" s="77" customFormat="1"/>
    <row r="15143" s="77" customFormat="1"/>
    <row r="15144" s="77" customFormat="1"/>
    <row r="15145" s="77" customFormat="1"/>
    <row r="15146" s="77" customFormat="1"/>
    <row r="15147" s="77" customFormat="1"/>
    <row r="15148" s="77" customFormat="1"/>
    <row r="15149" s="77" customFormat="1"/>
    <row r="15150" s="77" customFormat="1"/>
    <row r="15151" s="77" customFormat="1"/>
    <row r="15152" s="77" customFormat="1"/>
    <row r="15153" s="77" customFormat="1"/>
    <row r="15154" s="77" customFormat="1"/>
    <row r="15155" s="77" customFormat="1"/>
    <row r="15156" s="77" customFormat="1"/>
    <row r="15157" s="77" customFormat="1"/>
    <row r="15158" s="77" customFormat="1"/>
    <row r="15159" s="77" customFormat="1"/>
    <row r="15160" s="77" customFormat="1"/>
    <row r="15161" s="77" customFormat="1"/>
    <row r="15162" s="77" customFormat="1"/>
    <row r="15163" s="77" customFormat="1"/>
    <row r="15164" s="77" customFormat="1"/>
    <row r="15165" s="77" customFormat="1"/>
    <row r="15166" s="77" customFormat="1"/>
    <row r="15167" s="77" customFormat="1"/>
    <row r="15168" s="77" customFormat="1"/>
    <row r="15169" s="77" customFormat="1"/>
    <row r="15170" s="77" customFormat="1"/>
    <row r="15171" s="77" customFormat="1"/>
    <row r="15172" s="77" customFormat="1"/>
    <row r="15173" s="77" customFormat="1"/>
    <row r="15174" s="77" customFormat="1"/>
    <row r="15175" s="77" customFormat="1"/>
    <row r="15176" s="77" customFormat="1"/>
    <row r="15177" s="77" customFormat="1"/>
    <row r="15178" s="77" customFormat="1"/>
    <row r="15179" s="77" customFormat="1"/>
    <row r="15180" s="77" customFormat="1"/>
    <row r="15181" s="77" customFormat="1"/>
    <row r="15182" s="77" customFormat="1"/>
    <row r="15183" s="77" customFormat="1"/>
    <row r="15184" s="77" customFormat="1"/>
    <row r="15185" s="77" customFormat="1"/>
    <row r="15186" s="77" customFormat="1"/>
    <row r="15187" s="77" customFormat="1"/>
    <row r="15188" s="77" customFormat="1"/>
    <row r="15189" s="77" customFormat="1"/>
    <row r="15190" s="77" customFormat="1"/>
    <row r="15191" s="77" customFormat="1"/>
    <row r="15192" s="77" customFormat="1"/>
    <row r="15193" s="77" customFormat="1"/>
    <row r="15194" s="77" customFormat="1"/>
    <row r="15195" s="77" customFormat="1"/>
    <row r="15196" s="77" customFormat="1"/>
    <row r="15197" s="77" customFormat="1"/>
    <row r="15198" s="77" customFormat="1"/>
    <row r="15199" s="77" customFormat="1"/>
    <row r="15200" s="77" customFormat="1"/>
    <row r="15201" s="77" customFormat="1"/>
    <row r="15202" s="77" customFormat="1"/>
    <row r="15203" s="77" customFormat="1"/>
    <row r="15204" s="77" customFormat="1"/>
    <row r="15205" s="77" customFormat="1"/>
    <row r="15206" s="77" customFormat="1"/>
    <row r="15207" s="77" customFormat="1"/>
    <row r="15208" s="77" customFormat="1"/>
    <row r="15209" s="77" customFormat="1"/>
    <row r="15210" s="77" customFormat="1"/>
    <row r="15211" s="77" customFormat="1"/>
    <row r="15212" s="77" customFormat="1"/>
    <row r="15213" s="77" customFormat="1"/>
    <row r="15214" s="77" customFormat="1"/>
    <row r="15215" s="77" customFormat="1"/>
    <row r="15216" s="77" customFormat="1"/>
    <row r="15217" s="77" customFormat="1"/>
    <row r="15218" s="77" customFormat="1"/>
    <row r="15219" s="77" customFormat="1"/>
    <row r="15220" s="77" customFormat="1"/>
    <row r="15221" s="77" customFormat="1"/>
    <row r="15222" s="77" customFormat="1"/>
    <row r="15223" s="77" customFormat="1"/>
    <row r="15224" s="77" customFormat="1"/>
    <row r="15225" s="77" customFormat="1"/>
    <row r="15226" s="77" customFormat="1"/>
    <row r="15227" s="77" customFormat="1"/>
    <row r="15228" s="77" customFormat="1"/>
    <row r="15229" s="77" customFormat="1"/>
    <row r="15230" s="77" customFormat="1"/>
    <row r="15231" s="77" customFormat="1"/>
    <row r="15232" s="77" customFormat="1"/>
    <row r="15233" s="77" customFormat="1"/>
    <row r="15234" s="77" customFormat="1"/>
    <row r="15235" s="77" customFormat="1"/>
    <row r="15236" s="77" customFormat="1"/>
    <row r="15237" s="77" customFormat="1"/>
    <row r="15238" s="77" customFormat="1"/>
    <row r="15239" s="77" customFormat="1"/>
    <row r="15240" s="77" customFormat="1"/>
    <row r="15241" s="77" customFormat="1"/>
    <row r="15242" s="77" customFormat="1"/>
    <row r="15243" s="77" customFormat="1"/>
    <row r="15244" s="77" customFormat="1"/>
    <row r="15245" s="77" customFormat="1"/>
    <row r="15246" s="77" customFormat="1"/>
    <row r="15247" s="77" customFormat="1"/>
    <row r="15248" s="77" customFormat="1"/>
    <row r="15249" s="77" customFormat="1"/>
    <row r="15250" s="77" customFormat="1"/>
    <row r="15251" s="77" customFormat="1"/>
    <row r="15252" s="77" customFormat="1"/>
    <row r="15253" s="77" customFormat="1"/>
    <row r="15254" s="77" customFormat="1"/>
    <row r="15255" s="77" customFormat="1"/>
    <row r="15256" s="77" customFormat="1"/>
    <row r="15257" s="77" customFormat="1"/>
    <row r="15258" s="77" customFormat="1"/>
    <row r="15259" s="77" customFormat="1"/>
    <row r="15260" s="77" customFormat="1"/>
    <row r="15261" s="77" customFormat="1"/>
    <row r="15262" s="77" customFormat="1"/>
    <row r="15263" s="77" customFormat="1"/>
    <row r="15264" s="77" customFormat="1"/>
    <row r="15265" s="77" customFormat="1"/>
    <row r="15266" s="77" customFormat="1"/>
    <row r="15267" s="77" customFormat="1"/>
    <row r="15268" s="77" customFormat="1"/>
    <row r="15269" s="77" customFormat="1"/>
    <row r="15270" s="77" customFormat="1"/>
    <row r="15271" s="77" customFormat="1"/>
    <row r="15272" s="77" customFormat="1"/>
    <row r="15273" s="77" customFormat="1"/>
    <row r="15274" s="77" customFormat="1"/>
    <row r="15275" s="77" customFormat="1"/>
    <row r="15276" s="77" customFormat="1"/>
    <row r="15277" s="77" customFormat="1"/>
    <row r="15278" s="77" customFormat="1"/>
    <row r="15279" s="77" customFormat="1"/>
    <row r="15280" s="77" customFormat="1"/>
    <row r="15281" s="77" customFormat="1"/>
    <row r="15282" s="77" customFormat="1"/>
    <row r="15283" s="77" customFormat="1"/>
    <row r="15284" s="77" customFormat="1"/>
    <row r="15285" s="77" customFormat="1"/>
    <row r="15286" s="77" customFormat="1"/>
    <row r="15287" s="77" customFormat="1"/>
    <row r="15288" s="77" customFormat="1"/>
    <row r="15289" s="77" customFormat="1"/>
    <row r="15290" s="77" customFormat="1"/>
    <row r="15291" s="77" customFormat="1"/>
    <row r="15292" s="77" customFormat="1"/>
    <row r="15293" s="77" customFormat="1"/>
    <row r="15294" s="77" customFormat="1"/>
    <row r="15295" s="77" customFormat="1"/>
    <row r="15296" s="77" customFormat="1"/>
    <row r="15297" s="77" customFormat="1"/>
    <row r="15298" s="77" customFormat="1"/>
    <row r="15299" s="77" customFormat="1"/>
    <row r="15300" s="77" customFormat="1"/>
    <row r="15301" s="77" customFormat="1"/>
    <row r="15302" s="77" customFormat="1"/>
    <row r="15303" s="77" customFormat="1"/>
    <row r="15304" s="77" customFormat="1"/>
    <row r="15305" s="77" customFormat="1"/>
    <row r="15306" s="77" customFormat="1"/>
    <row r="15307" s="77" customFormat="1"/>
    <row r="15308" s="77" customFormat="1"/>
    <row r="15309" s="77" customFormat="1"/>
    <row r="15310" s="77" customFormat="1"/>
    <row r="15311" s="77" customFormat="1"/>
    <row r="15312" s="77" customFormat="1"/>
    <row r="15313" s="77" customFormat="1"/>
    <row r="15314" s="77" customFormat="1"/>
    <row r="15315" s="77" customFormat="1"/>
    <row r="15316" s="77" customFormat="1"/>
    <row r="15317" s="77" customFormat="1"/>
    <row r="15318" s="77" customFormat="1"/>
    <row r="15319" s="77" customFormat="1"/>
    <row r="15320" s="77" customFormat="1"/>
    <row r="15321" s="77" customFormat="1"/>
    <row r="15322" s="77" customFormat="1"/>
    <row r="15323" s="77" customFormat="1"/>
    <row r="15324" s="77" customFormat="1"/>
    <row r="15325" s="77" customFormat="1"/>
    <row r="15326" s="77" customFormat="1"/>
    <row r="15327" s="77" customFormat="1"/>
    <row r="15328" s="77" customFormat="1"/>
    <row r="15329" s="77" customFormat="1"/>
    <row r="15330" s="77" customFormat="1"/>
    <row r="15331" s="77" customFormat="1"/>
    <row r="15332" s="77" customFormat="1"/>
    <row r="15333" s="77" customFormat="1"/>
    <row r="15334" s="77" customFormat="1"/>
    <row r="15335" s="77" customFormat="1"/>
    <row r="15336" s="77" customFormat="1"/>
    <row r="15337" s="77" customFormat="1"/>
    <row r="15338" s="77" customFormat="1"/>
    <row r="15339" s="77" customFormat="1"/>
    <row r="15340" s="77" customFormat="1"/>
    <row r="15341" s="77" customFormat="1"/>
    <row r="15342" s="77" customFormat="1"/>
    <row r="15343" s="77" customFormat="1"/>
    <row r="15344" s="77" customFormat="1"/>
    <row r="15345" s="77" customFormat="1"/>
    <row r="15346" s="77" customFormat="1"/>
    <row r="15347" s="77" customFormat="1"/>
    <row r="15348" s="77" customFormat="1"/>
    <row r="15349" s="77" customFormat="1"/>
    <row r="15350" s="77" customFormat="1"/>
    <row r="15351" s="77" customFormat="1"/>
    <row r="15352" s="77" customFormat="1"/>
    <row r="15353" s="77" customFormat="1"/>
    <row r="15354" s="77" customFormat="1"/>
    <row r="15355" s="77" customFormat="1"/>
    <row r="15356" s="77" customFormat="1"/>
    <row r="15357" s="77" customFormat="1"/>
    <row r="15358" s="77" customFormat="1"/>
    <row r="15359" s="77" customFormat="1"/>
    <row r="15360" s="77" customFormat="1"/>
    <row r="15361" s="77" customFormat="1"/>
    <row r="15362" s="77" customFormat="1"/>
    <row r="15363" s="77" customFormat="1"/>
    <row r="15364" s="77" customFormat="1"/>
    <row r="15365" s="77" customFormat="1"/>
    <row r="15366" s="77" customFormat="1"/>
    <row r="15367" s="77" customFormat="1"/>
    <row r="15368" s="77" customFormat="1"/>
    <row r="15369" s="77" customFormat="1"/>
    <row r="15370" s="77" customFormat="1"/>
    <row r="15371" s="77" customFormat="1"/>
    <row r="15372" s="77" customFormat="1"/>
    <row r="15373" s="77" customFormat="1"/>
    <row r="15374" s="77" customFormat="1"/>
    <row r="15375" s="77" customFormat="1"/>
    <row r="15376" s="77" customFormat="1"/>
    <row r="15377" s="77" customFormat="1"/>
    <row r="15378" s="77" customFormat="1"/>
    <row r="15379" s="77" customFormat="1"/>
    <row r="15380" s="77" customFormat="1"/>
    <row r="15381" s="77" customFormat="1"/>
    <row r="15382" s="77" customFormat="1"/>
    <row r="15383" s="77" customFormat="1"/>
    <row r="15384" s="77" customFormat="1"/>
    <row r="15385" s="77" customFormat="1"/>
    <row r="15386" s="77" customFormat="1"/>
    <row r="15387" s="77" customFormat="1"/>
    <row r="15388" s="77" customFormat="1"/>
    <row r="15389" s="77" customFormat="1"/>
    <row r="15390" s="77" customFormat="1"/>
    <row r="15391" s="77" customFormat="1"/>
    <row r="15392" s="77" customFormat="1"/>
    <row r="15393" s="77" customFormat="1"/>
    <row r="15394" s="77" customFormat="1"/>
    <row r="15395" s="77" customFormat="1"/>
    <row r="15396" s="77" customFormat="1"/>
    <row r="15397" s="77" customFormat="1"/>
    <row r="15398" s="77" customFormat="1"/>
    <row r="15399" s="77" customFormat="1"/>
    <row r="15400" s="77" customFormat="1"/>
    <row r="15401" s="77" customFormat="1"/>
    <row r="15402" s="77" customFormat="1"/>
    <row r="15403" s="77" customFormat="1"/>
    <row r="15404" s="77" customFormat="1"/>
    <row r="15405" s="77" customFormat="1"/>
    <row r="15406" s="77" customFormat="1"/>
    <row r="15407" s="77" customFormat="1"/>
    <row r="15408" s="77" customFormat="1"/>
    <row r="15409" s="77" customFormat="1"/>
    <row r="15410" s="77" customFormat="1"/>
    <row r="15411" s="77" customFormat="1"/>
    <row r="15412" s="77" customFormat="1"/>
    <row r="15413" s="77" customFormat="1"/>
    <row r="15414" s="77" customFormat="1"/>
    <row r="15415" s="77" customFormat="1"/>
    <row r="15416" s="77" customFormat="1"/>
    <row r="15417" s="77" customFormat="1"/>
    <row r="15418" s="77" customFormat="1"/>
    <row r="15419" s="77" customFormat="1"/>
    <row r="15420" s="77" customFormat="1"/>
    <row r="15421" s="77" customFormat="1"/>
    <row r="15422" s="77" customFormat="1"/>
    <row r="15423" s="77" customFormat="1"/>
    <row r="15424" s="77" customFormat="1"/>
    <row r="15425" s="77" customFormat="1"/>
    <row r="15426" s="77" customFormat="1"/>
    <row r="15427" s="77" customFormat="1"/>
    <row r="15428" s="77" customFormat="1"/>
    <row r="15429" s="77" customFormat="1"/>
    <row r="15430" s="77" customFormat="1"/>
    <row r="15431" s="77" customFormat="1"/>
    <row r="15432" s="77" customFormat="1"/>
    <row r="15433" s="77" customFormat="1"/>
    <row r="15434" s="77" customFormat="1"/>
    <row r="15435" s="77" customFormat="1"/>
    <row r="15436" s="77" customFormat="1"/>
    <row r="15437" s="77" customFormat="1"/>
    <row r="15438" s="77" customFormat="1"/>
    <row r="15439" s="77" customFormat="1"/>
    <row r="15440" s="77" customFormat="1"/>
    <row r="15441" s="77" customFormat="1"/>
    <row r="15442" s="77" customFormat="1"/>
    <row r="15443" s="77" customFormat="1"/>
    <row r="15444" s="77" customFormat="1"/>
    <row r="15445" s="77" customFormat="1"/>
    <row r="15446" s="77" customFormat="1"/>
    <row r="15447" s="77" customFormat="1"/>
    <row r="15448" s="77" customFormat="1"/>
    <row r="15449" s="77" customFormat="1"/>
    <row r="15450" s="77" customFormat="1"/>
    <row r="15451" s="77" customFormat="1"/>
    <row r="15452" s="77" customFormat="1"/>
    <row r="15453" s="77" customFormat="1"/>
    <row r="15454" s="77" customFormat="1"/>
    <row r="15455" s="77" customFormat="1"/>
    <row r="15456" s="77" customFormat="1"/>
    <row r="15457" s="77" customFormat="1"/>
    <row r="15458" s="77" customFormat="1"/>
    <row r="15459" s="77" customFormat="1"/>
    <row r="15460" s="77" customFormat="1"/>
    <row r="15461" s="77" customFormat="1"/>
    <row r="15462" s="77" customFormat="1"/>
    <row r="15463" s="77" customFormat="1"/>
    <row r="15464" s="77" customFormat="1"/>
    <row r="15465" s="77" customFormat="1"/>
    <row r="15466" s="77" customFormat="1"/>
    <row r="15467" s="77" customFormat="1"/>
    <row r="15468" s="77" customFormat="1"/>
    <row r="15469" s="77" customFormat="1"/>
    <row r="15470" s="77" customFormat="1"/>
    <row r="15471" s="77" customFormat="1"/>
    <row r="15472" s="77" customFormat="1"/>
    <row r="15473" s="77" customFormat="1"/>
    <row r="15474" s="77" customFormat="1"/>
    <row r="15475" s="77" customFormat="1"/>
    <row r="15476" s="77" customFormat="1"/>
    <row r="15477" s="77" customFormat="1"/>
    <row r="15478" s="77" customFormat="1"/>
    <row r="15479" s="77" customFormat="1"/>
    <row r="15480" s="77" customFormat="1"/>
    <row r="15481" s="77" customFormat="1"/>
    <row r="15482" s="77" customFormat="1"/>
    <row r="15483" s="77" customFormat="1"/>
    <row r="15484" s="77" customFormat="1"/>
    <row r="15485" s="77" customFormat="1"/>
    <row r="15486" s="77" customFormat="1"/>
    <row r="15487" s="77" customFormat="1"/>
    <row r="15488" s="77" customFormat="1"/>
    <row r="15489" s="77" customFormat="1"/>
    <row r="15490" s="77" customFormat="1"/>
    <row r="15491" s="77" customFormat="1"/>
    <row r="15492" s="77" customFormat="1"/>
    <row r="15493" s="77" customFormat="1"/>
    <row r="15494" s="77" customFormat="1"/>
    <row r="15495" s="77" customFormat="1"/>
    <row r="15496" s="77" customFormat="1"/>
    <row r="15497" s="77" customFormat="1"/>
    <row r="15498" s="77" customFormat="1"/>
    <row r="15499" s="77" customFormat="1"/>
    <row r="15500" s="77" customFormat="1"/>
    <row r="15501" s="77" customFormat="1"/>
    <row r="15502" s="77" customFormat="1"/>
    <row r="15503" s="77" customFormat="1"/>
    <row r="15504" s="77" customFormat="1"/>
    <row r="15505" s="77" customFormat="1"/>
    <row r="15506" s="77" customFormat="1"/>
    <row r="15507" s="77" customFormat="1"/>
    <row r="15508" s="77" customFormat="1"/>
    <row r="15509" s="77" customFormat="1"/>
    <row r="15510" s="77" customFormat="1"/>
    <row r="15511" s="77" customFormat="1"/>
    <row r="15512" s="77" customFormat="1"/>
    <row r="15513" s="77" customFormat="1"/>
    <row r="15514" s="77" customFormat="1"/>
    <row r="15515" s="77" customFormat="1"/>
    <row r="15516" s="77" customFormat="1"/>
    <row r="15517" s="77" customFormat="1"/>
    <row r="15518" s="77" customFormat="1"/>
    <row r="15519" s="77" customFormat="1"/>
    <row r="15520" s="77" customFormat="1"/>
    <row r="15521" s="77" customFormat="1"/>
    <row r="15522" s="77" customFormat="1"/>
    <row r="15523" s="77" customFormat="1"/>
    <row r="15524" s="77" customFormat="1"/>
    <row r="15525" s="77" customFormat="1"/>
    <row r="15526" s="77" customFormat="1"/>
    <row r="15527" s="77" customFormat="1"/>
    <row r="15528" s="77" customFormat="1"/>
    <row r="15529" s="77" customFormat="1"/>
    <row r="15530" s="77" customFormat="1"/>
    <row r="15531" s="77" customFormat="1"/>
    <row r="15532" s="77" customFormat="1"/>
    <row r="15533" s="77" customFormat="1"/>
    <row r="15534" s="77" customFormat="1"/>
    <row r="15535" s="77" customFormat="1"/>
    <row r="15536" s="77" customFormat="1"/>
    <row r="15537" s="77" customFormat="1"/>
    <row r="15538" s="77" customFormat="1"/>
    <row r="15539" s="77" customFormat="1"/>
    <row r="15540" s="77" customFormat="1"/>
    <row r="15541" s="77" customFormat="1"/>
    <row r="15542" s="77" customFormat="1"/>
    <row r="15543" s="77" customFormat="1"/>
    <row r="15544" s="77" customFormat="1"/>
    <row r="15545" s="77" customFormat="1"/>
    <row r="15546" s="77" customFormat="1"/>
    <row r="15547" s="77" customFormat="1"/>
    <row r="15548" s="77" customFormat="1"/>
    <row r="15549" s="77" customFormat="1"/>
    <row r="15550" s="77" customFormat="1"/>
    <row r="15551" s="77" customFormat="1"/>
    <row r="15552" s="77" customFormat="1"/>
    <row r="15553" s="77" customFormat="1"/>
    <row r="15554" s="77" customFormat="1"/>
    <row r="15555" s="77" customFormat="1"/>
    <row r="15556" s="77" customFormat="1"/>
    <row r="15557" s="77" customFormat="1"/>
    <row r="15558" s="77" customFormat="1"/>
    <row r="15559" s="77" customFormat="1"/>
    <row r="15560" s="77" customFormat="1"/>
    <row r="15561" s="77" customFormat="1"/>
    <row r="15562" s="77" customFormat="1"/>
    <row r="15563" s="77" customFormat="1"/>
    <row r="15564" s="77" customFormat="1"/>
    <row r="15565" s="77" customFormat="1"/>
    <row r="15566" s="77" customFormat="1"/>
    <row r="15567" s="77" customFormat="1"/>
    <row r="15568" s="77" customFormat="1"/>
    <row r="15569" s="77" customFormat="1"/>
    <row r="15570" s="77" customFormat="1"/>
    <row r="15571" s="77" customFormat="1"/>
    <row r="15572" s="77" customFormat="1"/>
    <row r="15573" s="77" customFormat="1"/>
    <row r="15574" s="77" customFormat="1"/>
    <row r="15575" s="77" customFormat="1"/>
    <row r="15576" s="77" customFormat="1"/>
    <row r="15577" s="77" customFormat="1"/>
    <row r="15578" s="77" customFormat="1"/>
    <row r="15579" s="77" customFormat="1"/>
    <row r="15580" s="77" customFormat="1"/>
    <row r="15581" s="77" customFormat="1"/>
    <row r="15582" s="77" customFormat="1"/>
    <row r="15583" s="77" customFormat="1"/>
    <row r="15584" s="77" customFormat="1"/>
    <row r="15585" s="77" customFormat="1"/>
    <row r="15586" s="77" customFormat="1"/>
    <row r="15587" s="77" customFormat="1"/>
    <row r="15588" s="77" customFormat="1"/>
    <row r="15589" s="77" customFormat="1"/>
    <row r="15590" s="77" customFormat="1"/>
    <row r="15591" s="77" customFormat="1"/>
    <row r="15592" s="77" customFormat="1"/>
    <row r="15593" s="77" customFormat="1"/>
    <row r="15594" s="77" customFormat="1"/>
    <row r="15595" s="77" customFormat="1"/>
    <row r="15596" s="77" customFormat="1"/>
    <row r="15597" s="77" customFormat="1"/>
    <row r="15598" s="77" customFormat="1"/>
    <row r="15599" s="77" customFormat="1"/>
    <row r="15600" s="77" customFormat="1"/>
    <row r="15601" s="77" customFormat="1"/>
    <row r="15602" s="77" customFormat="1"/>
    <row r="15603" s="77" customFormat="1"/>
    <row r="15604" s="77" customFormat="1"/>
    <row r="15605" s="77" customFormat="1"/>
    <row r="15606" s="77" customFormat="1"/>
    <row r="15607" s="77" customFormat="1"/>
    <row r="15608" s="77" customFormat="1"/>
    <row r="15609" s="77" customFormat="1"/>
    <row r="15610" s="77" customFormat="1"/>
    <row r="15611" s="77" customFormat="1"/>
    <row r="15612" s="77" customFormat="1"/>
    <row r="15613" s="77" customFormat="1"/>
    <row r="15614" s="77" customFormat="1"/>
    <row r="15615" s="77" customFormat="1"/>
    <row r="15616" s="77" customFormat="1"/>
    <row r="15617" s="77" customFormat="1"/>
    <row r="15618" s="77" customFormat="1"/>
    <row r="15619" s="77" customFormat="1"/>
    <row r="15620" s="77" customFormat="1"/>
    <row r="15621" s="77" customFormat="1"/>
    <row r="15622" s="77" customFormat="1"/>
    <row r="15623" s="77" customFormat="1"/>
    <row r="15624" s="77" customFormat="1"/>
    <row r="15625" s="77" customFormat="1"/>
    <row r="15626" s="77" customFormat="1"/>
    <row r="15627" s="77" customFormat="1"/>
    <row r="15628" s="77" customFormat="1"/>
    <row r="15629" s="77" customFormat="1"/>
    <row r="15630" s="77" customFormat="1"/>
    <row r="15631" s="77" customFormat="1"/>
    <row r="15632" s="77" customFormat="1"/>
    <row r="15633" s="77" customFormat="1"/>
    <row r="15634" s="77" customFormat="1"/>
    <row r="15635" s="77" customFormat="1"/>
    <row r="15636" s="77" customFormat="1"/>
    <row r="15637" s="77" customFormat="1"/>
    <row r="15638" s="77" customFormat="1"/>
    <row r="15639" s="77" customFormat="1"/>
    <row r="15640" s="77" customFormat="1"/>
    <row r="15641" s="77" customFormat="1"/>
    <row r="15642" s="77" customFormat="1"/>
    <row r="15643" s="77" customFormat="1"/>
    <row r="15644" s="77" customFormat="1"/>
    <row r="15645" s="77" customFormat="1"/>
    <row r="15646" s="77" customFormat="1"/>
    <row r="15647" s="77" customFormat="1"/>
    <row r="15648" s="77" customFormat="1"/>
    <row r="15649" s="77" customFormat="1"/>
    <row r="15650" s="77" customFormat="1"/>
    <row r="15651" s="77" customFormat="1"/>
    <row r="15652" s="77" customFormat="1"/>
    <row r="15653" s="77" customFormat="1"/>
    <row r="15654" s="77" customFormat="1"/>
    <row r="15655" s="77" customFormat="1"/>
    <row r="15656" s="77" customFormat="1"/>
    <row r="15657" s="77" customFormat="1"/>
    <row r="15658" s="77" customFormat="1"/>
    <row r="15659" s="77" customFormat="1"/>
    <row r="15660" s="77" customFormat="1"/>
    <row r="15661" s="77" customFormat="1"/>
    <row r="15662" s="77" customFormat="1"/>
    <row r="15663" s="77" customFormat="1"/>
    <row r="15664" s="77" customFormat="1"/>
    <row r="15665" s="77" customFormat="1"/>
    <row r="15666" s="77" customFormat="1"/>
    <row r="15667" s="77" customFormat="1"/>
    <row r="15668" s="77" customFormat="1"/>
    <row r="15669" s="77" customFormat="1"/>
    <row r="15670" s="77" customFormat="1"/>
    <row r="15671" s="77" customFormat="1"/>
    <row r="15672" s="77" customFormat="1"/>
    <row r="15673" s="77" customFormat="1"/>
    <row r="15674" s="77" customFormat="1"/>
    <row r="15675" s="77" customFormat="1"/>
    <row r="15676" s="77" customFormat="1"/>
    <row r="15677" s="77" customFormat="1"/>
    <row r="15678" s="77" customFormat="1"/>
    <row r="15679" s="77" customFormat="1"/>
    <row r="15680" s="77" customFormat="1"/>
    <row r="15681" s="77" customFormat="1"/>
    <row r="15682" s="77" customFormat="1"/>
    <row r="15683" s="77" customFormat="1"/>
    <row r="15684" s="77" customFormat="1"/>
    <row r="15685" s="77" customFormat="1"/>
    <row r="15686" s="77" customFormat="1"/>
    <row r="15687" s="77" customFormat="1"/>
    <row r="15688" s="77" customFormat="1"/>
    <row r="15689" s="77" customFormat="1"/>
    <row r="15690" s="77" customFormat="1"/>
    <row r="15691" s="77" customFormat="1"/>
    <row r="15692" s="77" customFormat="1"/>
    <row r="15693" s="77" customFormat="1"/>
    <row r="15694" s="77" customFormat="1"/>
    <row r="15695" s="77" customFormat="1"/>
    <row r="15696" s="77" customFormat="1"/>
    <row r="15697" s="77" customFormat="1"/>
    <row r="15698" s="77" customFormat="1"/>
    <row r="15699" s="77" customFormat="1"/>
    <row r="15700" s="77" customFormat="1"/>
    <row r="15701" s="77" customFormat="1"/>
    <row r="15702" s="77" customFormat="1"/>
    <row r="15703" s="77" customFormat="1"/>
    <row r="15704" s="77" customFormat="1"/>
    <row r="15705" s="77" customFormat="1"/>
    <row r="15706" s="77" customFormat="1"/>
    <row r="15707" s="77" customFormat="1"/>
    <row r="15708" s="77" customFormat="1"/>
    <row r="15709" s="77" customFormat="1"/>
    <row r="15710" s="77" customFormat="1"/>
    <row r="15711" s="77" customFormat="1"/>
    <row r="15712" s="77" customFormat="1"/>
    <row r="15713" s="77" customFormat="1"/>
    <row r="15714" s="77" customFormat="1"/>
    <row r="15715" s="77" customFormat="1"/>
    <row r="15716" s="77" customFormat="1"/>
    <row r="15717" s="77" customFormat="1"/>
    <row r="15718" s="77" customFormat="1"/>
    <row r="15719" s="77" customFormat="1"/>
    <row r="15720" s="77" customFormat="1"/>
    <row r="15721" s="77" customFormat="1"/>
    <row r="15722" s="77" customFormat="1"/>
    <row r="15723" s="77" customFormat="1"/>
    <row r="15724" s="77" customFormat="1"/>
    <row r="15725" s="77" customFormat="1"/>
    <row r="15726" s="77" customFormat="1"/>
    <row r="15727" s="77" customFormat="1"/>
    <row r="15728" s="77" customFormat="1"/>
    <row r="15729" s="77" customFormat="1"/>
    <row r="15730" s="77" customFormat="1"/>
    <row r="15731" s="77" customFormat="1"/>
    <row r="15732" s="77" customFormat="1"/>
    <row r="15733" s="77" customFormat="1"/>
    <row r="15734" s="77" customFormat="1"/>
    <row r="15735" s="77" customFormat="1"/>
    <row r="15736" s="77" customFormat="1"/>
    <row r="15737" s="77" customFormat="1"/>
    <row r="15738" s="77" customFormat="1"/>
    <row r="15739" s="77" customFormat="1"/>
    <row r="15740" s="77" customFormat="1"/>
    <row r="15741" s="77" customFormat="1"/>
    <row r="15742" s="77" customFormat="1"/>
    <row r="15743" s="77" customFormat="1"/>
    <row r="15744" s="77" customFormat="1"/>
    <row r="15745" s="77" customFormat="1"/>
    <row r="15746" s="77" customFormat="1"/>
    <row r="15747" s="77" customFormat="1"/>
    <row r="15748" s="77" customFormat="1"/>
    <row r="15749" s="77" customFormat="1"/>
    <row r="15750" s="77" customFormat="1"/>
    <row r="15751" s="77" customFormat="1"/>
    <row r="15752" s="77" customFormat="1"/>
    <row r="15753" s="77" customFormat="1"/>
    <row r="15754" s="77" customFormat="1"/>
    <row r="15755" s="77" customFormat="1"/>
    <row r="15756" s="77" customFormat="1"/>
    <row r="15757" s="77" customFormat="1"/>
    <row r="15758" s="77" customFormat="1"/>
    <row r="15759" s="77" customFormat="1"/>
    <row r="15760" s="77" customFormat="1"/>
    <row r="15761" s="77" customFormat="1"/>
    <row r="15762" s="77" customFormat="1"/>
    <row r="15763" s="77" customFormat="1"/>
    <row r="15764" s="77" customFormat="1"/>
    <row r="15765" s="77" customFormat="1"/>
    <row r="15766" s="77" customFormat="1"/>
    <row r="15767" s="77" customFormat="1"/>
    <row r="15768" s="77" customFormat="1"/>
    <row r="15769" s="77" customFormat="1"/>
    <row r="15770" s="77" customFormat="1"/>
    <row r="15771" s="77" customFormat="1"/>
    <row r="15772" s="77" customFormat="1"/>
    <row r="15773" s="77" customFormat="1"/>
    <row r="15774" s="77" customFormat="1"/>
    <row r="15775" s="77" customFormat="1"/>
    <row r="15776" s="77" customFormat="1"/>
    <row r="15777" s="77" customFormat="1"/>
    <row r="15778" s="77" customFormat="1"/>
    <row r="15779" s="77" customFormat="1"/>
    <row r="15780" s="77" customFormat="1"/>
    <row r="15781" s="77" customFormat="1"/>
    <row r="15782" s="77" customFormat="1"/>
    <row r="15783" s="77" customFormat="1"/>
    <row r="15784" s="77" customFormat="1"/>
    <row r="15785" s="77" customFormat="1"/>
    <row r="15786" s="77" customFormat="1"/>
    <row r="15787" s="77" customFormat="1"/>
    <row r="15788" s="77" customFormat="1"/>
    <row r="15789" s="77" customFormat="1"/>
    <row r="15790" s="77" customFormat="1"/>
    <row r="15791" s="77" customFormat="1"/>
    <row r="15792" s="77" customFormat="1"/>
    <row r="15793" s="77" customFormat="1"/>
    <row r="15794" s="77" customFormat="1"/>
    <row r="15795" s="77" customFormat="1"/>
    <row r="15796" s="77" customFormat="1"/>
    <row r="15797" s="77" customFormat="1"/>
    <row r="15798" s="77" customFormat="1"/>
    <row r="15799" s="77" customFormat="1"/>
    <row r="15800" s="77" customFormat="1"/>
    <row r="15801" s="77" customFormat="1"/>
    <row r="15802" s="77" customFormat="1"/>
    <row r="15803" s="77" customFormat="1"/>
    <row r="15804" s="77" customFormat="1"/>
    <row r="15805" s="77" customFormat="1"/>
    <row r="15806" s="77" customFormat="1"/>
    <row r="15807" s="77" customFormat="1"/>
    <row r="15808" s="77" customFormat="1"/>
    <row r="15809" s="77" customFormat="1"/>
    <row r="15810" s="77" customFormat="1"/>
    <row r="15811" s="77" customFormat="1"/>
    <row r="15812" s="77" customFormat="1"/>
    <row r="15813" s="77" customFormat="1"/>
    <row r="15814" s="77" customFormat="1"/>
    <row r="15815" s="77" customFormat="1"/>
    <row r="15816" s="77" customFormat="1"/>
    <row r="15817" s="77" customFormat="1"/>
    <row r="15818" s="77" customFormat="1"/>
    <row r="15819" s="77" customFormat="1"/>
    <row r="15820" s="77" customFormat="1"/>
    <row r="15821" s="77" customFormat="1"/>
    <row r="15822" s="77" customFormat="1"/>
    <row r="15823" s="77" customFormat="1"/>
    <row r="15824" s="77" customFormat="1"/>
    <row r="15825" s="77" customFormat="1"/>
    <row r="15826" s="77" customFormat="1"/>
    <row r="15827" s="77" customFormat="1"/>
    <row r="15828" s="77" customFormat="1"/>
    <row r="15829" s="77" customFormat="1"/>
    <row r="15830" s="77" customFormat="1"/>
    <row r="15831" s="77" customFormat="1"/>
    <row r="15832" s="77" customFormat="1"/>
    <row r="15833" s="77" customFormat="1"/>
    <row r="15834" s="77" customFormat="1"/>
    <row r="15835" s="77" customFormat="1"/>
    <row r="15836" s="77" customFormat="1"/>
    <row r="15837" s="77" customFormat="1"/>
    <row r="15838" s="77" customFormat="1"/>
    <row r="15839" s="77" customFormat="1"/>
    <row r="15840" s="77" customFormat="1"/>
    <row r="15841" s="77" customFormat="1"/>
    <row r="15842" s="77" customFormat="1"/>
    <row r="15843" s="77" customFormat="1"/>
    <row r="15844" s="77" customFormat="1"/>
    <row r="15845" s="77" customFormat="1"/>
    <row r="15846" s="77" customFormat="1"/>
    <row r="15847" s="77" customFormat="1"/>
    <row r="15848" s="77" customFormat="1"/>
    <row r="15849" s="77" customFormat="1"/>
    <row r="15850" s="77" customFormat="1"/>
    <row r="15851" s="77" customFormat="1"/>
    <row r="15852" s="77" customFormat="1"/>
    <row r="15853" s="77" customFormat="1"/>
    <row r="15854" s="77" customFormat="1"/>
    <row r="15855" s="77" customFormat="1"/>
    <row r="15856" s="77" customFormat="1"/>
    <row r="15857" s="77" customFormat="1"/>
    <row r="15858" s="77" customFormat="1"/>
    <row r="15859" s="77" customFormat="1"/>
    <row r="15860" s="77" customFormat="1"/>
    <row r="15861" s="77" customFormat="1"/>
    <row r="15862" s="77" customFormat="1"/>
    <row r="15863" s="77" customFormat="1"/>
    <row r="15864" s="77" customFormat="1"/>
    <row r="15865" s="77" customFormat="1"/>
    <row r="15866" s="77" customFormat="1"/>
    <row r="15867" s="77" customFormat="1"/>
    <row r="15868" s="77" customFormat="1"/>
    <row r="15869" s="77" customFormat="1"/>
    <row r="15870" s="77" customFormat="1"/>
    <row r="15871" s="77" customFormat="1"/>
    <row r="15872" s="77" customFormat="1"/>
    <row r="15873" s="77" customFormat="1"/>
    <row r="15874" s="77" customFormat="1"/>
    <row r="15875" s="77" customFormat="1"/>
    <row r="15876" s="77" customFormat="1"/>
    <row r="15877" s="77" customFormat="1"/>
    <row r="15878" s="77" customFormat="1"/>
    <row r="15879" s="77" customFormat="1"/>
    <row r="15880" s="77" customFormat="1"/>
    <row r="15881" s="77" customFormat="1"/>
    <row r="15882" s="77" customFormat="1"/>
    <row r="15883" s="77" customFormat="1"/>
    <row r="15884" s="77" customFormat="1"/>
    <row r="15885" s="77" customFormat="1"/>
    <row r="15886" s="77" customFormat="1"/>
    <row r="15887" s="77" customFormat="1"/>
    <row r="15888" s="77" customFormat="1"/>
    <row r="15889" s="77" customFormat="1"/>
    <row r="15890" s="77" customFormat="1"/>
    <row r="15891" s="77" customFormat="1"/>
    <row r="15892" s="77" customFormat="1"/>
    <row r="15893" s="77" customFormat="1"/>
    <row r="15894" s="77" customFormat="1"/>
    <row r="15895" s="77" customFormat="1"/>
    <row r="15896" s="77" customFormat="1"/>
    <row r="15897" s="77" customFormat="1"/>
    <row r="15898" s="77" customFormat="1"/>
    <row r="15899" s="77" customFormat="1"/>
    <row r="15900" s="77" customFormat="1"/>
    <row r="15901" s="77" customFormat="1"/>
    <row r="15902" s="77" customFormat="1"/>
    <row r="15903" s="77" customFormat="1"/>
    <row r="15904" s="77" customFormat="1"/>
    <row r="15905" s="77" customFormat="1"/>
    <row r="15906" s="77" customFormat="1"/>
    <row r="15907" s="77" customFormat="1"/>
    <row r="15908" s="77" customFormat="1"/>
    <row r="15909" s="77" customFormat="1"/>
    <row r="15910" s="77" customFormat="1"/>
    <row r="15911" s="77" customFormat="1"/>
    <row r="15912" s="77" customFormat="1"/>
    <row r="15913" s="77" customFormat="1"/>
    <row r="15914" s="77" customFormat="1"/>
    <row r="15915" s="77" customFormat="1"/>
    <row r="15916" s="77" customFormat="1"/>
    <row r="15917" s="77" customFormat="1"/>
    <row r="15918" s="77" customFormat="1"/>
    <row r="15919" s="77" customFormat="1"/>
    <row r="15920" s="77" customFormat="1"/>
    <row r="15921" s="77" customFormat="1"/>
    <row r="15922" s="77" customFormat="1"/>
    <row r="15923" s="77" customFormat="1"/>
    <row r="15924" s="77" customFormat="1"/>
    <row r="15925" s="77" customFormat="1"/>
    <row r="15926" s="77" customFormat="1"/>
    <row r="15927" s="77" customFormat="1"/>
    <row r="15928" s="77" customFormat="1"/>
    <row r="15929" s="77" customFormat="1"/>
    <row r="15930" s="77" customFormat="1"/>
    <row r="15931" s="77" customFormat="1"/>
    <row r="15932" s="77" customFormat="1"/>
    <row r="15933" s="77" customFormat="1"/>
    <row r="15934" s="77" customFormat="1"/>
    <row r="15935" s="77" customFormat="1"/>
    <row r="15936" s="77" customFormat="1"/>
    <row r="15937" s="77" customFormat="1"/>
    <row r="15938" s="77" customFormat="1"/>
    <row r="15939" s="77" customFormat="1"/>
    <row r="15940" s="77" customFormat="1"/>
    <row r="15941" s="77" customFormat="1"/>
    <row r="15942" s="77" customFormat="1"/>
    <row r="15943" s="77" customFormat="1"/>
    <row r="15944" s="77" customFormat="1"/>
    <row r="15945" s="77" customFormat="1"/>
    <row r="15946" s="77" customFormat="1"/>
    <row r="15947" s="77" customFormat="1"/>
    <row r="15948" s="77" customFormat="1"/>
    <row r="15949" s="77" customFormat="1"/>
    <row r="15950" s="77" customFormat="1"/>
    <row r="15951" s="77" customFormat="1"/>
    <row r="15952" s="77" customFormat="1"/>
    <row r="15953" s="77" customFormat="1"/>
    <row r="15954" s="77" customFormat="1"/>
    <row r="15955" s="77" customFormat="1"/>
    <row r="15956" s="77" customFormat="1"/>
    <row r="15957" s="77" customFormat="1"/>
    <row r="15958" s="77" customFormat="1"/>
    <row r="15959" s="77" customFormat="1"/>
    <row r="15960" s="77" customFormat="1"/>
    <row r="15961" s="77" customFormat="1"/>
    <row r="15962" s="77" customFormat="1"/>
    <row r="15963" s="77" customFormat="1"/>
    <row r="15964" s="77" customFormat="1"/>
    <row r="15965" s="77" customFormat="1"/>
    <row r="15966" s="77" customFormat="1"/>
    <row r="15967" s="77" customFormat="1"/>
    <row r="15968" s="77" customFormat="1"/>
    <row r="15969" s="77" customFormat="1"/>
    <row r="15970" s="77" customFormat="1"/>
    <row r="15971" s="77" customFormat="1"/>
    <row r="15972" s="77" customFormat="1"/>
    <row r="15973" s="77" customFormat="1"/>
    <row r="15974" s="77" customFormat="1"/>
    <row r="15975" s="77" customFormat="1"/>
    <row r="15976" s="77" customFormat="1"/>
    <row r="15977" s="77" customFormat="1"/>
    <row r="15978" s="77" customFormat="1"/>
    <row r="15979" s="77" customFormat="1"/>
    <row r="15980" s="77" customFormat="1"/>
    <row r="15981" s="77" customFormat="1"/>
    <row r="15982" s="77" customFormat="1"/>
    <row r="15983" s="77" customFormat="1"/>
    <row r="15984" s="77" customFormat="1"/>
    <row r="15985" s="77" customFormat="1"/>
    <row r="15986" s="77" customFormat="1"/>
    <row r="15987" s="77" customFormat="1"/>
    <row r="15988" s="77" customFormat="1"/>
    <row r="15989" s="77" customFormat="1"/>
    <row r="15990" s="77" customFormat="1"/>
    <row r="15991" s="77" customFormat="1"/>
    <row r="15992" s="77" customFormat="1"/>
    <row r="15993" s="77" customFormat="1"/>
    <row r="15994" s="77" customFormat="1"/>
    <row r="15995" s="77" customFormat="1"/>
    <row r="15996" s="77" customFormat="1"/>
    <row r="15997" s="77" customFormat="1"/>
    <row r="15998" s="77" customFormat="1"/>
    <row r="15999" s="77" customFormat="1"/>
    <row r="16000" s="77" customFormat="1"/>
    <row r="16001" s="77" customFormat="1"/>
    <row r="16002" s="77" customFormat="1"/>
    <row r="16003" s="77" customFormat="1"/>
    <row r="16004" s="77" customFormat="1"/>
    <row r="16005" s="77" customFormat="1"/>
    <row r="16006" s="77" customFormat="1"/>
    <row r="16007" s="77" customFormat="1"/>
    <row r="16008" s="77" customFormat="1"/>
    <row r="16009" s="77" customFormat="1"/>
    <row r="16010" s="77" customFormat="1"/>
    <row r="16011" s="77" customFormat="1"/>
    <row r="16012" s="77" customFormat="1"/>
    <row r="16013" s="77" customFormat="1"/>
    <row r="16014" s="77" customFormat="1"/>
    <row r="16015" s="77" customFormat="1"/>
    <row r="16016" s="77" customFormat="1"/>
    <row r="16017" s="77" customFormat="1"/>
    <row r="16018" s="77" customFormat="1"/>
    <row r="16019" s="77" customFormat="1"/>
    <row r="16020" s="77" customFormat="1"/>
    <row r="16021" s="77" customFormat="1"/>
    <row r="16022" s="77" customFormat="1"/>
    <row r="16023" s="77" customFormat="1"/>
    <row r="16024" s="77" customFormat="1"/>
    <row r="16025" s="77" customFormat="1"/>
    <row r="16026" s="77" customFormat="1"/>
    <row r="16027" s="77" customFormat="1"/>
    <row r="16028" s="77" customFormat="1"/>
    <row r="16029" s="77" customFormat="1"/>
    <row r="16030" s="77" customFormat="1"/>
    <row r="16031" s="77" customFormat="1"/>
    <row r="16032" s="77" customFormat="1"/>
    <row r="16033" s="77" customFormat="1"/>
    <row r="16034" s="77" customFormat="1"/>
    <row r="16035" s="77" customFormat="1"/>
    <row r="16036" s="77" customFormat="1"/>
    <row r="16037" s="77" customFormat="1"/>
    <row r="16038" s="77" customFormat="1"/>
    <row r="16039" s="77" customFormat="1"/>
    <row r="16040" s="77" customFormat="1"/>
    <row r="16041" s="77" customFormat="1"/>
    <row r="16042" s="77" customFormat="1"/>
    <row r="16043" s="77" customFormat="1"/>
    <row r="16044" s="77" customFormat="1"/>
    <row r="16045" s="77" customFormat="1"/>
    <row r="16046" s="77" customFormat="1"/>
    <row r="16047" s="77" customFormat="1"/>
    <row r="16048" s="77" customFormat="1"/>
    <row r="16049" s="77" customFormat="1"/>
    <row r="16050" s="77" customFormat="1"/>
    <row r="16051" s="77" customFormat="1"/>
    <row r="16052" s="77" customFormat="1"/>
    <row r="16053" s="77" customFormat="1"/>
    <row r="16054" s="77" customFormat="1"/>
    <row r="16055" s="77" customFormat="1"/>
    <row r="16056" s="77" customFormat="1"/>
    <row r="16057" s="77" customFormat="1"/>
    <row r="16058" s="77" customFormat="1"/>
    <row r="16059" s="77" customFormat="1"/>
    <row r="16060" s="77" customFormat="1"/>
    <row r="16061" s="77" customFormat="1"/>
    <row r="16062" s="77" customFormat="1"/>
    <row r="16063" s="77" customFormat="1"/>
    <row r="16064" s="77" customFormat="1"/>
    <row r="16065" s="77" customFormat="1"/>
    <row r="16066" s="77" customFormat="1"/>
    <row r="16067" s="77" customFormat="1"/>
    <row r="16068" s="77" customFormat="1"/>
    <row r="16069" s="77" customFormat="1"/>
    <row r="16070" s="77" customFormat="1"/>
    <row r="16071" s="77" customFormat="1"/>
    <row r="16072" s="77" customFormat="1"/>
    <row r="16073" s="77" customFormat="1"/>
    <row r="16074" s="77" customFormat="1"/>
    <row r="16075" s="77" customFormat="1"/>
    <row r="16076" s="77" customFormat="1"/>
    <row r="16077" s="77" customFormat="1"/>
    <row r="16078" s="77" customFormat="1"/>
    <row r="16079" s="77" customFormat="1"/>
    <row r="16080" s="77" customFormat="1"/>
    <row r="16081" s="77" customFormat="1"/>
    <row r="16082" s="77" customFormat="1"/>
    <row r="16083" s="77" customFormat="1"/>
    <row r="16084" s="77" customFormat="1"/>
    <row r="16085" s="77" customFormat="1"/>
    <row r="16086" s="77" customFormat="1"/>
    <row r="16087" s="77" customFormat="1"/>
    <row r="16088" s="77" customFormat="1"/>
    <row r="16089" s="77" customFormat="1"/>
    <row r="16090" s="77" customFormat="1"/>
    <row r="16091" s="77" customFormat="1"/>
    <row r="16092" s="77" customFormat="1"/>
    <row r="16093" s="77" customFormat="1"/>
    <row r="16094" s="77" customFormat="1"/>
    <row r="16095" s="77" customFormat="1"/>
    <row r="16096" s="77" customFormat="1"/>
    <row r="16097" s="77" customFormat="1"/>
    <row r="16098" s="77" customFormat="1"/>
    <row r="16099" s="77" customFormat="1"/>
    <row r="16100" s="77" customFormat="1"/>
    <row r="16101" s="77" customFormat="1"/>
    <row r="16102" s="77" customFormat="1"/>
    <row r="16103" s="77" customFormat="1"/>
    <row r="16104" s="77" customFormat="1"/>
    <row r="16105" s="77" customFormat="1"/>
    <row r="16106" s="77" customFormat="1"/>
    <row r="16107" s="77" customFormat="1"/>
    <row r="16108" s="77" customFormat="1"/>
    <row r="16109" s="77" customFormat="1"/>
    <row r="16110" s="77" customFormat="1"/>
    <row r="16111" s="77" customFormat="1"/>
    <row r="16112" s="77" customFormat="1"/>
    <row r="16113" s="77" customFormat="1"/>
    <row r="16114" s="77" customFormat="1"/>
    <row r="16115" s="77" customFormat="1"/>
    <row r="16116" s="77" customFormat="1"/>
    <row r="16117" s="77" customFormat="1"/>
    <row r="16118" s="77" customFormat="1"/>
    <row r="16119" s="77" customFormat="1"/>
    <row r="16120" s="77" customFormat="1"/>
    <row r="16121" s="77" customFormat="1"/>
    <row r="16122" s="77" customFormat="1"/>
    <row r="16123" s="77" customFormat="1"/>
    <row r="16124" s="77" customFormat="1"/>
    <row r="16125" s="77" customFormat="1"/>
    <row r="16126" s="77" customFormat="1"/>
    <row r="16127" s="77" customFormat="1"/>
    <row r="16128" s="77" customFormat="1"/>
    <row r="16129" s="77" customFormat="1"/>
    <row r="16130" s="77" customFormat="1"/>
    <row r="16131" s="77" customFormat="1"/>
    <row r="16132" s="77" customFormat="1"/>
    <row r="16133" s="77" customFormat="1"/>
    <row r="16134" s="77" customFormat="1"/>
    <row r="16135" s="77" customFormat="1"/>
    <row r="16136" s="77" customFormat="1"/>
    <row r="16137" s="77" customFormat="1"/>
    <row r="16138" s="77" customFormat="1"/>
    <row r="16139" s="77" customFormat="1"/>
    <row r="16140" s="77" customFormat="1"/>
    <row r="16141" s="77" customFormat="1"/>
    <row r="16142" s="77" customFormat="1"/>
    <row r="16143" s="77" customFormat="1"/>
    <row r="16144" s="77" customFormat="1"/>
    <row r="16145" s="77" customFormat="1"/>
    <row r="16146" s="77" customFormat="1"/>
    <row r="16147" s="77" customFormat="1"/>
    <row r="16148" s="77" customFormat="1"/>
    <row r="16149" s="77" customFormat="1"/>
    <row r="16150" s="77" customFormat="1"/>
    <row r="16151" s="77" customFormat="1"/>
    <row r="16152" s="77" customFormat="1"/>
    <row r="16153" s="77" customFormat="1"/>
    <row r="16154" s="77" customFormat="1"/>
    <row r="16155" s="77" customFormat="1"/>
    <row r="16156" s="77" customFormat="1"/>
    <row r="16157" s="77" customFormat="1"/>
    <row r="16158" s="77" customFormat="1"/>
    <row r="16159" s="77" customFormat="1"/>
    <row r="16160" s="77" customFormat="1"/>
    <row r="16161" s="77" customFormat="1"/>
    <row r="16162" s="77" customFormat="1"/>
    <row r="16163" s="77" customFormat="1"/>
    <row r="16164" s="77" customFormat="1"/>
    <row r="16165" s="77" customFormat="1"/>
    <row r="16166" s="77" customFormat="1"/>
    <row r="16167" s="77" customFormat="1"/>
    <row r="16168" s="77" customFormat="1"/>
    <row r="16169" s="77" customFormat="1"/>
    <row r="16170" s="77" customFormat="1"/>
    <row r="16171" s="77" customFormat="1"/>
    <row r="16172" s="77" customFormat="1"/>
    <row r="16173" s="77" customFormat="1"/>
    <row r="16174" s="77" customFormat="1"/>
    <row r="16175" s="77" customFormat="1"/>
    <row r="16176" s="77" customFormat="1"/>
    <row r="16177" s="77" customFormat="1"/>
    <row r="16178" s="77" customFormat="1"/>
    <row r="16179" s="77" customFormat="1"/>
    <row r="16180" s="77" customFormat="1"/>
    <row r="16181" s="77" customFormat="1"/>
    <row r="16182" s="77" customFormat="1"/>
    <row r="16183" s="77" customFormat="1"/>
    <row r="16184" s="77" customFormat="1"/>
    <row r="16185" s="77" customFormat="1"/>
    <row r="16186" s="77" customFormat="1"/>
    <row r="16187" s="77" customFormat="1"/>
    <row r="16188" s="77" customFormat="1"/>
    <row r="16189" s="77" customFormat="1"/>
    <row r="16190" s="77" customFormat="1"/>
    <row r="16191" s="77" customFormat="1"/>
    <row r="16192" s="77" customFormat="1"/>
    <row r="16193" s="77" customFormat="1"/>
    <row r="16194" s="77" customFormat="1"/>
    <row r="16195" s="77" customFormat="1"/>
    <row r="16196" s="77" customFormat="1"/>
    <row r="16197" s="77" customFormat="1"/>
    <row r="16198" s="77" customFormat="1"/>
    <row r="16199" s="77" customFormat="1"/>
    <row r="16200" s="77" customFormat="1"/>
    <row r="16201" s="77" customFormat="1"/>
    <row r="16202" s="77" customFormat="1"/>
    <row r="16203" s="77" customFormat="1"/>
    <row r="16204" s="77" customFormat="1"/>
    <row r="16205" s="77" customFormat="1"/>
    <row r="16206" s="77" customFormat="1"/>
    <row r="16207" s="77" customFormat="1"/>
    <row r="16208" s="77" customFormat="1"/>
    <row r="16209" s="77" customFormat="1"/>
    <row r="16210" s="77" customFormat="1"/>
    <row r="16211" s="77" customFormat="1"/>
    <row r="16212" s="77" customFormat="1"/>
    <row r="16213" s="77" customFormat="1"/>
    <row r="16214" s="77" customFormat="1"/>
    <row r="16215" s="77" customFormat="1"/>
    <row r="16216" s="77" customFormat="1"/>
    <row r="16217" s="77" customFormat="1"/>
    <row r="16218" s="77" customFormat="1"/>
    <row r="16219" s="77" customFormat="1"/>
    <row r="16220" s="77" customFormat="1"/>
    <row r="16221" s="77" customFormat="1"/>
    <row r="16222" s="77" customFormat="1"/>
    <row r="16223" s="77" customFormat="1"/>
    <row r="16224" s="77" customFormat="1"/>
    <row r="16225" s="77" customFormat="1"/>
    <row r="16226" s="77" customFormat="1"/>
    <row r="16227" s="77" customFormat="1"/>
    <row r="16228" s="77" customFormat="1"/>
    <row r="16229" s="77" customFormat="1"/>
    <row r="16230" s="77" customFormat="1"/>
    <row r="16231" s="77" customFormat="1"/>
    <row r="16232" s="77" customFormat="1"/>
    <row r="16233" s="77" customFormat="1"/>
    <row r="16234" s="77" customFormat="1"/>
    <row r="16235" s="77" customFormat="1"/>
    <row r="16236" s="77" customFormat="1"/>
    <row r="16237" s="77" customFormat="1"/>
    <row r="16238" s="77" customFormat="1"/>
    <row r="16239" s="77" customFormat="1"/>
    <row r="16240" s="77" customFormat="1"/>
    <row r="16241" s="77" customFormat="1"/>
    <row r="16242" s="77" customFormat="1"/>
    <row r="16243" s="77" customFormat="1"/>
    <row r="16244" s="77" customFormat="1"/>
    <row r="16245" s="77" customFormat="1"/>
    <row r="16246" s="77" customFormat="1"/>
    <row r="16247" s="77" customFormat="1"/>
    <row r="16248" s="77" customFormat="1"/>
    <row r="16249" s="77" customFormat="1"/>
    <row r="16250" s="77" customFormat="1"/>
    <row r="16251" s="77" customFormat="1"/>
    <row r="16252" s="77" customFormat="1"/>
    <row r="16253" s="77" customFormat="1"/>
    <row r="16254" s="77" customFormat="1"/>
    <row r="16255" s="77" customFormat="1"/>
    <row r="16256" s="77" customFormat="1"/>
    <row r="16257" s="77" customFormat="1"/>
    <row r="16258" s="77" customFormat="1"/>
    <row r="16259" s="77" customFormat="1"/>
    <row r="16260" s="77" customFormat="1"/>
    <row r="16261" s="77" customFormat="1"/>
    <row r="16262" s="77" customFormat="1"/>
    <row r="16263" s="77" customFormat="1"/>
    <row r="16264" s="77" customFormat="1"/>
    <row r="16265" s="77" customFormat="1"/>
    <row r="16266" s="77" customFormat="1"/>
    <row r="16267" s="77" customFormat="1"/>
    <row r="16268" s="77" customFormat="1"/>
    <row r="16269" s="77" customFormat="1"/>
    <row r="16270" s="77" customFormat="1"/>
    <row r="16271" s="77" customFormat="1"/>
    <row r="16272" s="77" customFormat="1"/>
    <row r="16273" s="77" customFormat="1"/>
    <row r="16274" s="77" customFormat="1"/>
    <row r="16275" s="77" customFormat="1"/>
    <row r="16276" s="77" customFormat="1"/>
    <row r="16277" s="77" customFormat="1"/>
    <row r="16278" s="77" customFormat="1"/>
    <row r="16279" s="77" customFormat="1"/>
    <row r="16280" s="77" customFormat="1"/>
    <row r="16281" s="77" customFormat="1"/>
    <row r="16282" s="77" customFormat="1"/>
    <row r="16283" s="77" customFormat="1"/>
    <row r="16284" s="77" customFormat="1"/>
    <row r="16285" s="77" customFormat="1"/>
    <row r="16286" s="77" customFormat="1"/>
    <row r="16287" s="77" customFormat="1"/>
    <row r="16288" s="77" customFormat="1"/>
    <row r="16289" s="77" customFormat="1"/>
    <row r="16290" s="77" customFormat="1"/>
    <row r="16291" s="77" customFormat="1"/>
    <row r="16292" s="77" customFormat="1"/>
    <row r="16293" s="77" customFormat="1"/>
    <row r="16294" s="77" customFormat="1"/>
    <row r="16295" s="77" customFormat="1"/>
    <row r="16296" s="77" customFormat="1"/>
    <row r="16297" s="77" customFormat="1"/>
    <row r="16298" s="77" customFormat="1"/>
    <row r="16299" s="77" customFormat="1"/>
    <row r="16300" s="77" customFormat="1"/>
    <row r="16301" s="77" customFormat="1"/>
    <row r="16302" s="77" customFormat="1"/>
    <row r="16303" s="77" customFormat="1"/>
    <row r="16304" s="77" customFormat="1"/>
    <row r="16305" s="77" customFormat="1"/>
    <row r="16306" s="77" customFormat="1"/>
    <row r="16307" s="77" customFormat="1"/>
    <row r="16308" s="77" customFormat="1"/>
    <row r="16309" s="77" customFormat="1"/>
    <row r="16310" s="77" customFormat="1"/>
    <row r="16311" s="77" customFormat="1"/>
    <row r="16312" s="77" customFormat="1"/>
    <row r="16313" s="77" customFormat="1"/>
    <row r="16314" s="77" customFormat="1"/>
    <row r="16315" s="77" customFormat="1"/>
    <row r="16316" s="77" customFormat="1"/>
    <row r="16317" s="77" customFormat="1"/>
    <row r="16318" s="77" customFormat="1"/>
    <row r="16319" s="77" customFormat="1"/>
    <row r="16320" s="77" customFormat="1"/>
    <row r="16321" s="77" customFormat="1"/>
    <row r="16322" s="77" customFormat="1"/>
    <row r="16323" s="77" customFormat="1"/>
    <row r="16324" s="77" customFormat="1"/>
    <row r="16325" s="77" customFormat="1"/>
    <row r="16326" s="77" customFormat="1"/>
    <row r="16327" s="77" customFormat="1"/>
    <row r="16328" s="77" customFormat="1"/>
    <row r="16329" s="77" customFormat="1"/>
    <row r="16330" s="77" customFormat="1"/>
    <row r="16331" s="77" customFormat="1"/>
    <row r="16332" s="77" customFormat="1"/>
    <row r="16333" s="77" customFormat="1"/>
    <row r="16334" s="77" customFormat="1"/>
    <row r="16335" s="77" customFormat="1"/>
    <row r="16336" s="77" customFormat="1"/>
    <row r="16337" s="77" customFormat="1"/>
    <row r="16338" s="77" customFormat="1"/>
    <row r="16339" s="77" customFormat="1"/>
    <row r="16340" s="77" customFormat="1"/>
    <row r="16341" s="77" customFormat="1"/>
    <row r="16342" s="77" customFormat="1"/>
    <row r="16343" s="77" customFormat="1"/>
    <row r="16344" s="77" customFormat="1"/>
    <row r="16345" s="77" customFormat="1"/>
    <row r="16346" s="77" customFormat="1"/>
    <row r="16347" s="77" customFormat="1"/>
    <row r="16348" s="77" customFormat="1"/>
    <row r="16349" s="77" customFormat="1"/>
    <row r="16350" s="77" customFormat="1"/>
    <row r="16351" s="77" customFormat="1"/>
    <row r="16352" s="77" customFormat="1"/>
    <row r="16353" s="77" customFormat="1"/>
    <row r="16354" s="77" customFormat="1"/>
    <row r="16355" s="77" customFormat="1"/>
    <row r="16356" s="77" customFormat="1"/>
    <row r="16357" s="77" customFormat="1"/>
    <row r="16358" s="77" customFormat="1"/>
    <row r="16359" s="77" customFormat="1"/>
    <row r="16360" s="77" customFormat="1"/>
    <row r="16361" s="77" customFormat="1"/>
    <row r="16362" s="77" customFormat="1"/>
    <row r="16363" s="77" customFormat="1"/>
    <row r="16364" s="77" customFormat="1"/>
    <row r="16365" s="77" customFormat="1"/>
    <row r="16366" s="77" customFormat="1"/>
    <row r="16367" s="77" customFormat="1"/>
    <row r="16368" s="77" customFormat="1"/>
    <row r="16369" s="77" customFormat="1"/>
    <row r="16370" s="77" customFormat="1"/>
    <row r="16371" s="77" customFormat="1"/>
    <row r="16372" s="77" customFormat="1"/>
    <row r="16373" s="77" customFormat="1"/>
    <row r="16374" s="77" customFormat="1"/>
    <row r="16375" s="77" customFormat="1"/>
    <row r="16376" s="77" customFormat="1"/>
    <row r="16377" s="77" customFormat="1"/>
    <row r="16378" s="77" customFormat="1"/>
    <row r="16379" s="77" customFormat="1"/>
    <row r="16380" s="77" customFormat="1"/>
    <row r="16381" s="77" customFormat="1"/>
    <row r="16382" s="77" customFormat="1"/>
    <row r="16383" s="77" customFormat="1"/>
  </sheetData>
  <mergeCells count="10">
    <mergeCell ref="A2:R2"/>
    <mergeCell ref="B3:R3"/>
    <mergeCell ref="C4:E4"/>
    <mergeCell ref="F4:H4"/>
    <mergeCell ref="I4:K4"/>
    <mergeCell ref="L4:N4"/>
    <mergeCell ref="O4:Q4"/>
    <mergeCell ref="A4:A5"/>
    <mergeCell ref="B4:B5"/>
    <mergeCell ref="R4:R5"/>
  </mergeCell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383"/>
  <sheetViews>
    <sheetView workbookViewId="0">
      <selection activeCell="A30" sqref="A30"/>
    </sheetView>
  </sheetViews>
  <sheetFormatPr defaultColWidth="9" defaultRowHeight="14.25"/>
  <cols>
    <col min="1" max="1" width="38.25" style="79" customWidth="1"/>
    <col min="2" max="4" width="8.875" style="79" customWidth="1"/>
    <col min="5" max="5" width="10.5" style="79"/>
    <col min="6" max="7" width="9" style="79"/>
    <col min="8" max="9" width="9.25" style="79"/>
    <col min="10" max="16384" width="9" style="79"/>
  </cols>
  <sheetData>
    <row r="1" s="77" customFormat="1" ht="15" customHeight="1" spans="1:1">
      <c r="A1" s="80" t="s">
        <v>1483</v>
      </c>
    </row>
    <row r="2" s="77" customFormat="1" ht="41.25" customHeight="1" spans="1:17">
      <c r="A2" s="81" t="s">
        <v>1484</v>
      </c>
      <c r="B2" s="81"/>
      <c r="C2" s="81"/>
      <c r="D2" s="81"/>
      <c r="E2" s="81"/>
      <c r="F2" s="81"/>
      <c r="G2" s="81"/>
      <c r="H2" s="81"/>
      <c r="I2" s="81"/>
      <c r="J2" s="81"/>
      <c r="K2" s="81"/>
      <c r="L2" s="81"/>
      <c r="M2" s="81"/>
      <c r="N2" s="81"/>
      <c r="O2" s="81"/>
      <c r="P2" s="81"/>
      <c r="Q2" s="81"/>
    </row>
    <row r="3" s="77" customFormat="1" spans="1:17">
      <c r="A3" s="82" t="s">
        <v>1485</v>
      </c>
      <c r="B3" s="82"/>
      <c r="C3" s="82"/>
      <c r="D3" s="82"/>
      <c r="E3" s="82"/>
      <c r="F3" s="82"/>
      <c r="G3" s="82"/>
      <c r="H3" s="82"/>
      <c r="I3" s="82"/>
      <c r="J3" s="82"/>
      <c r="K3" s="82"/>
      <c r="L3" s="82"/>
      <c r="M3" s="82"/>
      <c r="N3" s="82"/>
      <c r="O3" s="82"/>
      <c r="P3" s="82"/>
      <c r="Q3" s="82"/>
    </row>
    <row r="4" s="77" customFormat="1" spans="1:17">
      <c r="A4" s="83" t="s">
        <v>1427</v>
      </c>
      <c r="B4" s="44" t="s">
        <v>1061</v>
      </c>
      <c r="C4" s="44"/>
      <c r="D4" s="44"/>
      <c r="E4" s="45" t="s">
        <v>1428</v>
      </c>
      <c r="F4" s="45"/>
      <c r="G4" s="45"/>
      <c r="H4" s="46" t="s">
        <v>1429</v>
      </c>
      <c r="I4" s="46"/>
      <c r="J4" s="46"/>
      <c r="K4" s="67" t="s">
        <v>1430</v>
      </c>
      <c r="L4" s="67"/>
      <c r="M4" s="67"/>
      <c r="N4" s="68" t="s">
        <v>30</v>
      </c>
      <c r="O4" s="68"/>
      <c r="P4" s="68"/>
      <c r="Q4" s="112" t="s">
        <v>31</v>
      </c>
    </row>
    <row r="5" s="77" customFormat="1" spans="1:17">
      <c r="A5" s="83"/>
      <c r="B5" s="44" t="s">
        <v>32</v>
      </c>
      <c r="C5" s="45" t="s">
        <v>33</v>
      </c>
      <c r="D5" s="45" t="s">
        <v>34</v>
      </c>
      <c r="E5" s="45" t="s">
        <v>32</v>
      </c>
      <c r="F5" s="45" t="s">
        <v>33</v>
      </c>
      <c r="G5" s="46" t="s">
        <v>34</v>
      </c>
      <c r="H5" s="46" t="s">
        <v>32</v>
      </c>
      <c r="I5" s="46" t="s">
        <v>33</v>
      </c>
      <c r="J5" s="46" t="s">
        <v>34</v>
      </c>
      <c r="K5" s="67" t="s">
        <v>32</v>
      </c>
      <c r="L5" s="67" t="s">
        <v>33</v>
      </c>
      <c r="M5" s="67" t="s">
        <v>34</v>
      </c>
      <c r="N5" s="68" t="s">
        <v>32</v>
      </c>
      <c r="O5" s="68" t="s">
        <v>33</v>
      </c>
      <c r="P5" s="68" t="s">
        <v>34</v>
      </c>
      <c r="Q5" s="112"/>
    </row>
    <row r="6" s="77" customFormat="1" spans="1:17">
      <c r="A6" s="84" t="s">
        <v>607</v>
      </c>
      <c r="B6" s="85"/>
      <c r="C6" s="86"/>
      <c r="D6" s="85"/>
      <c r="E6" s="85"/>
      <c r="F6" s="85"/>
      <c r="G6" s="85"/>
      <c r="H6" s="85"/>
      <c r="I6" s="85"/>
      <c r="J6" s="101"/>
      <c r="K6" s="102"/>
      <c r="L6" s="103"/>
      <c r="M6" s="104"/>
      <c r="N6" s="104"/>
      <c r="O6" s="104"/>
      <c r="P6" s="104"/>
      <c r="Q6" s="104"/>
    </row>
    <row r="7" s="78" customFormat="1" spans="1:17">
      <c r="A7" s="87" t="s">
        <v>1486</v>
      </c>
      <c r="B7" s="88"/>
      <c r="C7" s="89"/>
      <c r="D7" s="90"/>
      <c r="E7" s="90"/>
      <c r="F7" s="88"/>
      <c r="G7" s="91"/>
      <c r="H7" s="88"/>
      <c r="I7" s="88"/>
      <c r="J7" s="105"/>
      <c r="K7" s="106"/>
      <c r="L7" s="103"/>
      <c r="M7" s="107"/>
      <c r="N7" s="107"/>
      <c r="O7" s="107"/>
      <c r="P7" s="107"/>
      <c r="Q7" s="107"/>
    </row>
    <row r="8" s="77" customFormat="1" spans="1:17">
      <c r="A8" s="92" t="s">
        <v>1487</v>
      </c>
      <c r="B8" s="93"/>
      <c r="C8" s="94"/>
      <c r="D8" s="86"/>
      <c r="E8" s="86"/>
      <c r="F8" s="93"/>
      <c r="G8" s="95"/>
      <c r="H8" s="93"/>
      <c r="I8" s="93"/>
      <c r="J8" s="108"/>
      <c r="K8" s="102"/>
      <c r="L8" s="103"/>
      <c r="M8" s="104"/>
      <c r="N8" s="104"/>
      <c r="O8" s="104"/>
      <c r="P8" s="104"/>
      <c r="Q8" s="104"/>
    </row>
    <row r="9" s="77" customFormat="1" spans="1:17">
      <c r="A9" s="92" t="s">
        <v>1488</v>
      </c>
      <c r="B9" s="93"/>
      <c r="C9" s="94"/>
      <c r="D9" s="86"/>
      <c r="E9" s="86"/>
      <c r="F9" s="93"/>
      <c r="G9" s="95"/>
      <c r="H9" s="93"/>
      <c r="I9" s="93"/>
      <c r="J9" s="108"/>
      <c r="K9" s="102"/>
      <c r="L9" s="103"/>
      <c r="M9" s="104"/>
      <c r="N9" s="104"/>
      <c r="O9" s="104"/>
      <c r="P9" s="104"/>
      <c r="Q9" s="104"/>
    </row>
    <row r="10" s="77" customFormat="1" spans="1:17">
      <c r="A10" s="96" t="s">
        <v>1489</v>
      </c>
      <c r="B10" s="93"/>
      <c r="C10" s="94"/>
      <c r="D10" s="86"/>
      <c r="E10" s="86"/>
      <c r="F10" s="93"/>
      <c r="G10" s="95"/>
      <c r="H10" s="93"/>
      <c r="I10" s="93"/>
      <c r="J10" s="108"/>
      <c r="K10" s="102"/>
      <c r="L10" s="103"/>
      <c r="M10" s="104"/>
      <c r="N10" s="104"/>
      <c r="O10" s="104"/>
      <c r="P10" s="104"/>
      <c r="Q10" s="104"/>
    </row>
    <row r="11" s="77" customFormat="1" spans="1:17">
      <c r="A11" s="96" t="s">
        <v>1490</v>
      </c>
      <c r="B11" s="93"/>
      <c r="C11" s="94"/>
      <c r="D11" s="86"/>
      <c r="E11" s="86"/>
      <c r="F11" s="93"/>
      <c r="G11" s="95"/>
      <c r="H11" s="93"/>
      <c r="I11" s="93"/>
      <c r="J11" s="108"/>
      <c r="K11" s="102"/>
      <c r="L11" s="103"/>
      <c r="M11" s="104"/>
      <c r="N11" s="104"/>
      <c r="O11" s="104"/>
      <c r="P11" s="104"/>
      <c r="Q11" s="104"/>
    </row>
    <row r="12" s="77" customFormat="1" spans="1:17">
      <c r="A12" s="92" t="s">
        <v>1491</v>
      </c>
      <c r="B12" s="93"/>
      <c r="C12" s="94"/>
      <c r="D12" s="86"/>
      <c r="E12" s="86"/>
      <c r="F12" s="93"/>
      <c r="G12" s="95"/>
      <c r="H12" s="93"/>
      <c r="I12" s="93"/>
      <c r="J12" s="108"/>
      <c r="K12" s="102"/>
      <c r="L12" s="103"/>
      <c r="M12" s="104"/>
      <c r="N12" s="104"/>
      <c r="O12" s="104"/>
      <c r="P12" s="104"/>
      <c r="Q12" s="104"/>
    </row>
    <row r="13" s="77" customFormat="1" spans="1:17">
      <c r="A13" s="92" t="s">
        <v>1492</v>
      </c>
      <c r="B13" s="93"/>
      <c r="C13" s="94"/>
      <c r="D13" s="86"/>
      <c r="E13" s="86"/>
      <c r="F13" s="93"/>
      <c r="G13" s="95"/>
      <c r="H13" s="93"/>
      <c r="I13" s="93"/>
      <c r="J13" s="108"/>
      <c r="K13" s="102"/>
      <c r="L13" s="103"/>
      <c r="M13" s="104"/>
      <c r="N13" s="104"/>
      <c r="O13" s="104"/>
      <c r="P13" s="104"/>
      <c r="Q13" s="104"/>
    </row>
    <row r="14" s="77" customFormat="1" spans="1:17">
      <c r="A14" s="92" t="s">
        <v>1493</v>
      </c>
      <c r="B14" s="93"/>
      <c r="C14" s="94"/>
      <c r="D14" s="86"/>
      <c r="E14" s="86"/>
      <c r="F14" s="93"/>
      <c r="G14" s="95"/>
      <c r="H14" s="93"/>
      <c r="I14" s="93"/>
      <c r="J14" s="108"/>
      <c r="K14" s="102"/>
      <c r="L14" s="103"/>
      <c r="M14" s="104"/>
      <c r="N14" s="104"/>
      <c r="O14" s="104"/>
      <c r="P14" s="104"/>
      <c r="Q14" s="104"/>
    </row>
    <row r="15" s="77" customFormat="1" spans="1:17">
      <c r="A15" s="96" t="s">
        <v>1494</v>
      </c>
      <c r="B15" s="93"/>
      <c r="C15" s="94"/>
      <c r="D15" s="86"/>
      <c r="E15" s="86"/>
      <c r="F15" s="93"/>
      <c r="G15" s="95"/>
      <c r="H15" s="93"/>
      <c r="I15" s="93"/>
      <c r="J15" s="108"/>
      <c r="K15" s="102"/>
      <c r="L15" s="103"/>
      <c r="M15" s="104"/>
      <c r="N15" s="104"/>
      <c r="O15" s="104"/>
      <c r="P15" s="104"/>
      <c r="Q15" s="104"/>
    </row>
    <row r="16" s="77" customFormat="1" spans="1:17">
      <c r="A16" s="92" t="s">
        <v>1495</v>
      </c>
      <c r="B16" s="93"/>
      <c r="C16" s="94"/>
      <c r="D16" s="86"/>
      <c r="E16" s="86"/>
      <c r="F16" s="93"/>
      <c r="G16" s="95"/>
      <c r="H16" s="93"/>
      <c r="I16" s="93"/>
      <c r="J16" s="108"/>
      <c r="K16" s="102"/>
      <c r="L16" s="103"/>
      <c r="M16" s="104"/>
      <c r="N16" s="104"/>
      <c r="O16" s="104"/>
      <c r="P16" s="104"/>
      <c r="Q16" s="104"/>
    </row>
    <row r="17" s="77" customFormat="1" spans="1:17">
      <c r="A17" s="92" t="s">
        <v>1496</v>
      </c>
      <c r="B17" s="93"/>
      <c r="C17" s="94"/>
      <c r="D17" s="86"/>
      <c r="E17" s="86"/>
      <c r="F17" s="93"/>
      <c r="G17" s="95"/>
      <c r="H17" s="93"/>
      <c r="I17" s="93"/>
      <c r="J17" s="108"/>
      <c r="K17" s="102"/>
      <c r="L17" s="103"/>
      <c r="M17" s="104"/>
      <c r="N17" s="104"/>
      <c r="O17" s="104"/>
      <c r="P17" s="104"/>
      <c r="Q17" s="104"/>
    </row>
    <row r="18" s="77" customFormat="1" spans="1:17">
      <c r="A18" s="92" t="s">
        <v>1497</v>
      </c>
      <c r="B18" s="93"/>
      <c r="C18" s="94"/>
      <c r="D18" s="86"/>
      <c r="E18" s="86"/>
      <c r="F18" s="93"/>
      <c r="G18" s="95"/>
      <c r="H18" s="93"/>
      <c r="I18" s="93"/>
      <c r="J18" s="108"/>
      <c r="K18" s="102"/>
      <c r="L18" s="103"/>
      <c r="M18" s="104"/>
      <c r="N18" s="104"/>
      <c r="O18" s="104"/>
      <c r="P18" s="104"/>
      <c r="Q18" s="104"/>
    </row>
    <row r="19" s="77" customFormat="1" spans="1:17">
      <c r="A19" s="92" t="s">
        <v>1498</v>
      </c>
      <c r="B19" s="93"/>
      <c r="C19" s="94"/>
      <c r="D19" s="86"/>
      <c r="E19" s="86"/>
      <c r="F19" s="93"/>
      <c r="G19" s="95"/>
      <c r="H19" s="93"/>
      <c r="I19" s="93"/>
      <c r="J19" s="108"/>
      <c r="K19" s="102"/>
      <c r="L19" s="103"/>
      <c r="M19" s="104"/>
      <c r="N19" s="104"/>
      <c r="O19" s="104"/>
      <c r="P19" s="104"/>
      <c r="Q19" s="104"/>
    </row>
    <row r="20" s="77" customFormat="1" spans="1:17">
      <c r="A20" s="96" t="s">
        <v>1499</v>
      </c>
      <c r="B20" s="93"/>
      <c r="C20" s="94"/>
      <c r="D20" s="86"/>
      <c r="E20" s="86"/>
      <c r="F20" s="93"/>
      <c r="G20" s="95"/>
      <c r="H20" s="93"/>
      <c r="I20" s="93"/>
      <c r="J20" s="108"/>
      <c r="K20" s="102"/>
      <c r="L20" s="103"/>
      <c r="M20" s="104"/>
      <c r="N20" s="104"/>
      <c r="O20" s="104"/>
      <c r="P20" s="104"/>
      <c r="Q20" s="104"/>
    </row>
    <row r="21" s="77" customFormat="1" spans="1:17">
      <c r="A21" s="96" t="s">
        <v>1500</v>
      </c>
      <c r="B21" s="93"/>
      <c r="C21" s="94"/>
      <c r="D21" s="86"/>
      <c r="E21" s="86"/>
      <c r="F21" s="93"/>
      <c r="G21" s="95"/>
      <c r="H21" s="93"/>
      <c r="I21" s="93"/>
      <c r="J21" s="108"/>
      <c r="K21" s="102"/>
      <c r="L21" s="103"/>
      <c r="M21" s="104"/>
      <c r="N21" s="104"/>
      <c r="O21" s="104"/>
      <c r="P21" s="104"/>
      <c r="Q21" s="104"/>
    </row>
    <row r="22" s="77" customFormat="1" spans="1:17">
      <c r="A22" s="92" t="s">
        <v>1501</v>
      </c>
      <c r="B22" s="93"/>
      <c r="C22" s="94"/>
      <c r="D22" s="86"/>
      <c r="E22" s="86"/>
      <c r="F22" s="93"/>
      <c r="G22" s="95"/>
      <c r="H22" s="93"/>
      <c r="I22" s="93"/>
      <c r="J22" s="108"/>
      <c r="K22" s="102"/>
      <c r="L22" s="103"/>
      <c r="M22" s="104"/>
      <c r="N22" s="104"/>
      <c r="O22" s="104"/>
      <c r="P22" s="104"/>
      <c r="Q22" s="104"/>
    </row>
    <row r="23" s="77" customFormat="1" spans="1:17">
      <c r="A23" s="92" t="s">
        <v>1502</v>
      </c>
      <c r="B23" s="93"/>
      <c r="C23" s="94"/>
      <c r="D23" s="86"/>
      <c r="E23" s="86"/>
      <c r="F23" s="93"/>
      <c r="G23" s="95"/>
      <c r="H23" s="93"/>
      <c r="I23" s="93"/>
      <c r="J23" s="108"/>
      <c r="K23" s="102"/>
      <c r="L23" s="103"/>
      <c r="M23" s="104"/>
      <c r="N23" s="104"/>
      <c r="O23" s="104"/>
      <c r="P23" s="104"/>
      <c r="Q23" s="104"/>
    </row>
    <row r="24" s="77" customFormat="1" spans="1:17">
      <c r="A24" s="97" t="s">
        <v>1503</v>
      </c>
      <c r="B24" s="93"/>
      <c r="C24" s="94"/>
      <c r="D24" s="86"/>
      <c r="E24" s="86"/>
      <c r="F24" s="93"/>
      <c r="G24" s="95"/>
      <c r="H24" s="93"/>
      <c r="I24" s="93"/>
      <c r="J24" s="108"/>
      <c r="K24" s="102"/>
      <c r="L24" s="103"/>
      <c r="M24" s="104"/>
      <c r="N24" s="104"/>
      <c r="O24" s="104"/>
      <c r="P24" s="104"/>
      <c r="Q24" s="104"/>
    </row>
    <row r="25" s="77" customFormat="1" spans="1:17">
      <c r="A25" s="96" t="s">
        <v>1504</v>
      </c>
      <c r="B25" s="93"/>
      <c r="C25" s="94"/>
      <c r="D25" s="86"/>
      <c r="E25" s="86"/>
      <c r="F25" s="93"/>
      <c r="G25" s="95"/>
      <c r="H25" s="93"/>
      <c r="I25" s="93"/>
      <c r="J25" s="108"/>
      <c r="K25" s="102"/>
      <c r="L25" s="103"/>
      <c r="M25" s="104"/>
      <c r="N25" s="104"/>
      <c r="O25" s="104"/>
      <c r="P25" s="104"/>
      <c r="Q25" s="104"/>
    </row>
    <row r="26" s="77" customFormat="1" spans="1:17">
      <c r="A26" s="92" t="s">
        <v>1505</v>
      </c>
      <c r="B26" s="93"/>
      <c r="C26" s="94"/>
      <c r="D26" s="86"/>
      <c r="E26" s="86"/>
      <c r="F26" s="93"/>
      <c r="G26" s="95"/>
      <c r="H26" s="93"/>
      <c r="I26" s="93"/>
      <c r="J26" s="108"/>
      <c r="K26" s="102"/>
      <c r="L26" s="103"/>
      <c r="M26" s="104"/>
      <c r="N26" s="104"/>
      <c r="O26" s="104"/>
      <c r="P26" s="104"/>
      <c r="Q26" s="104"/>
    </row>
    <row r="27" s="77" customFormat="1" spans="1:17">
      <c r="A27" s="92" t="s">
        <v>1506</v>
      </c>
      <c r="B27" s="93"/>
      <c r="C27" s="94"/>
      <c r="D27" s="86"/>
      <c r="E27" s="86"/>
      <c r="F27" s="93"/>
      <c r="G27" s="95"/>
      <c r="H27" s="93"/>
      <c r="I27" s="93"/>
      <c r="J27" s="108"/>
      <c r="K27" s="102"/>
      <c r="L27" s="103"/>
      <c r="M27" s="104"/>
      <c r="N27" s="104"/>
      <c r="O27" s="104"/>
      <c r="P27" s="104"/>
      <c r="Q27" s="104"/>
    </row>
    <row r="28" s="77" customFormat="1" spans="1:17">
      <c r="A28" s="92" t="s">
        <v>1507</v>
      </c>
      <c r="B28" s="93"/>
      <c r="C28" s="94"/>
      <c r="D28" s="86"/>
      <c r="E28" s="86"/>
      <c r="F28" s="93"/>
      <c r="G28" s="95"/>
      <c r="H28" s="93"/>
      <c r="I28" s="93"/>
      <c r="J28" s="108"/>
      <c r="K28" s="102"/>
      <c r="L28" s="103"/>
      <c r="M28" s="104"/>
      <c r="N28" s="104"/>
      <c r="O28" s="104"/>
      <c r="P28" s="104"/>
      <c r="Q28" s="104"/>
    </row>
    <row r="29" s="77" customFormat="1" spans="1:17">
      <c r="A29" s="92" t="s">
        <v>1508</v>
      </c>
      <c r="B29" s="93"/>
      <c r="C29" s="94"/>
      <c r="D29" s="86"/>
      <c r="E29" s="86"/>
      <c r="F29" s="93"/>
      <c r="G29" s="95"/>
      <c r="H29" s="93"/>
      <c r="I29" s="93"/>
      <c r="J29" s="108"/>
      <c r="K29" s="102"/>
      <c r="L29" s="103"/>
      <c r="M29" s="104"/>
      <c r="N29" s="104"/>
      <c r="O29" s="104"/>
      <c r="P29" s="104"/>
      <c r="Q29" s="104"/>
    </row>
    <row r="30" s="77" customFormat="1" spans="1:17">
      <c r="A30" s="96" t="s">
        <v>1509</v>
      </c>
      <c r="B30" s="93"/>
      <c r="C30" s="94"/>
      <c r="D30" s="86"/>
      <c r="E30" s="86"/>
      <c r="F30" s="93"/>
      <c r="G30" s="95"/>
      <c r="H30" s="93"/>
      <c r="I30" s="93"/>
      <c r="J30" s="108"/>
      <c r="K30" s="102"/>
      <c r="L30" s="103"/>
      <c r="M30" s="104"/>
      <c r="N30" s="104"/>
      <c r="O30" s="104"/>
      <c r="P30" s="104"/>
      <c r="Q30" s="104"/>
    </row>
    <row r="31" s="77" customFormat="1" spans="1:17">
      <c r="A31" s="92" t="s">
        <v>1510</v>
      </c>
      <c r="B31" s="98"/>
      <c r="C31" s="94"/>
      <c r="D31" s="86"/>
      <c r="E31" s="86"/>
      <c r="F31" s="93"/>
      <c r="G31" s="95"/>
      <c r="H31" s="93"/>
      <c r="I31" s="93"/>
      <c r="J31" s="108"/>
      <c r="K31" s="102"/>
      <c r="L31" s="103"/>
      <c r="M31" s="104"/>
      <c r="N31" s="104"/>
      <c r="O31" s="104"/>
      <c r="P31" s="104"/>
      <c r="Q31" s="104"/>
    </row>
    <row r="32" s="77" customFormat="1" spans="1:17">
      <c r="A32" s="92" t="s">
        <v>1511</v>
      </c>
      <c r="B32" s="93"/>
      <c r="C32" s="94"/>
      <c r="D32" s="86"/>
      <c r="E32" s="86"/>
      <c r="F32" s="93"/>
      <c r="G32" s="95"/>
      <c r="H32" s="93"/>
      <c r="I32" s="93"/>
      <c r="J32" s="108"/>
      <c r="K32" s="102"/>
      <c r="L32" s="103"/>
      <c r="M32" s="104"/>
      <c r="N32" s="104"/>
      <c r="O32" s="104"/>
      <c r="P32" s="104"/>
      <c r="Q32" s="104"/>
    </row>
    <row r="33" s="78" customFormat="1" spans="1:17">
      <c r="A33" s="99" t="s">
        <v>1512</v>
      </c>
      <c r="B33" s="88"/>
      <c r="C33" s="89"/>
      <c r="D33" s="90"/>
      <c r="E33" s="90"/>
      <c r="F33" s="88"/>
      <c r="G33" s="91"/>
      <c r="H33" s="88"/>
      <c r="I33" s="88"/>
      <c r="J33" s="105"/>
      <c r="K33" s="106"/>
      <c r="L33" s="106"/>
      <c r="M33" s="107"/>
      <c r="N33" s="107"/>
      <c r="O33" s="107"/>
      <c r="P33" s="107"/>
      <c r="Q33" s="107"/>
    </row>
    <row r="34" s="78" customFormat="1" spans="1:17">
      <c r="A34" s="87" t="s">
        <v>1513</v>
      </c>
      <c r="B34" s="88"/>
      <c r="C34" s="88"/>
      <c r="D34" s="90"/>
      <c r="E34" s="90"/>
      <c r="F34" s="88"/>
      <c r="G34" s="91"/>
      <c r="H34" s="88"/>
      <c r="I34" s="88"/>
      <c r="J34" s="105"/>
      <c r="K34" s="106"/>
      <c r="L34" s="106"/>
      <c r="M34" s="107"/>
      <c r="N34" s="107"/>
      <c r="O34" s="107"/>
      <c r="P34" s="107"/>
      <c r="Q34" s="107"/>
    </row>
    <row r="35" s="78" customFormat="1" spans="1:17">
      <c r="A35" s="100" t="s">
        <v>1129</v>
      </c>
      <c r="B35" s="88"/>
      <c r="C35" s="88"/>
      <c r="D35" s="90"/>
      <c r="E35" s="90"/>
      <c r="F35" s="88"/>
      <c r="G35" s="91"/>
      <c r="H35" s="88"/>
      <c r="I35" s="88"/>
      <c r="J35" s="105"/>
      <c r="K35" s="106"/>
      <c r="L35" s="106"/>
      <c r="M35" s="107"/>
      <c r="N35" s="107"/>
      <c r="O35" s="107"/>
      <c r="P35" s="107"/>
      <c r="Q35" s="107"/>
    </row>
    <row r="36" s="77" customFormat="1" spans="1:17">
      <c r="A36" s="92" t="s">
        <v>1414</v>
      </c>
      <c r="B36" s="93"/>
      <c r="C36" s="94"/>
      <c r="D36" s="86"/>
      <c r="E36" s="86"/>
      <c r="F36" s="93"/>
      <c r="G36" s="95"/>
      <c r="H36" s="93"/>
      <c r="I36" s="93"/>
      <c r="J36" s="108"/>
      <c r="K36" s="109"/>
      <c r="L36" s="109"/>
      <c r="M36" s="104"/>
      <c r="N36" s="104"/>
      <c r="O36" s="104"/>
      <c r="P36" s="104"/>
      <c r="Q36" s="104"/>
    </row>
    <row r="37" s="77" customFormat="1" spans="1:17">
      <c r="A37" s="92" t="s">
        <v>1514</v>
      </c>
      <c r="B37" s="93"/>
      <c r="C37" s="94"/>
      <c r="D37" s="86"/>
      <c r="E37" s="86"/>
      <c r="F37" s="93"/>
      <c r="G37" s="95"/>
      <c r="H37" s="93"/>
      <c r="I37" s="93"/>
      <c r="J37" s="108"/>
      <c r="K37" s="110"/>
      <c r="L37" s="110"/>
      <c r="M37" s="104"/>
      <c r="N37" s="104"/>
      <c r="O37" s="104"/>
      <c r="P37" s="104"/>
      <c r="Q37" s="104"/>
    </row>
    <row r="38" s="78" customFormat="1" spans="1:17">
      <c r="A38" s="99" t="s">
        <v>1417</v>
      </c>
      <c r="B38" s="88"/>
      <c r="C38" s="88"/>
      <c r="D38" s="90"/>
      <c r="E38" s="90"/>
      <c r="F38" s="88"/>
      <c r="G38" s="91"/>
      <c r="H38" s="88"/>
      <c r="I38" s="88"/>
      <c r="J38" s="105"/>
      <c r="K38" s="111"/>
      <c r="L38" s="111"/>
      <c r="M38" s="107"/>
      <c r="N38" s="107"/>
      <c r="O38" s="107"/>
      <c r="P38" s="107"/>
      <c r="Q38" s="107"/>
    </row>
    <row r="39" s="77" customFormat="1" spans="1:1">
      <c r="A39" s="80"/>
    </row>
    <row r="40" s="77" customFormat="1"/>
    <row r="41" s="77" customFormat="1"/>
    <row r="42" s="77" customFormat="1"/>
    <row r="43" s="77" customFormat="1"/>
    <row r="44" s="77" customFormat="1"/>
    <row r="45" s="77" customFormat="1"/>
    <row r="46" s="77" customFormat="1"/>
    <row r="47" s="77" customFormat="1"/>
    <row r="48" s="77" customFormat="1"/>
    <row r="49" s="77" customFormat="1"/>
    <row r="50" s="77" customFormat="1"/>
    <row r="51" s="77" customFormat="1"/>
    <row r="52" s="77" customFormat="1"/>
    <row r="53" s="77" customFormat="1"/>
    <row r="54" s="77" customFormat="1"/>
    <row r="55" s="77" customFormat="1"/>
    <row r="56" s="77" customFormat="1"/>
    <row r="57" s="77" customFormat="1"/>
    <row r="58" s="77" customFormat="1"/>
    <row r="59" s="77" customFormat="1"/>
    <row r="60" s="77" customFormat="1"/>
    <row r="61" s="77" customFormat="1"/>
    <row r="62" s="77" customFormat="1"/>
    <row r="63" s="77" customFormat="1"/>
    <row r="64" s="77" customFormat="1"/>
    <row r="65" s="77" customFormat="1"/>
    <row r="66" s="77" customFormat="1"/>
    <row r="67" s="77" customFormat="1"/>
    <row r="68" s="77" customFormat="1"/>
    <row r="69" s="77" customFormat="1"/>
    <row r="70" s="77" customFormat="1"/>
    <row r="71" s="77" customFormat="1"/>
    <row r="72" s="77" customFormat="1"/>
    <row r="73" s="77" customFormat="1"/>
    <row r="74" s="77" customFormat="1"/>
    <row r="75" s="77" customFormat="1"/>
    <row r="76" s="77" customFormat="1"/>
    <row r="77" s="77" customFormat="1"/>
    <row r="78" s="77" customFormat="1"/>
    <row r="79" s="77" customFormat="1"/>
    <row r="80" s="77" customFormat="1"/>
    <row r="81" s="77" customFormat="1"/>
    <row r="82" s="77" customFormat="1"/>
    <row r="83" s="77" customFormat="1"/>
    <row r="84" s="77" customFormat="1"/>
    <row r="85" s="77" customFormat="1"/>
    <row r="86" s="77" customFormat="1"/>
    <row r="87" s="77" customFormat="1"/>
    <row r="88" s="77" customFormat="1"/>
    <row r="89" s="77" customFormat="1"/>
    <row r="90" s="77" customFormat="1"/>
    <row r="91" s="77" customFormat="1"/>
    <row r="92" s="77" customFormat="1"/>
    <row r="93" s="77" customFormat="1"/>
    <row r="94" s="77" customFormat="1"/>
    <row r="95" s="77" customFormat="1"/>
    <row r="96" s="77" customFormat="1"/>
    <row r="97" s="77" customFormat="1"/>
    <row r="98" s="77" customFormat="1"/>
    <row r="99" s="77" customFormat="1"/>
    <row r="100" s="77" customFormat="1"/>
    <row r="101" s="77" customFormat="1"/>
    <row r="102" s="77" customFormat="1"/>
    <row r="103" s="77" customFormat="1"/>
    <row r="104" s="77" customFormat="1"/>
    <row r="105" s="77" customFormat="1"/>
    <row r="106" s="77" customFormat="1"/>
    <row r="107" s="77" customFormat="1"/>
    <row r="108" s="77" customFormat="1"/>
    <row r="109" s="77" customFormat="1"/>
    <row r="110" s="77" customFormat="1"/>
    <row r="111" s="77" customFormat="1"/>
    <row r="112" s="77" customFormat="1"/>
    <row r="113" s="77" customFormat="1"/>
    <row r="114" s="77" customFormat="1"/>
    <row r="115" s="77" customFormat="1"/>
    <row r="116" s="77" customFormat="1"/>
    <row r="117" s="77" customFormat="1"/>
    <row r="118" s="77" customFormat="1"/>
    <row r="119" s="77" customFormat="1"/>
    <row r="120" s="77" customFormat="1"/>
    <row r="121" s="77" customFormat="1"/>
    <row r="122" s="77" customFormat="1"/>
    <row r="123" s="77" customFormat="1"/>
    <row r="124" s="77" customFormat="1"/>
    <row r="125" s="77" customFormat="1"/>
    <row r="126" s="77" customFormat="1"/>
    <row r="127" s="77" customFormat="1"/>
    <row r="128" s="77" customFormat="1"/>
    <row r="129" s="77" customFormat="1"/>
    <row r="130" s="77" customFormat="1"/>
    <row r="131" s="77" customFormat="1"/>
    <row r="132" s="77" customFormat="1"/>
    <row r="133" s="77" customFormat="1"/>
    <row r="134" s="77" customFormat="1"/>
    <row r="135" s="77" customFormat="1"/>
    <row r="136" s="77" customFormat="1"/>
    <row r="137" s="77" customFormat="1"/>
    <row r="138" s="77" customFormat="1"/>
    <row r="139" s="77" customFormat="1"/>
    <row r="140" s="77" customFormat="1"/>
    <row r="141" s="77" customFormat="1"/>
    <row r="142" s="77" customFormat="1"/>
    <row r="143" s="77" customFormat="1"/>
    <row r="144" s="77" customFormat="1"/>
    <row r="145" s="77" customFormat="1"/>
    <row r="146" s="77" customFormat="1"/>
    <row r="147" s="77" customFormat="1"/>
    <row r="148" s="77" customFormat="1"/>
    <row r="149" s="77" customFormat="1"/>
    <row r="150" s="77" customFormat="1"/>
    <row r="151" s="77" customFormat="1"/>
    <row r="152" s="77" customFormat="1"/>
    <row r="153" s="77" customFormat="1"/>
    <row r="154" s="77" customFormat="1"/>
    <row r="155" s="77" customFormat="1"/>
    <row r="156" s="77" customFormat="1"/>
    <row r="157" s="77" customFormat="1"/>
    <row r="158" s="77" customFormat="1"/>
    <row r="159" s="77" customFormat="1"/>
    <row r="160" s="77" customFormat="1"/>
    <row r="161" s="77" customFormat="1"/>
    <row r="162" s="77" customFormat="1"/>
    <row r="163" s="77" customFormat="1"/>
    <row r="164" s="77" customFormat="1"/>
    <row r="165" s="77" customFormat="1"/>
    <row r="166" s="77" customFormat="1"/>
    <row r="167" s="77" customFormat="1"/>
    <row r="168" s="77" customFormat="1"/>
    <row r="169" s="77" customFormat="1"/>
    <row r="170" s="77" customFormat="1"/>
    <row r="171" s="77" customFormat="1"/>
    <row r="172" s="77" customFormat="1"/>
    <row r="173" s="77" customFormat="1"/>
    <row r="174" s="77" customFormat="1"/>
    <row r="175" s="77" customFormat="1"/>
    <row r="176" s="77" customFormat="1"/>
    <row r="177" s="77" customFormat="1"/>
    <row r="178" s="77" customFormat="1"/>
    <row r="179" s="77" customFormat="1"/>
    <row r="180" s="77" customFormat="1"/>
    <row r="181" s="77" customFormat="1"/>
    <row r="182" s="77" customFormat="1"/>
    <row r="183" s="77" customFormat="1"/>
    <row r="184" s="77" customFormat="1"/>
    <row r="185" s="77" customFormat="1"/>
    <row r="186" s="77" customFormat="1"/>
    <row r="187" s="77" customFormat="1"/>
    <row r="188" s="77" customFormat="1"/>
    <row r="189" s="77" customFormat="1"/>
    <row r="190" s="77" customFormat="1"/>
    <row r="191" s="77" customFormat="1"/>
    <row r="192" s="77" customFormat="1"/>
    <row r="193" s="77" customFormat="1"/>
    <row r="194" s="77" customFormat="1"/>
    <row r="195" s="77" customFormat="1"/>
    <row r="196" s="77" customFormat="1"/>
    <row r="197" s="77" customFormat="1"/>
    <row r="198" s="77" customFormat="1"/>
    <row r="199" s="77" customFormat="1"/>
    <row r="200" s="77" customFormat="1"/>
    <row r="201" s="77" customFormat="1"/>
    <row r="202" s="77" customFormat="1"/>
    <row r="203" s="77" customFormat="1"/>
    <row r="204" s="77" customFormat="1"/>
    <row r="205" s="77" customFormat="1"/>
    <row r="206" s="77" customFormat="1"/>
    <row r="207" s="77" customFormat="1"/>
    <row r="208" s="77" customFormat="1"/>
    <row r="209" s="77" customFormat="1"/>
    <row r="210" s="77" customFormat="1"/>
    <row r="211" s="77" customFormat="1"/>
    <row r="212" s="77" customFormat="1"/>
    <row r="213" s="77" customFormat="1"/>
    <row r="214" s="77" customFormat="1"/>
    <row r="215" s="77" customFormat="1"/>
    <row r="216" s="77" customFormat="1"/>
    <row r="217" s="77" customFormat="1"/>
    <row r="218" s="77" customFormat="1"/>
    <row r="219" s="77" customFormat="1"/>
    <row r="220" s="77" customFormat="1"/>
    <row r="221" s="77" customFormat="1"/>
    <row r="222" s="77" customFormat="1"/>
    <row r="223" s="77" customFormat="1"/>
    <row r="224" s="77" customFormat="1"/>
    <row r="225" s="77" customFormat="1"/>
    <row r="226" s="77" customFormat="1"/>
    <row r="227" s="77" customFormat="1"/>
    <row r="228" s="77" customFormat="1"/>
    <row r="229" s="77" customFormat="1"/>
    <row r="230" s="77" customFormat="1"/>
    <row r="231" s="77" customFormat="1"/>
    <row r="232" s="77" customFormat="1"/>
    <row r="233" s="77" customFormat="1"/>
    <row r="234" s="77" customFormat="1"/>
    <row r="235" s="77" customFormat="1"/>
    <row r="236" s="77" customFormat="1"/>
    <row r="237" s="77" customFormat="1"/>
    <row r="238" s="77" customFormat="1"/>
    <row r="239" s="77" customFormat="1"/>
    <row r="240" s="77" customFormat="1"/>
    <row r="241" s="77" customFormat="1"/>
    <row r="242" s="77" customFormat="1"/>
    <row r="243" s="77" customFormat="1"/>
    <row r="244" s="77" customFormat="1"/>
    <row r="245" s="77" customFormat="1"/>
    <row r="246" s="77" customFormat="1"/>
    <row r="247" s="77" customFormat="1"/>
    <row r="248" s="77" customFormat="1"/>
    <row r="249" s="77" customFormat="1"/>
    <row r="250" s="77" customFormat="1"/>
    <row r="251" s="77" customFormat="1"/>
    <row r="252" s="77" customFormat="1"/>
    <row r="253" s="77" customFormat="1"/>
    <row r="254" s="77" customFormat="1"/>
    <row r="255" s="77" customFormat="1"/>
    <row r="256" s="77" customFormat="1"/>
    <row r="257" s="77" customFormat="1"/>
    <row r="258" s="77" customFormat="1"/>
    <row r="259" s="77" customFormat="1"/>
    <row r="260" s="77" customFormat="1"/>
    <row r="261" s="77" customFormat="1"/>
    <row r="262" s="77" customFormat="1"/>
    <row r="263" s="77" customFormat="1"/>
    <row r="264" s="77" customFormat="1"/>
    <row r="265" s="77" customFormat="1"/>
    <row r="266" s="77" customFormat="1"/>
    <row r="267" s="77" customFormat="1"/>
    <row r="268" s="77" customFormat="1"/>
    <row r="269" s="77" customFormat="1"/>
    <row r="270" s="77" customFormat="1"/>
    <row r="271" s="77" customFormat="1"/>
    <row r="272" s="77" customFormat="1"/>
    <row r="273" s="77" customFormat="1"/>
    <row r="274" s="77" customFormat="1"/>
    <row r="275" s="77" customFormat="1"/>
    <row r="276" s="77" customFormat="1"/>
    <row r="277" s="77" customFormat="1"/>
    <row r="278" s="77" customFormat="1"/>
    <row r="279" s="77" customFormat="1"/>
    <row r="280" s="77" customFormat="1"/>
    <row r="281" s="77" customFormat="1"/>
    <row r="282" s="77" customFormat="1"/>
    <row r="283" s="77" customFormat="1"/>
    <row r="284" s="77" customFormat="1"/>
    <row r="285" s="77" customFormat="1"/>
    <row r="286" s="77" customFormat="1"/>
    <row r="287" s="77" customFormat="1"/>
    <row r="288" s="77" customFormat="1"/>
    <row r="289" s="77" customFormat="1"/>
    <row r="290" s="77" customFormat="1"/>
    <row r="291" s="77" customFormat="1"/>
    <row r="292" s="77" customFormat="1"/>
    <row r="293" s="77" customFormat="1"/>
    <row r="294" s="77" customFormat="1"/>
    <row r="295" s="77" customFormat="1"/>
    <row r="296" s="77" customFormat="1"/>
    <row r="297" s="77" customFormat="1"/>
    <row r="298" s="77" customFormat="1"/>
    <row r="299" s="77" customFormat="1"/>
    <row r="300" s="77" customFormat="1"/>
    <row r="301" s="77" customFormat="1"/>
    <row r="302" s="77" customFormat="1"/>
    <row r="303" s="77" customFormat="1"/>
    <row r="304" s="77" customFormat="1"/>
    <row r="305" s="77" customFormat="1"/>
    <row r="306" s="77" customFormat="1"/>
    <row r="307" s="77" customFormat="1"/>
    <row r="308" s="77" customFormat="1"/>
    <row r="309" s="77" customFormat="1"/>
    <row r="310" s="77" customFormat="1"/>
    <row r="311" s="77" customFormat="1"/>
    <row r="312" s="77" customFormat="1"/>
    <row r="313" s="77" customFormat="1"/>
    <row r="314" s="77" customFormat="1"/>
    <row r="315" s="77" customFormat="1"/>
    <row r="316" s="77" customFormat="1"/>
    <row r="317" s="77" customFormat="1"/>
    <row r="318" s="77" customFormat="1"/>
    <row r="319" s="77" customFormat="1"/>
    <row r="320" s="77" customFormat="1"/>
    <row r="321" s="77" customFormat="1"/>
    <row r="322" s="77" customFormat="1"/>
    <row r="323" s="77" customFormat="1"/>
    <row r="324" s="77" customFormat="1"/>
    <row r="325" s="77" customFormat="1"/>
    <row r="326" s="77" customFormat="1"/>
    <row r="327" s="77" customFormat="1"/>
    <row r="328" s="77" customFormat="1"/>
    <row r="329" s="77" customFormat="1"/>
    <row r="330" s="77" customFormat="1"/>
    <row r="331" s="77" customFormat="1"/>
    <row r="332" s="77" customFormat="1"/>
    <row r="333" s="77" customFormat="1"/>
    <row r="334" s="77" customFormat="1"/>
    <row r="335" s="77" customFormat="1"/>
    <row r="336" s="77" customFormat="1"/>
    <row r="337" s="77" customFormat="1"/>
    <row r="338" s="77" customFormat="1"/>
    <row r="339" s="77" customFormat="1"/>
    <row r="340" s="77" customFormat="1"/>
    <row r="341" s="77" customFormat="1"/>
    <row r="342" s="77" customFormat="1"/>
    <row r="343" s="77" customFormat="1"/>
    <row r="344" s="77" customFormat="1"/>
    <row r="345" s="77" customFormat="1"/>
    <row r="346" s="77" customFormat="1"/>
    <row r="347" s="77" customFormat="1"/>
    <row r="348" s="77" customFormat="1"/>
    <row r="349" s="77" customFormat="1"/>
    <row r="350" s="77" customFormat="1"/>
    <row r="351" s="77" customFormat="1"/>
    <row r="352" s="77" customFormat="1"/>
    <row r="353" s="77" customFormat="1"/>
    <row r="354" s="77" customFormat="1"/>
    <row r="355" s="77" customFormat="1"/>
    <row r="356" s="77" customFormat="1"/>
    <row r="357" s="77" customFormat="1"/>
    <row r="358" s="77" customFormat="1"/>
    <row r="359" s="77" customFormat="1"/>
    <row r="360" s="77" customFormat="1"/>
    <row r="361" s="77" customFormat="1"/>
    <row r="362" s="77" customFormat="1"/>
    <row r="363" s="77" customFormat="1"/>
    <row r="364" s="77" customFormat="1"/>
    <row r="365" s="77" customFormat="1"/>
    <row r="366" s="77" customFormat="1"/>
    <row r="367" s="77" customFormat="1"/>
    <row r="368" s="77" customFormat="1"/>
    <row r="369" s="77" customFormat="1"/>
    <row r="370" s="77" customFormat="1"/>
    <row r="371" s="77" customFormat="1"/>
    <row r="372" s="77" customFormat="1"/>
    <row r="373" s="77" customFormat="1"/>
    <row r="374" s="77" customFormat="1"/>
    <row r="375" s="77" customFormat="1"/>
    <row r="376" s="77" customFormat="1"/>
    <row r="377" s="77" customFormat="1"/>
    <row r="378" s="77" customFormat="1"/>
    <row r="379" s="77" customFormat="1"/>
    <row r="380" s="77" customFormat="1"/>
    <row r="381" s="77" customFormat="1"/>
    <row r="382" s="77" customFormat="1"/>
    <row r="383" s="77" customFormat="1"/>
    <row r="384" s="77" customFormat="1"/>
    <row r="385" s="77" customFormat="1"/>
    <row r="386" s="77" customFormat="1"/>
    <row r="387" s="77" customFormat="1"/>
    <row r="388" s="77" customFormat="1"/>
    <row r="389" s="77" customFormat="1"/>
    <row r="390" s="77" customFormat="1"/>
    <row r="391" s="77" customFormat="1"/>
    <row r="392" s="77" customFormat="1"/>
    <row r="393" s="77" customFormat="1"/>
    <row r="394" s="77" customFormat="1"/>
    <row r="395" s="77" customFormat="1"/>
    <row r="396" s="77" customFormat="1"/>
    <row r="397" s="77" customFormat="1"/>
    <row r="398" s="77" customFormat="1"/>
    <row r="399" s="77" customFormat="1"/>
    <row r="400" s="77" customFormat="1"/>
    <row r="401" s="77" customFormat="1"/>
    <row r="402" s="77" customFormat="1"/>
    <row r="403" s="77" customFormat="1"/>
    <row r="404" s="77" customFormat="1"/>
    <row r="405" s="77" customFormat="1"/>
    <row r="406" s="77" customFormat="1"/>
    <row r="407" s="77" customFormat="1"/>
    <row r="408" s="77" customFormat="1"/>
    <row r="409" s="77" customFormat="1"/>
    <row r="410" s="77" customFormat="1"/>
    <row r="411" s="77" customFormat="1"/>
    <row r="412" s="77" customFormat="1"/>
    <row r="413" s="77" customFormat="1"/>
    <row r="414" s="77" customFormat="1"/>
    <row r="415" s="77" customFormat="1"/>
    <row r="416" s="77" customFormat="1"/>
    <row r="417" s="77" customFormat="1"/>
    <row r="418" s="77" customFormat="1"/>
    <row r="419" s="77" customFormat="1"/>
    <row r="420" s="77" customFormat="1"/>
    <row r="421" s="77" customFormat="1"/>
    <row r="422" s="77" customFormat="1"/>
    <row r="423" s="77" customFormat="1"/>
    <row r="424" s="77" customFormat="1"/>
    <row r="425" s="77" customFormat="1"/>
    <row r="426" s="77" customFormat="1"/>
    <row r="427" s="77" customFormat="1"/>
    <row r="428" s="77" customFormat="1"/>
    <row r="429" s="77" customFormat="1"/>
    <row r="430" s="77" customFormat="1"/>
    <row r="431" s="77" customFormat="1"/>
    <row r="432" s="77" customFormat="1"/>
    <row r="433" s="77" customFormat="1"/>
    <row r="434" s="77" customFormat="1"/>
    <row r="435" s="77" customFormat="1"/>
    <row r="436" s="77" customFormat="1"/>
    <row r="437" s="77" customFormat="1"/>
    <row r="438" s="77" customFormat="1"/>
    <row r="439" s="77" customFormat="1"/>
    <row r="440" s="77" customFormat="1"/>
    <row r="441" s="77" customFormat="1"/>
    <row r="442" s="77" customFormat="1"/>
    <row r="443" s="77" customFormat="1"/>
    <row r="444" s="77" customFormat="1"/>
    <row r="445" s="77" customFormat="1"/>
    <row r="446" s="77" customFormat="1"/>
    <row r="447" s="77" customFormat="1"/>
    <row r="448" s="77" customFormat="1"/>
    <row r="449" s="77" customFormat="1"/>
    <row r="450" s="77" customFormat="1"/>
    <row r="451" s="77" customFormat="1"/>
    <row r="452" s="77" customFormat="1"/>
    <row r="453" s="77" customFormat="1"/>
    <row r="454" s="77" customFormat="1"/>
    <row r="455" s="77" customFormat="1"/>
    <row r="456" s="77" customFormat="1"/>
    <row r="457" s="77" customFormat="1"/>
    <row r="458" s="77" customFormat="1"/>
    <row r="459" s="77" customFormat="1"/>
    <row r="460" s="77" customFormat="1"/>
    <row r="461" s="77" customFormat="1"/>
    <row r="462" s="77" customFormat="1"/>
    <row r="463" s="77" customFormat="1"/>
    <row r="464" s="77" customFormat="1"/>
    <row r="465" s="77" customFormat="1"/>
    <row r="466" s="77" customFormat="1"/>
    <row r="467" s="77" customFormat="1"/>
    <row r="468" s="77" customFormat="1"/>
    <row r="469" s="77" customFormat="1"/>
    <row r="470" s="77" customFormat="1"/>
    <row r="471" s="77" customFormat="1"/>
    <row r="472" s="77" customFormat="1"/>
    <row r="473" s="77" customFormat="1"/>
    <row r="474" s="77" customFormat="1"/>
    <row r="475" s="77" customFormat="1"/>
    <row r="476" s="77" customFormat="1"/>
    <row r="477" s="77" customFormat="1"/>
    <row r="478" s="77" customFormat="1"/>
    <row r="479" s="77" customFormat="1"/>
    <row r="480" s="77" customFormat="1"/>
    <row r="481" s="77" customFormat="1"/>
    <row r="482" s="77" customFormat="1"/>
    <row r="483" s="77" customFormat="1"/>
    <row r="484" s="77" customFormat="1"/>
    <row r="485" s="77" customFormat="1"/>
    <row r="486" s="77" customFormat="1"/>
    <row r="487" s="77" customFormat="1"/>
    <row r="488" s="77" customFormat="1"/>
    <row r="489" s="77" customFormat="1"/>
    <row r="490" s="77" customFormat="1"/>
    <row r="491" s="77" customFormat="1"/>
    <row r="492" s="77" customFormat="1"/>
    <row r="493" s="77" customFormat="1"/>
    <row r="494" s="77" customFormat="1"/>
    <row r="495" s="77" customFormat="1"/>
    <row r="496" s="77" customFormat="1"/>
    <row r="497" s="77" customFormat="1"/>
    <row r="498" s="77" customFormat="1"/>
    <row r="499" s="77" customFormat="1"/>
    <row r="500" s="77" customFormat="1"/>
    <row r="501" s="77" customFormat="1"/>
    <row r="502" s="77" customFormat="1"/>
    <row r="503" s="77" customFormat="1"/>
    <row r="504" s="77" customFormat="1"/>
    <row r="505" s="77" customFormat="1"/>
    <row r="506" s="77" customFormat="1"/>
    <row r="507" s="77" customFormat="1"/>
    <row r="508" s="77" customFormat="1"/>
    <row r="509" s="77" customFormat="1"/>
    <row r="510" s="77" customFormat="1"/>
    <row r="511" s="77" customFormat="1"/>
    <row r="512" s="77" customFormat="1"/>
    <row r="513" s="77" customFormat="1"/>
    <row r="514" s="77" customFormat="1"/>
    <row r="515" s="77" customFormat="1"/>
    <row r="516" s="77" customFormat="1"/>
    <row r="517" s="77" customFormat="1"/>
    <row r="518" s="77" customFormat="1"/>
    <row r="519" s="77" customFormat="1"/>
    <row r="520" s="77" customFormat="1"/>
    <row r="521" s="77" customFormat="1"/>
    <row r="522" s="77" customFormat="1"/>
    <row r="523" s="77" customFormat="1"/>
    <row r="524" s="77" customFormat="1"/>
    <row r="525" s="77" customFormat="1"/>
    <row r="526" s="77" customFormat="1"/>
    <row r="527" s="77" customFormat="1"/>
    <row r="528" s="77" customFormat="1"/>
    <row r="529" s="77" customFormat="1"/>
    <row r="530" s="77" customFormat="1"/>
    <row r="531" s="77" customFormat="1"/>
    <row r="532" s="77" customFormat="1"/>
    <row r="533" s="77" customFormat="1"/>
    <row r="534" s="77" customFormat="1"/>
    <row r="535" s="77" customFormat="1"/>
    <row r="536" s="77" customFormat="1"/>
    <row r="537" s="77" customFormat="1"/>
    <row r="538" s="77" customFormat="1"/>
    <row r="539" s="77" customFormat="1"/>
    <row r="540" s="77" customFormat="1"/>
    <row r="541" s="77" customFormat="1"/>
    <row r="542" s="77" customFormat="1"/>
    <row r="543" s="77" customFormat="1"/>
    <row r="544" s="77" customFormat="1"/>
    <row r="545" s="77" customFormat="1"/>
    <row r="546" s="77" customFormat="1"/>
    <row r="547" s="77" customFormat="1"/>
    <row r="548" s="77" customFormat="1"/>
    <row r="549" s="77" customFormat="1"/>
    <row r="550" s="77" customFormat="1"/>
    <row r="551" s="77" customFormat="1"/>
    <row r="552" s="77" customFormat="1"/>
    <row r="553" s="77" customFormat="1"/>
    <row r="554" s="77" customFormat="1"/>
    <row r="555" s="77" customFormat="1"/>
    <row r="556" s="77" customFormat="1"/>
    <row r="557" s="77" customFormat="1"/>
    <row r="558" s="77" customFormat="1"/>
    <row r="559" s="77" customFormat="1"/>
    <row r="560" s="77" customFormat="1"/>
    <row r="561" s="77" customFormat="1"/>
    <row r="562" s="77" customFormat="1"/>
    <row r="563" s="77" customFormat="1"/>
    <row r="564" s="77" customFormat="1"/>
    <row r="565" s="77" customFormat="1"/>
    <row r="566" s="77" customFormat="1"/>
    <row r="567" s="77" customFormat="1"/>
    <row r="568" s="77" customFormat="1"/>
    <row r="569" s="77" customFormat="1"/>
    <row r="570" s="77" customFormat="1"/>
    <row r="571" s="77" customFormat="1"/>
    <row r="572" s="77" customFormat="1"/>
    <row r="573" s="77" customFormat="1"/>
    <row r="574" s="77" customFormat="1"/>
    <row r="575" s="77" customFormat="1"/>
    <row r="576" s="77" customFormat="1"/>
    <row r="577" s="77" customFormat="1"/>
    <row r="578" s="77" customFormat="1"/>
    <row r="579" s="77" customFormat="1"/>
    <row r="580" s="77" customFormat="1"/>
    <row r="581" s="77" customFormat="1"/>
    <row r="582" s="77" customFormat="1"/>
    <row r="583" s="77" customFormat="1"/>
    <row r="584" s="77" customFormat="1"/>
    <row r="585" s="77" customFormat="1"/>
    <row r="586" s="77" customFormat="1"/>
    <row r="587" s="77" customFormat="1"/>
    <row r="588" s="77" customFormat="1"/>
    <row r="589" s="77" customFormat="1"/>
    <row r="590" s="77" customFormat="1"/>
    <row r="591" s="77" customFormat="1"/>
    <row r="592" s="77" customFormat="1"/>
    <row r="593" s="77" customFormat="1"/>
    <row r="594" s="77" customFormat="1"/>
    <row r="595" s="77" customFormat="1"/>
    <row r="596" s="77" customFormat="1"/>
    <row r="597" s="77" customFormat="1"/>
    <row r="598" s="77" customFormat="1"/>
    <row r="599" s="77" customFormat="1"/>
    <row r="600" s="77" customFormat="1"/>
    <row r="601" s="77" customFormat="1"/>
    <row r="602" s="77" customFormat="1"/>
    <row r="603" s="77" customFormat="1"/>
    <row r="604" s="77" customFormat="1"/>
    <row r="605" s="77" customFormat="1"/>
    <row r="606" s="77" customFormat="1"/>
    <row r="607" s="77" customFormat="1"/>
    <row r="608" s="77" customFormat="1"/>
    <row r="609" s="77" customFormat="1"/>
    <row r="610" s="77" customFormat="1"/>
    <row r="611" s="77" customFormat="1"/>
    <row r="612" s="77" customFormat="1"/>
    <row r="613" s="77" customFormat="1"/>
    <row r="614" s="77" customFormat="1"/>
    <row r="615" s="77" customFormat="1"/>
    <row r="616" s="77" customFormat="1"/>
    <row r="617" s="77" customFormat="1"/>
    <row r="618" s="77" customFormat="1"/>
    <row r="619" s="77" customFormat="1"/>
    <row r="620" s="77" customFormat="1"/>
    <row r="621" s="77" customFormat="1"/>
    <row r="622" s="77" customFormat="1"/>
    <row r="623" s="77" customFormat="1"/>
    <row r="624" s="77" customFormat="1"/>
    <row r="625" s="77" customFormat="1"/>
    <row r="626" s="77" customFormat="1"/>
    <row r="627" s="77" customFormat="1"/>
    <row r="628" s="77" customFormat="1"/>
    <row r="629" s="77" customFormat="1"/>
    <row r="630" s="77" customFormat="1"/>
    <row r="631" s="77" customFormat="1"/>
    <row r="632" s="77" customFormat="1"/>
    <row r="633" s="77" customFormat="1"/>
    <row r="634" s="77" customFormat="1"/>
    <row r="635" s="77" customFormat="1"/>
    <row r="636" s="77" customFormat="1"/>
    <row r="637" s="77" customFormat="1"/>
    <row r="638" s="77" customFormat="1"/>
    <row r="639" s="77" customFormat="1"/>
    <row r="640" s="77" customFormat="1"/>
    <row r="641" s="77" customFormat="1"/>
    <row r="642" s="77" customFormat="1"/>
    <row r="643" s="77" customFormat="1"/>
    <row r="644" s="77" customFormat="1"/>
    <row r="645" s="77" customFormat="1"/>
    <row r="646" s="77" customFormat="1"/>
    <row r="647" s="77" customFormat="1"/>
    <row r="648" s="77" customFormat="1"/>
    <row r="649" s="77" customFormat="1"/>
    <row r="650" s="77" customFormat="1"/>
    <row r="651" s="77" customFormat="1"/>
    <row r="652" s="77" customFormat="1"/>
    <row r="653" s="77" customFormat="1"/>
    <row r="654" s="77" customFormat="1"/>
    <row r="655" s="77" customFormat="1"/>
    <row r="656" s="77" customFormat="1"/>
    <row r="657" s="77" customFormat="1"/>
    <row r="658" s="77" customFormat="1"/>
    <row r="659" s="77" customFormat="1"/>
    <row r="660" s="77" customFormat="1"/>
    <row r="661" s="77" customFormat="1"/>
    <row r="662" s="77" customFormat="1"/>
    <row r="663" s="77" customFormat="1"/>
    <row r="664" s="77" customFormat="1"/>
    <row r="665" s="77" customFormat="1"/>
    <row r="666" s="77" customFormat="1"/>
    <row r="667" s="77" customFormat="1"/>
    <row r="668" s="77" customFormat="1"/>
    <row r="669" s="77" customFormat="1"/>
    <row r="670" s="77" customFormat="1"/>
    <row r="671" s="77" customFormat="1"/>
    <row r="672" s="77" customFormat="1"/>
    <row r="673" s="77" customFormat="1"/>
    <row r="674" s="77" customFormat="1"/>
    <row r="675" s="77" customFormat="1"/>
    <row r="676" s="77" customFormat="1"/>
    <row r="677" s="77" customFormat="1"/>
    <row r="678" s="77" customFormat="1"/>
    <row r="679" s="77" customFormat="1"/>
    <row r="680" s="77" customFormat="1"/>
    <row r="681" s="77" customFormat="1"/>
    <row r="682" s="77" customFormat="1"/>
    <row r="683" s="77" customFormat="1"/>
    <row r="684" s="77" customFormat="1"/>
    <row r="685" s="77" customFormat="1"/>
    <row r="686" s="77" customFormat="1"/>
    <row r="687" s="77" customFormat="1"/>
    <row r="688" s="77" customFormat="1"/>
    <row r="689" s="77" customFormat="1"/>
    <row r="690" s="77" customFormat="1"/>
    <row r="691" s="77" customFormat="1"/>
    <row r="692" s="77" customFormat="1"/>
    <row r="693" s="77" customFormat="1"/>
    <row r="694" s="77" customFormat="1"/>
    <row r="695" s="77" customFormat="1"/>
    <row r="696" s="77" customFormat="1"/>
    <row r="697" s="77" customFormat="1"/>
    <row r="698" s="77" customFormat="1"/>
    <row r="699" s="77" customFormat="1"/>
    <row r="700" s="77" customFormat="1"/>
    <row r="701" s="77" customFormat="1"/>
    <row r="702" s="77" customFormat="1"/>
    <row r="703" s="77" customFormat="1"/>
    <row r="704" s="77" customFormat="1"/>
    <row r="705" s="77" customFormat="1"/>
    <row r="706" s="77" customFormat="1"/>
    <row r="707" s="77" customFormat="1"/>
    <row r="708" s="77" customFormat="1"/>
    <row r="709" s="77" customFormat="1"/>
    <row r="710" s="77" customFormat="1"/>
    <row r="711" s="77" customFormat="1"/>
    <row r="712" s="77" customFormat="1"/>
    <row r="713" s="77" customFormat="1"/>
    <row r="714" s="77" customFormat="1"/>
    <row r="715" s="77" customFormat="1"/>
    <row r="716" s="77" customFormat="1"/>
    <row r="717" s="77" customFormat="1"/>
    <row r="718" s="77" customFormat="1"/>
    <row r="719" s="77" customFormat="1"/>
    <row r="720" s="77" customFormat="1"/>
    <row r="721" s="77" customFormat="1"/>
    <row r="722" s="77" customFormat="1"/>
    <row r="723" s="77" customFormat="1"/>
    <row r="724" s="77" customFormat="1"/>
    <row r="725" s="77" customFormat="1"/>
    <row r="726" s="77" customFormat="1"/>
    <row r="727" s="77" customFormat="1"/>
    <row r="728" s="77" customFormat="1"/>
    <row r="729" s="77" customFormat="1"/>
    <row r="730" s="77" customFormat="1"/>
    <row r="731" s="77" customFormat="1"/>
    <row r="732" s="77" customFormat="1"/>
    <row r="733" s="77" customFormat="1"/>
    <row r="734" s="77" customFormat="1"/>
    <row r="735" s="77" customFormat="1"/>
    <row r="736" s="77" customFormat="1"/>
    <row r="737" s="77" customFormat="1"/>
    <row r="738" s="77" customFormat="1"/>
    <row r="739" s="77" customFormat="1"/>
    <row r="740" s="77" customFormat="1"/>
    <row r="741" s="77" customFormat="1"/>
    <row r="742" s="77" customFormat="1"/>
    <row r="743" s="77" customFormat="1"/>
    <row r="744" s="77" customFormat="1"/>
    <row r="745" s="77" customFormat="1"/>
    <row r="746" s="77" customFormat="1"/>
    <row r="747" s="77" customFormat="1"/>
    <row r="748" s="77" customFormat="1"/>
    <row r="749" s="77" customFormat="1"/>
    <row r="750" s="77" customFormat="1"/>
    <row r="751" s="77" customFormat="1"/>
    <row r="752" s="77" customFormat="1"/>
    <row r="753" s="77" customFormat="1"/>
    <row r="754" s="77" customFormat="1"/>
    <row r="755" s="77" customFormat="1"/>
    <row r="756" s="77" customFormat="1"/>
    <row r="757" s="77" customFormat="1"/>
    <row r="758" s="77" customFormat="1"/>
    <row r="759" s="77" customFormat="1"/>
    <row r="760" s="77" customFormat="1"/>
    <row r="761" s="77" customFormat="1"/>
    <row r="762" s="77" customFormat="1"/>
    <row r="763" s="77" customFormat="1"/>
    <row r="764" s="77" customFormat="1"/>
    <row r="765" s="77" customFormat="1"/>
    <row r="766" s="77" customFormat="1"/>
    <row r="767" s="77" customFormat="1"/>
    <row r="768" s="77" customFormat="1"/>
    <row r="769" s="77" customFormat="1"/>
    <row r="770" s="77" customFormat="1"/>
    <row r="771" s="77" customFormat="1"/>
    <row r="772" s="77" customFormat="1"/>
    <row r="773" s="77" customFormat="1"/>
    <row r="774" s="77" customFormat="1"/>
    <row r="775" s="77" customFormat="1"/>
    <row r="776" s="77" customFormat="1"/>
    <row r="777" s="77" customFormat="1"/>
    <row r="778" s="77" customFormat="1"/>
    <row r="779" s="77" customFormat="1"/>
    <row r="780" s="77" customFormat="1"/>
    <row r="781" s="77" customFormat="1"/>
    <row r="782" s="77" customFormat="1"/>
    <row r="783" s="77" customFormat="1"/>
    <row r="784" s="77" customFormat="1"/>
    <row r="785" s="77" customFormat="1"/>
    <row r="786" s="77" customFormat="1"/>
    <row r="787" s="77" customFormat="1"/>
    <row r="788" s="77" customFormat="1"/>
    <row r="789" s="77" customFormat="1"/>
    <row r="790" s="77" customFormat="1"/>
    <row r="791" s="77" customFormat="1"/>
    <row r="792" s="77" customFormat="1"/>
    <row r="793" s="77" customFormat="1"/>
    <row r="794" s="77" customFormat="1"/>
    <row r="795" s="77" customFormat="1"/>
    <row r="796" s="77" customFormat="1"/>
    <row r="797" s="77" customFormat="1"/>
    <row r="798" s="77" customFormat="1"/>
    <row r="799" s="77" customFormat="1"/>
    <row r="800" s="77" customFormat="1"/>
    <row r="801" s="77" customFormat="1"/>
    <row r="802" s="77" customFormat="1"/>
    <row r="803" s="77" customFormat="1"/>
    <row r="804" s="77" customFormat="1"/>
    <row r="805" s="77" customFormat="1"/>
    <row r="806" s="77" customFormat="1"/>
    <row r="807" s="77" customFormat="1"/>
    <row r="808" s="77" customFormat="1"/>
    <row r="809" s="77" customFormat="1"/>
    <row r="810" s="77" customFormat="1"/>
    <row r="811" s="77" customFormat="1"/>
    <row r="812" s="77" customFormat="1"/>
    <row r="813" s="77" customFormat="1"/>
    <row r="814" s="77" customFormat="1"/>
    <row r="815" s="77" customFormat="1"/>
    <row r="816" s="77" customFormat="1"/>
    <row r="817" s="77" customFormat="1"/>
    <row r="818" s="77" customFormat="1"/>
    <row r="819" s="77" customFormat="1"/>
    <row r="820" s="77" customFormat="1"/>
    <row r="821" s="77" customFormat="1"/>
    <row r="822" s="77" customFormat="1"/>
    <row r="823" s="77" customFormat="1"/>
    <row r="824" s="77" customFormat="1"/>
    <row r="825" s="77" customFormat="1"/>
    <row r="826" s="77" customFormat="1"/>
    <row r="827" s="77" customFormat="1"/>
    <row r="828" s="77" customFormat="1"/>
    <row r="829" s="77" customFormat="1"/>
    <row r="830" s="77" customFormat="1"/>
    <row r="831" s="77" customFormat="1"/>
    <row r="832" s="77" customFormat="1"/>
    <row r="833" s="77" customFormat="1"/>
    <row r="834" s="77" customFormat="1"/>
    <row r="835" s="77" customFormat="1"/>
    <row r="836" s="77" customFormat="1"/>
    <row r="837" s="77" customFormat="1"/>
    <row r="838" s="77" customFormat="1"/>
    <row r="839" s="77" customFormat="1"/>
    <row r="840" s="77" customFormat="1"/>
    <row r="841" s="77" customFormat="1"/>
    <row r="842" s="77" customFormat="1"/>
    <row r="843" s="77" customFormat="1"/>
    <row r="844" s="77" customFormat="1"/>
    <row r="845" s="77" customFormat="1"/>
    <row r="846" s="77" customFormat="1"/>
    <row r="847" s="77" customFormat="1"/>
    <row r="848" s="77" customFormat="1"/>
    <row r="849" s="77" customFormat="1"/>
    <row r="850" s="77" customFormat="1"/>
    <row r="851" s="77" customFormat="1"/>
    <row r="852" s="77" customFormat="1"/>
    <row r="853" s="77" customFormat="1"/>
    <row r="854" s="77" customFormat="1"/>
    <row r="855" s="77" customFormat="1"/>
    <row r="856" s="77" customFormat="1"/>
    <row r="857" s="77" customFormat="1"/>
    <row r="858" s="77" customFormat="1"/>
    <row r="859" s="77" customFormat="1"/>
    <row r="860" s="77" customFormat="1"/>
    <row r="861" s="77" customFormat="1"/>
    <row r="862" s="77" customFormat="1"/>
    <row r="863" s="77" customFormat="1"/>
    <row r="864" s="77" customFormat="1"/>
    <row r="865" s="77" customFormat="1"/>
    <row r="866" s="77" customFormat="1"/>
    <row r="867" s="77" customFormat="1"/>
    <row r="868" s="77" customFormat="1"/>
    <row r="869" s="77" customFormat="1"/>
    <row r="870" s="77" customFormat="1"/>
    <row r="871" s="77" customFormat="1"/>
    <row r="872" s="77" customFormat="1"/>
    <row r="873" s="77" customFormat="1"/>
    <row r="874" s="77" customFormat="1"/>
    <row r="875" s="77" customFormat="1"/>
    <row r="876" s="77" customFormat="1"/>
    <row r="877" s="77" customFormat="1"/>
    <row r="878" s="77" customFormat="1"/>
    <row r="879" s="77" customFormat="1"/>
    <row r="880" s="77" customFormat="1"/>
    <row r="881" s="77" customFormat="1"/>
    <row r="882" s="77" customFormat="1"/>
    <row r="883" s="77" customFormat="1"/>
    <row r="884" s="77" customFormat="1"/>
    <row r="885" s="77" customFormat="1"/>
    <row r="886" s="77" customFormat="1"/>
    <row r="887" s="77" customFormat="1"/>
    <row r="888" s="77" customFormat="1"/>
    <row r="889" s="77" customFormat="1"/>
    <row r="890" s="77" customFormat="1"/>
    <row r="891" s="77" customFormat="1"/>
    <row r="892" s="77" customFormat="1"/>
    <row r="893" s="77" customFormat="1"/>
    <row r="894" s="77" customFormat="1"/>
    <row r="895" s="77" customFormat="1"/>
    <row r="896" s="77" customFormat="1"/>
    <row r="897" s="77" customFormat="1"/>
    <row r="898" s="77" customFormat="1"/>
    <row r="899" s="77" customFormat="1"/>
    <row r="900" s="77" customFormat="1"/>
    <row r="901" s="77" customFormat="1"/>
    <row r="902" s="77" customFormat="1"/>
    <row r="903" s="77" customFormat="1"/>
    <row r="904" s="77" customFormat="1"/>
    <row r="905" s="77" customFormat="1"/>
    <row r="906" s="77" customFormat="1"/>
    <row r="907" s="77" customFormat="1"/>
    <row r="908" s="77" customFormat="1"/>
    <row r="909" s="77" customFormat="1"/>
    <row r="910" s="77" customFormat="1"/>
    <row r="911" s="77" customFormat="1"/>
    <row r="912" s="77" customFormat="1"/>
    <row r="913" s="77" customFormat="1"/>
    <row r="914" s="77" customFormat="1"/>
    <row r="915" s="77" customFormat="1"/>
    <row r="916" s="77" customFormat="1"/>
    <row r="917" s="77" customFormat="1"/>
    <row r="918" s="77" customFormat="1"/>
    <row r="919" s="77" customFormat="1"/>
    <row r="920" s="77" customFormat="1"/>
    <row r="921" s="77" customFormat="1"/>
    <row r="922" s="77" customFormat="1"/>
    <row r="923" s="77" customFormat="1"/>
    <row r="924" s="77" customFormat="1"/>
    <row r="925" s="77" customFormat="1"/>
    <row r="926" s="77" customFormat="1"/>
    <row r="927" s="77" customFormat="1"/>
    <row r="928" s="77" customFormat="1"/>
    <row r="929" s="77" customFormat="1"/>
    <row r="930" s="77" customFormat="1"/>
    <row r="931" s="77" customFormat="1"/>
    <row r="932" s="77" customFormat="1"/>
    <row r="933" s="77" customFormat="1"/>
    <row r="934" s="77" customFormat="1"/>
    <row r="935" s="77" customFormat="1"/>
    <row r="936" s="77" customFormat="1"/>
    <row r="937" s="77" customFormat="1"/>
    <row r="938" s="77" customFormat="1"/>
    <row r="939" s="77" customFormat="1"/>
    <row r="940" s="77" customFormat="1"/>
    <row r="941" s="77" customFormat="1"/>
    <row r="942" s="77" customFormat="1"/>
    <row r="943" s="77" customFormat="1"/>
    <row r="944" s="77" customFormat="1"/>
    <row r="945" s="77" customFormat="1"/>
    <row r="946" s="77" customFormat="1"/>
    <row r="947" s="77" customFormat="1"/>
    <row r="948" s="77" customFormat="1"/>
    <row r="949" s="77" customFormat="1"/>
    <row r="950" s="77" customFormat="1"/>
    <row r="951" s="77" customFormat="1"/>
    <row r="952" s="77" customFormat="1"/>
    <row r="953" s="77" customFormat="1"/>
    <row r="954" s="77" customFormat="1"/>
    <row r="955" s="77" customFormat="1"/>
    <row r="956" s="77" customFormat="1"/>
    <row r="957" s="77" customFormat="1"/>
    <row r="958" s="77" customFormat="1"/>
    <row r="959" s="77" customFormat="1"/>
    <row r="960" s="77" customFormat="1"/>
    <row r="961" s="77" customFormat="1"/>
    <row r="962" s="77" customFormat="1"/>
    <row r="963" s="77" customFormat="1"/>
    <row r="964" s="77" customFormat="1"/>
    <row r="965" s="77" customFormat="1"/>
    <row r="966" s="77" customFormat="1"/>
    <row r="967" s="77" customFormat="1"/>
    <row r="968" s="77" customFormat="1"/>
    <row r="969" s="77" customFormat="1"/>
    <row r="970" s="77" customFormat="1"/>
    <row r="971" s="77" customFormat="1"/>
    <row r="972" s="77" customFormat="1"/>
    <row r="973" s="77" customFormat="1"/>
    <row r="974" s="77" customFormat="1"/>
    <row r="975" s="77" customFormat="1"/>
    <row r="976" s="77" customFormat="1"/>
    <row r="977" s="77" customFormat="1"/>
    <row r="978" s="77" customFormat="1"/>
    <row r="979" s="77" customFormat="1"/>
    <row r="980" s="77" customFormat="1"/>
    <row r="981" s="77" customFormat="1"/>
    <row r="982" s="77" customFormat="1"/>
    <row r="983" s="77" customFormat="1"/>
    <row r="984" s="77" customFormat="1"/>
    <row r="985" s="77" customFormat="1"/>
    <row r="986" s="77" customFormat="1"/>
    <row r="987" s="77" customFormat="1"/>
    <row r="988" s="77" customFormat="1"/>
    <row r="989" s="77" customFormat="1"/>
    <row r="990" s="77" customFormat="1"/>
    <row r="991" s="77" customFormat="1"/>
    <row r="992" s="77" customFormat="1"/>
    <row r="993" s="77" customFormat="1"/>
    <row r="994" s="77" customFormat="1"/>
    <row r="995" s="77" customFormat="1"/>
    <row r="996" s="77" customFormat="1"/>
    <row r="997" s="77" customFormat="1"/>
    <row r="998" s="77" customFormat="1"/>
    <row r="999" s="77" customFormat="1"/>
    <row r="1000" s="77" customFormat="1"/>
    <row r="1001" s="77" customFormat="1"/>
    <row r="1002" s="77" customFormat="1"/>
    <row r="1003" s="77" customFormat="1"/>
    <row r="1004" s="77" customFormat="1"/>
    <row r="1005" s="77" customFormat="1"/>
    <row r="1006" s="77" customFormat="1"/>
    <row r="1007" s="77" customFormat="1"/>
    <row r="1008" s="77" customFormat="1"/>
    <row r="1009" s="77" customFormat="1"/>
    <row r="1010" s="77" customFormat="1"/>
    <row r="1011" s="77" customFormat="1"/>
    <row r="1012" s="77" customFormat="1"/>
    <row r="1013" s="77" customFormat="1"/>
    <row r="1014" s="77" customFormat="1"/>
    <row r="1015" s="77" customFormat="1"/>
    <row r="1016" s="77" customFormat="1"/>
    <row r="1017" s="77" customFormat="1"/>
    <row r="1018" s="77" customFormat="1"/>
    <row r="1019" s="77" customFormat="1"/>
    <row r="1020" s="77" customFormat="1"/>
    <row r="1021" s="77" customFormat="1"/>
    <row r="1022" s="77" customFormat="1"/>
    <row r="1023" s="77" customFormat="1"/>
    <row r="1024" s="77" customFormat="1"/>
    <row r="1025" s="77" customFormat="1"/>
    <row r="1026" s="77" customFormat="1"/>
    <row r="1027" s="77" customFormat="1"/>
    <row r="1028" s="77" customFormat="1"/>
    <row r="1029" s="77" customFormat="1"/>
    <row r="1030" s="77" customFormat="1"/>
    <row r="1031" s="77" customFormat="1"/>
    <row r="1032" s="77" customFormat="1"/>
    <row r="1033" s="77" customFormat="1"/>
    <row r="1034" s="77" customFormat="1"/>
    <row r="1035" s="77" customFormat="1"/>
    <row r="1036" s="77" customFormat="1"/>
    <row r="1037" s="77" customFormat="1"/>
    <row r="1038" s="77" customFormat="1"/>
    <row r="1039" s="77" customFormat="1"/>
    <row r="1040" s="77" customFormat="1"/>
    <row r="1041" s="77" customFormat="1"/>
    <row r="1042" s="77" customFormat="1"/>
    <row r="1043" s="77" customFormat="1"/>
    <row r="1044" s="77" customFormat="1"/>
    <row r="1045" s="77" customFormat="1"/>
    <row r="1046" s="77" customFormat="1"/>
    <row r="1047" s="77" customFormat="1"/>
    <row r="1048" s="77" customFormat="1"/>
    <row r="1049" s="77" customFormat="1"/>
    <row r="1050" s="77" customFormat="1"/>
    <row r="1051" s="77" customFormat="1"/>
    <row r="1052" s="77" customFormat="1"/>
    <row r="1053" s="77" customFormat="1"/>
    <row r="1054" s="77" customFormat="1"/>
    <row r="1055" s="77" customFormat="1"/>
    <row r="1056" s="77" customFormat="1"/>
    <row r="1057" s="77" customFormat="1"/>
    <row r="1058" s="77" customFormat="1"/>
    <row r="1059" s="77" customFormat="1"/>
    <row r="1060" s="77" customFormat="1"/>
    <row r="1061" s="77" customFormat="1"/>
    <row r="1062" s="77" customFormat="1"/>
    <row r="1063" s="77" customFormat="1"/>
    <row r="1064" s="77" customFormat="1"/>
    <row r="1065" s="77" customFormat="1"/>
    <row r="1066" s="77" customFormat="1"/>
    <row r="1067" s="77" customFormat="1"/>
    <row r="1068" s="77" customFormat="1"/>
    <row r="1069" s="77" customFormat="1"/>
    <row r="1070" s="77" customFormat="1"/>
    <row r="1071" s="77" customFormat="1"/>
    <row r="1072" s="77" customFormat="1"/>
    <row r="1073" s="77" customFormat="1"/>
    <row r="1074" s="77" customFormat="1"/>
    <row r="1075" s="77" customFormat="1"/>
    <row r="1076" s="77" customFormat="1"/>
    <row r="1077" s="77" customFormat="1"/>
    <row r="1078" s="77" customFormat="1"/>
    <row r="1079" s="77" customFormat="1"/>
    <row r="1080" s="77" customFormat="1"/>
    <row r="1081" s="77" customFormat="1"/>
    <row r="1082" s="77" customFormat="1"/>
    <row r="1083" s="77" customFormat="1"/>
    <row r="1084" s="77" customFormat="1"/>
    <row r="1085" s="77" customFormat="1"/>
    <row r="1086" s="77" customFormat="1"/>
    <row r="1087" s="77" customFormat="1"/>
    <row r="1088" s="77" customFormat="1"/>
    <row r="1089" s="77" customFormat="1"/>
    <row r="1090" s="77" customFormat="1"/>
    <row r="1091" s="77" customFormat="1"/>
    <row r="1092" s="77" customFormat="1"/>
    <row r="1093" s="77" customFormat="1"/>
    <row r="1094" s="77" customFormat="1"/>
    <row r="1095" s="77" customFormat="1"/>
    <row r="1096" s="77" customFormat="1"/>
    <row r="1097" s="77" customFormat="1"/>
    <row r="1098" s="77" customFormat="1"/>
    <row r="1099" s="77" customFormat="1"/>
    <row r="1100" s="77" customFormat="1"/>
    <row r="1101" s="77" customFormat="1"/>
    <row r="1102" s="77" customFormat="1"/>
    <row r="1103" s="77" customFormat="1"/>
    <row r="1104" s="77" customFormat="1"/>
    <row r="1105" s="77" customFormat="1"/>
    <row r="1106" s="77" customFormat="1"/>
    <row r="1107" s="77" customFormat="1"/>
    <row r="1108" s="77" customFormat="1"/>
    <row r="1109" s="77" customFormat="1"/>
    <row r="1110" s="77" customFormat="1"/>
    <row r="1111" s="77" customFormat="1"/>
    <row r="1112" s="77" customFormat="1"/>
    <row r="1113" s="77" customFormat="1"/>
    <row r="1114" s="77" customFormat="1"/>
    <row r="1115" s="77" customFormat="1"/>
    <row r="1116" s="77" customFormat="1"/>
    <row r="1117" s="77" customFormat="1"/>
    <row r="1118" s="77" customFormat="1"/>
    <row r="1119" s="77" customFormat="1"/>
    <row r="1120" s="77" customFormat="1"/>
    <row r="1121" s="77" customFormat="1"/>
    <row r="1122" s="77" customFormat="1"/>
    <row r="1123" s="77" customFormat="1"/>
    <row r="1124" s="77" customFormat="1"/>
    <row r="1125" s="77" customFormat="1"/>
    <row r="1126" s="77" customFormat="1"/>
    <row r="1127" s="77" customFormat="1"/>
    <row r="1128" s="77" customFormat="1"/>
    <row r="1129" s="77" customFormat="1"/>
    <row r="1130" s="77" customFormat="1"/>
    <row r="1131" s="77" customFormat="1"/>
    <row r="1132" s="77" customFormat="1"/>
    <row r="1133" s="77" customFormat="1"/>
    <row r="1134" s="77" customFormat="1"/>
    <row r="1135" s="77" customFormat="1"/>
    <row r="1136" s="77" customFormat="1"/>
    <row r="1137" s="77" customFormat="1"/>
    <row r="1138" s="77" customFormat="1"/>
    <row r="1139" s="77" customFormat="1"/>
    <row r="1140" s="77" customFormat="1"/>
    <row r="1141" s="77" customFormat="1"/>
    <row r="1142" s="77" customFormat="1"/>
    <row r="1143" s="77" customFormat="1"/>
    <row r="1144" s="77" customFormat="1"/>
    <row r="1145" s="77" customFormat="1"/>
    <row r="1146" s="77" customFormat="1"/>
    <row r="1147" s="77" customFormat="1"/>
    <row r="1148" s="77" customFormat="1"/>
    <row r="1149" s="77" customFormat="1"/>
    <row r="1150" s="77" customFormat="1"/>
    <row r="1151" s="77" customFormat="1"/>
    <row r="1152" s="77" customFormat="1"/>
    <row r="1153" s="77" customFormat="1"/>
    <row r="1154" s="77" customFormat="1"/>
    <row r="1155" s="77" customFormat="1"/>
    <row r="1156" s="77" customFormat="1"/>
    <row r="1157" s="77" customFormat="1"/>
    <row r="1158" s="77" customFormat="1"/>
    <row r="1159" s="77" customFormat="1"/>
    <row r="1160" s="77" customFormat="1"/>
    <row r="1161" s="77" customFormat="1"/>
    <row r="1162" s="77" customFormat="1"/>
    <row r="1163" s="77" customFormat="1"/>
    <row r="1164" s="77" customFormat="1"/>
    <row r="1165" s="77" customFormat="1"/>
    <row r="1166" s="77" customFormat="1"/>
    <row r="1167" s="77" customFormat="1"/>
    <row r="1168" s="77" customFormat="1"/>
    <row r="1169" s="77" customFormat="1"/>
    <row r="1170" s="77" customFormat="1"/>
    <row r="1171" s="77" customFormat="1"/>
    <row r="1172" s="77" customFormat="1"/>
    <row r="1173" s="77" customFormat="1"/>
    <row r="1174" s="77" customFormat="1"/>
    <row r="1175" s="77" customFormat="1"/>
    <row r="1176" s="77" customFormat="1"/>
    <row r="1177" s="77" customFormat="1"/>
    <row r="1178" s="77" customFormat="1"/>
    <row r="1179" s="77" customFormat="1"/>
    <row r="1180" s="77" customFormat="1"/>
    <row r="1181" s="77" customFormat="1"/>
    <row r="1182" s="77" customFormat="1"/>
    <row r="1183" s="77" customFormat="1"/>
    <row r="1184" s="77" customFormat="1"/>
    <row r="1185" s="77" customFormat="1"/>
    <row r="1186" s="77" customFormat="1"/>
    <row r="1187" s="77" customFormat="1"/>
    <row r="1188" s="77" customFormat="1"/>
    <row r="1189" s="77" customFormat="1"/>
    <row r="1190" s="77" customFormat="1"/>
    <row r="1191" s="77" customFormat="1"/>
    <row r="1192" s="77" customFormat="1"/>
    <row r="1193" s="77" customFormat="1"/>
    <row r="1194" s="77" customFormat="1"/>
    <row r="1195" s="77" customFormat="1"/>
    <row r="1196" s="77" customFormat="1"/>
    <row r="1197" s="77" customFormat="1"/>
    <row r="1198" s="77" customFormat="1"/>
    <row r="1199" s="77" customFormat="1"/>
    <row r="1200" s="77" customFormat="1"/>
    <row r="1201" s="77" customFormat="1"/>
    <row r="1202" s="77" customFormat="1"/>
    <row r="1203" s="77" customFormat="1"/>
    <row r="1204" s="77" customFormat="1"/>
    <row r="1205" s="77" customFormat="1"/>
    <row r="1206" s="77" customFormat="1"/>
    <row r="1207" s="77" customFormat="1"/>
    <row r="1208" s="77" customFormat="1"/>
    <row r="1209" s="77" customFormat="1"/>
    <row r="1210" s="77" customFormat="1"/>
    <row r="1211" s="77" customFormat="1"/>
    <row r="1212" s="77" customFormat="1"/>
    <row r="1213" s="77" customFormat="1"/>
    <row r="1214" s="77" customFormat="1"/>
    <row r="1215" s="77" customFormat="1"/>
    <row r="1216" s="77" customFormat="1"/>
    <row r="1217" s="77" customFormat="1"/>
    <row r="1218" s="77" customFormat="1"/>
    <row r="1219" s="77" customFormat="1"/>
    <row r="1220" s="77" customFormat="1"/>
    <row r="1221" s="77" customFormat="1"/>
    <row r="1222" s="77" customFormat="1"/>
    <row r="1223" s="77" customFormat="1"/>
    <row r="1224" s="77" customFormat="1"/>
    <row r="1225" s="77" customFormat="1"/>
    <row r="1226" s="77" customFormat="1"/>
    <row r="1227" s="77" customFormat="1"/>
    <row r="1228" s="77" customFormat="1"/>
    <row r="1229" s="77" customFormat="1"/>
    <row r="1230" s="77" customFormat="1"/>
    <row r="1231" s="77" customFormat="1"/>
    <row r="1232" s="77" customFormat="1"/>
    <row r="1233" s="77" customFormat="1"/>
    <row r="1234" s="77" customFormat="1"/>
    <row r="1235" s="77" customFormat="1"/>
    <row r="1236" s="77" customFormat="1"/>
    <row r="1237" s="77" customFormat="1"/>
    <row r="1238" s="77" customFormat="1"/>
    <row r="1239" s="77" customFormat="1"/>
    <row r="1240" s="77" customFormat="1"/>
    <row r="1241" s="77" customFormat="1"/>
    <row r="1242" s="77" customFormat="1"/>
    <row r="1243" s="77" customFormat="1"/>
    <row r="1244" s="77" customFormat="1"/>
    <row r="1245" s="77" customFormat="1"/>
    <row r="1246" s="77" customFormat="1"/>
    <row r="1247" s="77" customFormat="1"/>
    <row r="1248" s="77" customFormat="1"/>
    <row r="1249" s="77" customFormat="1"/>
    <row r="1250" s="77" customFormat="1"/>
    <row r="1251" s="77" customFormat="1"/>
    <row r="1252" s="77" customFormat="1"/>
    <row r="1253" s="77" customFormat="1"/>
    <row r="1254" s="77" customFormat="1"/>
    <row r="1255" s="77" customFormat="1"/>
    <row r="1256" s="77" customFormat="1"/>
    <row r="1257" s="77" customFormat="1"/>
    <row r="1258" s="77" customFormat="1"/>
    <row r="1259" s="77" customFormat="1"/>
    <row r="1260" s="77" customFormat="1"/>
    <row r="1261" s="77" customFormat="1"/>
    <row r="1262" s="77" customFormat="1"/>
    <row r="1263" s="77" customFormat="1"/>
    <row r="1264" s="77" customFormat="1"/>
    <row r="1265" s="77" customFormat="1"/>
    <row r="1266" s="77" customFormat="1"/>
    <row r="1267" s="77" customFormat="1"/>
    <row r="1268" s="77" customFormat="1"/>
    <row r="1269" s="77" customFormat="1"/>
    <row r="1270" s="77" customFormat="1"/>
    <row r="1271" s="77" customFormat="1"/>
    <row r="1272" s="77" customFormat="1"/>
    <row r="1273" s="77" customFormat="1"/>
    <row r="1274" s="77" customFormat="1"/>
    <row r="1275" s="77" customFormat="1"/>
    <row r="1276" s="77" customFormat="1"/>
    <row r="1277" s="77" customFormat="1"/>
    <row r="1278" s="77" customFormat="1"/>
    <row r="1279" s="77" customFormat="1"/>
    <row r="1280" s="77" customFormat="1"/>
    <row r="1281" s="77" customFormat="1"/>
    <row r="1282" s="77" customFormat="1"/>
    <row r="1283" s="77" customFormat="1"/>
    <row r="1284" s="77" customFormat="1"/>
    <row r="1285" s="77" customFormat="1"/>
    <row r="1286" s="77" customFormat="1"/>
    <row r="1287" s="77" customFormat="1"/>
    <row r="1288" s="77" customFormat="1"/>
    <row r="1289" s="77" customFormat="1"/>
    <row r="1290" s="77" customFormat="1"/>
    <row r="1291" s="77" customFormat="1"/>
    <row r="1292" s="77" customFormat="1"/>
    <row r="1293" s="77" customFormat="1"/>
    <row r="1294" s="77" customFormat="1"/>
    <row r="1295" s="77" customFormat="1"/>
    <row r="1296" s="77" customFormat="1"/>
    <row r="1297" s="77" customFormat="1"/>
    <row r="1298" s="77" customFormat="1"/>
    <row r="1299" s="77" customFormat="1"/>
    <row r="1300" s="77" customFormat="1"/>
    <row r="1301" s="77" customFormat="1"/>
    <row r="1302" s="77" customFormat="1"/>
    <row r="1303" s="77" customFormat="1"/>
    <row r="1304" s="77" customFormat="1"/>
    <row r="1305" s="77" customFormat="1"/>
    <row r="1306" s="77" customFormat="1"/>
    <row r="1307" s="77" customFormat="1"/>
    <row r="1308" s="77" customFormat="1"/>
    <row r="1309" s="77" customFormat="1"/>
    <row r="1310" s="77" customFormat="1"/>
    <row r="1311" s="77" customFormat="1"/>
    <row r="1312" s="77" customFormat="1"/>
    <row r="1313" s="77" customFormat="1"/>
    <row r="1314" s="77" customFormat="1"/>
    <row r="1315" s="77" customFormat="1"/>
    <row r="1316" s="77" customFormat="1"/>
    <row r="1317" s="77" customFormat="1"/>
    <row r="1318" s="77" customFormat="1"/>
    <row r="1319" s="77" customFormat="1"/>
    <row r="1320" s="77" customFormat="1"/>
    <row r="1321" s="77" customFormat="1"/>
    <row r="1322" s="77" customFormat="1"/>
    <row r="1323" s="77" customFormat="1"/>
    <row r="1324" s="77" customFormat="1"/>
    <row r="1325" s="77" customFormat="1"/>
    <row r="1326" s="77" customFormat="1"/>
    <row r="1327" s="77" customFormat="1"/>
    <row r="1328" s="77" customFormat="1"/>
    <row r="1329" s="77" customFormat="1"/>
    <row r="1330" s="77" customFormat="1"/>
    <row r="1331" s="77" customFormat="1"/>
    <row r="1332" s="77" customFormat="1"/>
    <row r="1333" s="77" customFormat="1"/>
    <row r="1334" s="77" customFormat="1"/>
    <row r="1335" s="77" customFormat="1"/>
    <row r="1336" s="77" customFormat="1"/>
    <row r="1337" s="77" customFormat="1"/>
    <row r="1338" s="77" customFormat="1"/>
    <row r="1339" s="77" customFormat="1"/>
    <row r="1340" s="77" customFormat="1"/>
    <row r="1341" s="77" customFormat="1"/>
    <row r="1342" s="77" customFormat="1"/>
    <row r="1343" s="77" customFormat="1"/>
    <row r="1344" s="77" customFormat="1"/>
    <row r="1345" s="77" customFormat="1"/>
    <row r="1346" s="77" customFormat="1"/>
    <row r="1347" s="77" customFormat="1"/>
    <row r="1348" s="77" customFormat="1"/>
    <row r="1349" s="77" customFormat="1"/>
    <row r="1350" s="77" customFormat="1"/>
    <row r="1351" s="77" customFormat="1"/>
    <row r="1352" s="77" customFormat="1"/>
    <row r="1353" s="77" customFormat="1"/>
    <row r="1354" s="77" customFormat="1"/>
    <row r="1355" s="77" customFormat="1"/>
    <row r="1356" s="77" customFormat="1"/>
    <row r="1357" s="77" customFormat="1"/>
    <row r="1358" s="77" customFormat="1"/>
    <row r="1359" s="77" customFormat="1"/>
    <row r="1360" s="77" customFormat="1"/>
    <row r="1361" s="77" customFormat="1"/>
    <row r="1362" s="77" customFormat="1"/>
    <row r="1363" s="77" customFormat="1"/>
    <row r="1364" s="77" customFormat="1"/>
    <row r="1365" s="77" customFormat="1"/>
    <row r="1366" s="77" customFormat="1"/>
    <row r="1367" s="77" customFormat="1"/>
    <row r="1368" s="77" customFormat="1"/>
    <row r="1369" s="77" customFormat="1"/>
    <row r="1370" s="77" customFormat="1"/>
    <row r="1371" s="77" customFormat="1"/>
    <row r="1372" s="77" customFormat="1"/>
    <row r="1373" s="77" customFormat="1"/>
    <row r="1374" s="77" customFormat="1"/>
    <row r="1375" s="77" customFormat="1"/>
    <row r="1376" s="77" customFormat="1"/>
    <row r="1377" s="77" customFormat="1"/>
    <row r="1378" s="77" customFormat="1"/>
    <row r="1379" s="77" customFormat="1"/>
    <row r="1380" s="77" customFormat="1"/>
    <row r="1381" s="77" customFormat="1"/>
    <row r="1382" s="77" customFormat="1"/>
    <row r="1383" s="77" customFormat="1"/>
    <row r="1384" s="77" customFormat="1"/>
    <row r="1385" s="77" customFormat="1"/>
    <row r="1386" s="77" customFormat="1"/>
    <row r="1387" s="77" customFormat="1"/>
    <row r="1388" s="77" customFormat="1"/>
    <row r="1389" s="77" customFormat="1"/>
    <row r="1390" s="77" customFormat="1"/>
    <row r="1391" s="77" customFormat="1"/>
    <row r="1392" s="77" customFormat="1"/>
    <row r="1393" s="77" customFormat="1"/>
    <row r="1394" s="77" customFormat="1"/>
    <row r="1395" s="77" customFormat="1"/>
    <row r="1396" s="77" customFormat="1"/>
    <row r="1397" s="77" customFormat="1"/>
    <row r="1398" s="77" customFormat="1"/>
    <row r="1399" s="77" customFormat="1"/>
    <row r="1400" s="77" customFormat="1"/>
    <row r="1401" s="77" customFormat="1"/>
    <row r="1402" s="77" customFormat="1"/>
    <row r="1403" s="77" customFormat="1"/>
    <row r="1404" s="77" customFormat="1"/>
    <row r="1405" s="77" customFormat="1"/>
    <row r="1406" s="77" customFormat="1"/>
    <row r="1407" s="77" customFormat="1"/>
    <row r="1408" s="77" customFormat="1"/>
    <row r="1409" s="77" customFormat="1"/>
    <row r="1410" s="77" customFormat="1"/>
    <row r="1411" s="77" customFormat="1"/>
    <row r="1412" s="77" customFormat="1"/>
    <row r="1413" s="77" customFormat="1"/>
    <row r="1414" s="77" customFormat="1"/>
    <row r="1415" s="77" customFormat="1"/>
    <row r="1416" s="77" customFormat="1"/>
    <row r="1417" s="77" customFormat="1"/>
    <row r="1418" s="77" customFormat="1"/>
    <row r="1419" s="77" customFormat="1"/>
    <row r="1420" s="77" customFormat="1"/>
    <row r="1421" s="77" customFormat="1"/>
    <row r="1422" s="77" customFormat="1"/>
    <row r="1423" s="77" customFormat="1"/>
    <row r="1424" s="77" customFormat="1"/>
    <row r="1425" s="77" customFormat="1"/>
    <row r="1426" s="77" customFormat="1"/>
    <row r="1427" s="77" customFormat="1"/>
    <row r="1428" s="77" customFormat="1"/>
    <row r="1429" s="77" customFormat="1"/>
    <row r="1430" s="77" customFormat="1"/>
    <row r="1431" s="77" customFormat="1"/>
    <row r="1432" s="77" customFormat="1"/>
    <row r="1433" s="77" customFormat="1"/>
    <row r="1434" s="77" customFormat="1"/>
    <row r="1435" s="77" customFormat="1"/>
    <row r="1436" s="77" customFormat="1"/>
    <row r="1437" s="77" customFormat="1"/>
    <row r="1438" s="77" customFormat="1"/>
    <row r="1439" s="77" customFormat="1"/>
    <row r="1440" s="77" customFormat="1"/>
    <row r="1441" s="77" customFormat="1"/>
    <row r="1442" s="77" customFormat="1"/>
    <row r="1443" s="77" customFormat="1"/>
    <row r="1444" s="77" customFormat="1"/>
    <row r="1445" s="77" customFormat="1"/>
    <row r="1446" s="77" customFormat="1"/>
    <row r="1447" s="77" customFormat="1"/>
    <row r="1448" s="77" customFormat="1"/>
    <row r="1449" s="77" customFormat="1"/>
    <row r="1450" s="77" customFormat="1"/>
    <row r="1451" s="77" customFormat="1"/>
    <row r="1452" s="77" customFormat="1"/>
    <row r="1453" s="77" customFormat="1"/>
    <row r="1454" s="77" customFormat="1"/>
    <row r="1455" s="77" customFormat="1"/>
    <row r="1456" s="77" customFormat="1"/>
    <row r="1457" s="77" customFormat="1"/>
    <row r="1458" s="77" customFormat="1"/>
    <row r="1459" s="77" customFormat="1"/>
    <row r="1460" s="77" customFormat="1"/>
    <row r="1461" s="77" customFormat="1"/>
    <row r="1462" s="77" customFormat="1"/>
    <row r="1463" s="77" customFormat="1"/>
    <row r="1464" s="77" customFormat="1"/>
    <row r="1465" s="77" customFormat="1"/>
    <row r="1466" s="77" customFormat="1"/>
    <row r="1467" s="77" customFormat="1"/>
    <row r="1468" s="77" customFormat="1"/>
    <row r="1469" s="77" customFormat="1"/>
    <row r="1470" s="77" customFormat="1"/>
    <row r="1471" s="77" customFormat="1"/>
    <row r="1472" s="77" customFormat="1"/>
    <row r="1473" s="77" customFormat="1"/>
    <row r="1474" s="77" customFormat="1"/>
    <row r="1475" s="77" customFormat="1"/>
    <row r="1476" s="77" customFormat="1"/>
    <row r="1477" s="77" customFormat="1"/>
    <row r="1478" s="77" customFormat="1"/>
    <row r="1479" s="77" customFormat="1"/>
    <row r="1480" s="77" customFormat="1"/>
    <row r="1481" s="77" customFormat="1"/>
    <row r="1482" s="77" customFormat="1"/>
    <row r="1483" s="77" customFormat="1"/>
    <row r="1484" s="77" customFormat="1"/>
    <row r="1485" s="77" customFormat="1"/>
    <row r="1486" s="77" customFormat="1"/>
    <row r="1487" s="77" customFormat="1"/>
    <row r="1488" s="77" customFormat="1"/>
    <row r="1489" s="77" customFormat="1"/>
    <row r="1490" s="77" customFormat="1"/>
    <row r="1491" s="77" customFormat="1"/>
    <row r="1492" s="77" customFormat="1"/>
    <row r="1493" s="77" customFormat="1"/>
    <row r="1494" s="77" customFormat="1"/>
    <row r="1495" s="77" customFormat="1"/>
    <row r="1496" s="77" customFormat="1"/>
    <row r="1497" s="77" customFormat="1"/>
    <row r="1498" s="77" customFormat="1"/>
    <row r="1499" s="77" customFormat="1"/>
    <row r="1500" s="77" customFormat="1"/>
    <row r="1501" s="77" customFormat="1"/>
    <row r="1502" s="77" customFormat="1"/>
    <row r="1503" s="77" customFormat="1"/>
    <row r="1504" s="77" customFormat="1"/>
    <row r="1505" s="77" customFormat="1"/>
    <row r="1506" s="77" customFormat="1"/>
    <row r="1507" s="77" customFormat="1"/>
    <row r="1508" s="77" customFormat="1"/>
    <row r="1509" s="77" customFormat="1"/>
    <row r="1510" s="77" customFormat="1"/>
    <row r="1511" s="77" customFormat="1"/>
    <row r="1512" s="77" customFormat="1"/>
    <row r="1513" s="77" customFormat="1"/>
    <row r="1514" s="77" customFormat="1"/>
    <row r="1515" s="77" customFormat="1"/>
    <row r="1516" s="77" customFormat="1"/>
    <row r="1517" s="77" customFormat="1"/>
    <row r="1518" s="77" customFormat="1"/>
    <row r="1519" s="77" customFormat="1"/>
    <row r="1520" s="77" customFormat="1"/>
    <row r="1521" s="77" customFormat="1"/>
    <row r="1522" s="77" customFormat="1"/>
    <row r="1523" s="77" customFormat="1"/>
    <row r="1524" s="77" customFormat="1"/>
    <row r="1525" s="77" customFormat="1"/>
    <row r="1526" s="77" customFormat="1"/>
    <row r="1527" s="77" customFormat="1"/>
    <row r="1528" s="77" customFormat="1"/>
    <row r="1529" s="77" customFormat="1"/>
    <row r="1530" s="77" customFormat="1"/>
    <row r="1531" s="77" customFormat="1"/>
    <row r="1532" s="77" customFormat="1"/>
    <row r="1533" s="77" customFormat="1"/>
    <row r="1534" s="77" customFormat="1"/>
    <row r="1535" s="77" customFormat="1"/>
    <row r="1536" s="77" customFormat="1"/>
    <row r="1537" s="77" customFormat="1"/>
    <row r="1538" s="77" customFormat="1"/>
    <row r="1539" s="77" customFormat="1"/>
    <row r="1540" s="77" customFormat="1"/>
    <row r="1541" s="77" customFormat="1"/>
    <row r="1542" s="77" customFormat="1"/>
    <row r="1543" s="77" customFormat="1"/>
    <row r="1544" s="77" customFormat="1"/>
    <row r="1545" s="77" customFormat="1"/>
    <row r="1546" s="77" customFormat="1"/>
    <row r="1547" s="77" customFormat="1"/>
    <row r="1548" s="77" customFormat="1"/>
    <row r="1549" s="77" customFormat="1"/>
    <row r="1550" s="77" customFormat="1"/>
    <row r="1551" s="77" customFormat="1"/>
    <row r="1552" s="77" customFormat="1"/>
    <row r="1553" s="77" customFormat="1"/>
    <row r="1554" s="77" customFormat="1"/>
    <row r="1555" s="77" customFormat="1"/>
    <row r="1556" s="77" customFormat="1"/>
    <row r="1557" s="77" customFormat="1"/>
    <row r="1558" s="77" customFormat="1"/>
    <row r="1559" s="77" customFormat="1"/>
    <row r="1560" s="77" customFormat="1"/>
    <row r="1561" s="77" customFormat="1"/>
    <row r="1562" s="77" customFormat="1"/>
    <row r="1563" s="77" customFormat="1"/>
    <row r="1564" s="77" customFormat="1"/>
    <row r="1565" s="77" customFormat="1"/>
    <row r="1566" s="77" customFormat="1"/>
    <row r="1567" s="77" customFormat="1"/>
    <row r="1568" s="77" customFormat="1"/>
    <row r="1569" s="77" customFormat="1"/>
    <row r="1570" s="77" customFormat="1"/>
    <row r="1571" s="77" customFormat="1"/>
    <row r="1572" s="77" customFormat="1"/>
    <row r="1573" s="77" customFormat="1"/>
    <row r="1574" s="77" customFormat="1"/>
    <row r="1575" s="77" customFormat="1"/>
    <row r="1576" s="77" customFormat="1"/>
    <row r="1577" s="77" customFormat="1"/>
    <row r="1578" s="77" customFormat="1"/>
    <row r="1579" s="77" customFormat="1"/>
    <row r="1580" s="77" customFormat="1"/>
    <row r="1581" s="77" customFormat="1"/>
    <row r="1582" s="77" customFormat="1"/>
    <row r="1583" s="77" customFormat="1"/>
    <row r="1584" s="77" customFormat="1"/>
    <row r="1585" s="77" customFormat="1"/>
    <row r="1586" s="77" customFormat="1"/>
    <row r="1587" s="77" customFormat="1"/>
    <row r="1588" s="77" customFormat="1"/>
    <row r="1589" s="77" customFormat="1"/>
    <row r="1590" s="77" customFormat="1"/>
    <row r="1591" s="77" customFormat="1"/>
    <row r="1592" s="77" customFormat="1"/>
    <row r="1593" s="77" customFormat="1"/>
    <row r="1594" s="77" customFormat="1"/>
    <row r="1595" s="77" customFormat="1"/>
    <row r="1596" s="77" customFormat="1"/>
    <row r="1597" s="77" customFormat="1"/>
    <row r="1598" s="77" customFormat="1"/>
    <row r="1599" s="77" customFormat="1"/>
    <row r="1600" s="77" customFormat="1"/>
    <row r="1601" s="77" customFormat="1"/>
    <row r="1602" s="77" customFormat="1"/>
    <row r="1603" s="77" customFormat="1"/>
    <row r="1604" s="77" customFormat="1"/>
    <row r="1605" s="77" customFormat="1"/>
    <row r="1606" s="77" customFormat="1"/>
    <row r="1607" s="77" customFormat="1"/>
    <row r="1608" s="77" customFormat="1"/>
    <row r="1609" s="77" customFormat="1"/>
    <row r="1610" s="77" customFormat="1"/>
    <row r="1611" s="77" customFormat="1"/>
    <row r="1612" s="77" customFormat="1"/>
    <row r="1613" s="77" customFormat="1"/>
    <row r="1614" s="77" customFormat="1"/>
    <row r="1615" s="77" customFormat="1"/>
    <row r="1616" s="77" customFormat="1"/>
    <row r="1617" s="77" customFormat="1"/>
    <row r="1618" s="77" customFormat="1"/>
    <row r="1619" s="77" customFormat="1"/>
    <row r="1620" s="77" customFormat="1"/>
    <row r="1621" s="77" customFormat="1"/>
    <row r="1622" s="77" customFormat="1"/>
    <row r="1623" s="77" customFormat="1"/>
    <row r="1624" s="77" customFormat="1"/>
    <row r="1625" s="77" customFormat="1"/>
    <row r="1626" s="77" customFormat="1"/>
    <row r="1627" s="77" customFormat="1"/>
    <row r="1628" s="77" customFormat="1"/>
    <row r="1629" s="77" customFormat="1"/>
    <row r="1630" s="77" customFormat="1"/>
    <row r="1631" s="77" customFormat="1"/>
    <row r="1632" s="77" customFormat="1"/>
    <row r="1633" s="77" customFormat="1"/>
    <row r="1634" s="77" customFormat="1"/>
    <row r="1635" s="77" customFormat="1"/>
    <row r="1636" s="77" customFormat="1"/>
    <row r="1637" s="77" customFormat="1"/>
    <row r="1638" s="77" customFormat="1"/>
    <row r="1639" s="77" customFormat="1"/>
    <row r="1640" s="77" customFormat="1"/>
    <row r="1641" s="77" customFormat="1"/>
    <row r="1642" s="77" customFormat="1"/>
    <row r="1643" s="77" customFormat="1"/>
    <row r="1644" s="77" customFormat="1"/>
    <row r="1645" s="77" customFormat="1"/>
    <row r="1646" s="77" customFormat="1"/>
    <row r="1647" s="77" customFormat="1"/>
    <row r="1648" s="77" customFormat="1"/>
    <row r="1649" s="77" customFormat="1"/>
    <row r="1650" s="77" customFormat="1"/>
    <row r="1651" s="77" customFormat="1"/>
    <row r="1652" s="77" customFormat="1"/>
    <row r="1653" s="77" customFormat="1"/>
    <row r="1654" s="77" customFormat="1"/>
    <row r="1655" s="77" customFormat="1"/>
    <row r="1656" s="77" customFormat="1"/>
    <row r="1657" s="77" customFormat="1"/>
    <row r="1658" s="77" customFormat="1"/>
    <row r="1659" s="77" customFormat="1"/>
    <row r="1660" s="77" customFormat="1"/>
    <row r="1661" s="77" customFormat="1"/>
    <row r="1662" s="77" customFormat="1"/>
    <row r="1663" s="77" customFormat="1"/>
    <row r="1664" s="77" customFormat="1"/>
    <row r="1665" s="77" customFormat="1"/>
    <row r="1666" s="77" customFormat="1"/>
    <row r="1667" s="77" customFormat="1"/>
    <row r="1668" s="77" customFormat="1"/>
    <row r="1669" s="77" customFormat="1"/>
    <row r="1670" s="77" customFormat="1"/>
    <row r="1671" s="77" customFormat="1"/>
    <row r="1672" s="77" customFormat="1"/>
    <row r="1673" s="77" customFormat="1"/>
    <row r="1674" s="77" customFormat="1"/>
    <row r="1675" s="77" customFormat="1"/>
    <row r="1676" s="77" customFormat="1"/>
    <row r="1677" s="77" customFormat="1"/>
    <row r="1678" s="77" customFormat="1"/>
    <row r="1679" s="77" customFormat="1"/>
    <row r="1680" s="77" customFormat="1"/>
    <row r="1681" s="77" customFormat="1"/>
    <row r="1682" s="77" customFormat="1"/>
    <row r="1683" s="77" customFormat="1"/>
    <row r="1684" s="77" customFormat="1"/>
    <row r="1685" s="77" customFormat="1"/>
    <row r="1686" s="77" customFormat="1"/>
    <row r="1687" s="77" customFormat="1"/>
    <row r="1688" s="77" customFormat="1"/>
    <row r="1689" s="77" customFormat="1"/>
    <row r="1690" s="77" customFormat="1"/>
    <row r="1691" s="77" customFormat="1"/>
    <row r="1692" s="77" customFormat="1"/>
    <row r="1693" s="77" customFormat="1"/>
    <row r="1694" s="77" customFormat="1"/>
    <row r="1695" s="77" customFormat="1"/>
    <row r="1696" s="77" customFormat="1"/>
    <row r="1697" s="77" customFormat="1"/>
    <row r="1698" s="77" customFormat="1"/>
    <row r="1699" s="77" customFormat="1"/>
    <row r="1700" s="77" customFormat="1"/>
    <row r="1701" s="77" customFormat="1"/>
    <row r="1702" s="77" customFormat="1"/>
    <row r="1703" s="77" customFormat="1"/>
    <row r="1704" s="77" customFormat="1"/>
    <row r="1705" s="77" customFormat="1"/>
    <row r="1706" s="77" customFormat="1"/>
    <row r="1707" s="77" customFormat="1"/>
    <row r="1708" s="77" customFormat="1"/>
    <row r="1709" s="77" customFormat="1"/>
    <row r="1710" s="77" customFormat="1"/>
    <row r="1711" s="77" customFormat="1"/>
    <row r="1712" s="77" customFormat="1"/>
    <row r="1713" s="77" customFormat="1"/>
    <row r="1714" s="77" customFormat="1"/>
    <row r="1715" s="77" customFormat="1"/>
    <row r="1716" s="77" customFormat="1"/>
    <row r="1717" s="77" customFormat="1"/>
    <row r="1718" s="77" customFormat="1"/>
    <row r="1719" s="77" customFormat="1"/>
    <row r="1720" s="77" customFormat="1"/>
    <row r="1721" s="77" customFormat="1"/>
    <row r="1722" s="77" customFormat="1"/>
    <row r="1723" s="77" customFormat="1"/>
    <row r="1724" s="77" customFormat="1"/>
    <row r="1725" s="77" customFormat="1"/>
    <row r="1726" s="77" customFormat="1"/>
    <row r="1727" s="77" customFormat="1"/>
    <row r="1728" s="77" customFormat="1"/>
    <row r="1729" s="77" customFormat="1"/>
    <row r="1730" s="77" customFormat="1"/>
    <row r="1731" s="77" customFormat="1"/>
    <row r="1732" s="77" customFormat="1"/>
    <row r="1733" s="77" customFormat="1"/>
    <row r="1734" s="77" customFormat="1"/>
    <row r="1735" s="77" customFormat="1"/>
    <row r="1736" s="77" customFormat="1"/>
    <row r="1737" s="77" customFormat="1"/>
    <row r="1738" s="77" customFormat="1"/>
    <row r="1739" s="77" customFormat="1"/>
    <row r="1740" s="77" customFormat="1"/>
    <row r="1741" s="77" customFormat="1"/>
    <row r="1742" s="77" customFormat="1"/>
    <row r="1743" s="77" customFormat="1"/>
    <row r="1744" s="77" customFormat="1"/>
    <row r="1745" s="77" customFormat="1"/>
    <row r="1746" s="77" customFormat="1"/>
    <row r="1747" s="77" customFormat="1"/>
    <row r="1748" s="77" customFormat="1"/>
    <row r="1749" s="77" customFormat="1"/>
    <row r="1750" s="77" customFormat="1"/>
    <row r="1751" s="77" customFormat="1"/>
    <row r="1752" s="77" customFormat="1"/>
    <row r="1753" s="77" customFormat="1"/>
    <row r="1754" s="77" customFormat="1"/>
    <row r="1755" s="77" customFormat="1"/>
    <row r="1756" s="77" customFormat="1"/>
    <row r="1757" s="77" customFormat="1"/>
    <row r="1758" s="77" customFormat="1"/>
    <row r="1759" s="77" customFormat="1"/>
    <row r="1760" s="77" customFormat="1"/>
    <row r="1761" s="77" customFormat="1"/>
    <row r="1762" s="77" customFormat="1"/>
    <row r="1763" s="77" customFormat="1"/>
    <row r="1764" s="77" customFormat="1"/>
    <row r="1765" s="77" customFormat="1"/>
    <row r="1766" s="77" customFormat="1"/>
    <row r="1767" s="77" customFormat="1"/>
    <row r="1768" s="77" customFormat="1"/>
    <row r="1769" s="77" customFormat="1"/>
    <row r="1770" s="77" customFormat="1"/>
    <row r="1771" s="77" customFormat="1"/>
    <row r="1772" s="77" customFormat="1"/>
    <row r="1773" s="77" customFormat="1"/>
    <row r="1774" s="77" customFormat="1"/>
    <row r="1775" s="77" customFormat="1"/>
    <row r="1776" s="77" customFormat="1"/>
    <row r="1777" s="77" customFormat="1"/>
    <row r="1778" s="77" customFormat="1"/>
    <row r="1779" s="77" customFormat="1"/>
    <row r="1780" s="77" customFormat="1"/>
    <row r="1781" s="77" customFormat="1"/>
    <row r="1782" s="77" customFormat="1"/>
    <row r="1783" s="77" customFormat="1"/>
    <row r="1784" s="77" customFormat="1"/>
    <row r="1785" s="77" customFormat="1"/>
    <row r="1786" s="77" customFormat="1"/>
    <row r="1787" s="77" customFormat="1"/>
    <row r="1788" s="77" customFormat="1"/>
    <row r="1789" s="77" customFormat="1"/>
    <row r="1790" s="77" customFormat="1"/>
    <row r="1791" s="77" customFormat="1"/>
    <row r="1792" s="77" customFormat="1"/>
    <row r="1793" s="77" customFormat="1"/>
    <row r="1794" s="77" customFormat="1"/>
    <row r="1795" s="77" customFormat="1"/>
    <row r="1796" s="77" customFormat="1"/>
    <row r="1797" s="77" customFormat="1"/>
    <row r="1798" s="77" customFormat="1"/>
    <row r="1799" s="77" customFormat="1"/>
    <row r="1800" s="77" customFormat="1"/>
    <row r="1801" s="77" customFormat="1"/>
    <row r="1802" s="77" customFormat="1"/>
    <row r="1803" s="77" customFormat="1"/>
    <row r="1804" s="77" customFormat="1"/>
    <row r="1805" s="77" customFormat="1"/>
    <row r="1806" s="77" customFormat="1"/>
    <row r="1807" s="77" customFormat="1"/>
    <row r="1808" s="77" customFormat="1"/>
    <row r="1809" s="77" customFormat="1"/>
    <row r="1810" s="77" customFormat="1"/>
    <row r="1811" s="77" customFormat="1"/>
    <row r="1812" s="77" customFormat="1"/>
    <row r="1813" s="77" customFormat="1"/>
    <row r="1814" s="77" customFormat="1"/>
    <row r="1815" s="77" customFormat="1"/>
    <row r="1816" s="77" customFormat="1"/>
    <row r="1817" s="77" customFormat="1"/>
    <row r="1818" s="77" customFormat="1"/>
    <row r="1819" s="77" customFormat="1"/>
    <row r="1820" s="77" customFormat="1"/>
    <row r="1821" s="77" customFormat="1"/>
    <row r="1822" s="77" customFormat="1"/>
    <row r="1823" s="77" customFormat="1"/>
    <row r="1824" s="77" customFormat="1"/>
    <row r="1825" s="77" customFormat="1"/>
    <row r="1826" s="77" customFormat="1"/>
    <row r="1827" s="77" customFormat="1"/>
    <row r="1828" s="77" customFormat="1"/>
    <row r="1829" s="77" customFormat="1"/>
    <row r="1830" s="77" customFormat="1"/>
    <row r="1831" s="77" customFormat="1"/>
    <row r="1832" s="77" customFormat="1"/>
    <row r="1833" s="77" customFormat="1"/>
    <row r="1834" s="77" customFormat="1"/>
    <row r="1835" s="77" customFormat="1"/>
    <row r="1836" s="77" customFormat="1"/>
    <row r="1837" s="77" customFormat="1"/>
    <row r="1838" s="77" customFormat="1"/>
    <row r="1839" s="77" customFormat="1"/>
    <row r="1840" s="77" customFormat="1"/>
    <row r="1841" s="77" customFormat="1"/>
    <row r="1842" s="77" customFormat="1"/>
    <row r="1843" s="77" customFormat="1"/>
    <row r="1844" s="77" customFormat="1"/>
    <row r="1845" s="77" customFormat="1"/>
    <row r="1846" s="77" customFormat="1"/>
    <row r="1847" s="77" customFormat="1"/>
    <row r="1848" s="77" customFormat="1"/>
    <row r="1849" s="77" customFormat="1"/>
    <row r="1850" s="77" customFormat="1"/>
    <row r="1851" s="77" customFormat="1"/>
    <row r="1852" s="77" customFormat="1"/>
    <row r="1853" s="77" customFormat="1"/>
    <row r="1854" s="77" customFormat="1"/>
    <row r="1855" s="77" customFormat="1"/>
    <row r="1856" s="77" customFormat="1"/>
    <row r="1857" s="77" customFormat="1"/>
    <row r="1858" s="77" customFormat="1"/>
    <row r="1859" s="77" customFormat="1"/>
    <row r="1860" s="77" customFormat="1"/>
    <row r="1861" s="77" customFormat="1"/>
    <row r="1862" s="77" customFormat="1"/>
    <row r="1863" s="77" customFormat="1"/>
    <row r="1864" s="77" customFormat="1"/>
    <row r="1865" s="77" customFormat="1"/>
    <row r="1866" s="77" customFormat="1"/>
    <row r="1867" s="77" customFormat="1"/>
    <row r="1868" s="77" customFormat="1"/>
    <row r="1869" s="77" customFormat="1"/>
    <row r="1870" s="77" customFormat="1"/>
    <row r="1871" s="77" customFormat="1"/>
    <row r="1872" s="77" customFormat="1"/>
    <row r="1873" s="77" customFormat="1"/>
    <row r="1874" s="77" customFormat="1"/>
    <row r="1875" s="77" customFormat="1"/>
    <row r="1876" s="77" customFormat="1"/>
    <row r="1877" s="77" customFormat="1"/>
    <row r="1878" s="77" customFormat="1"/>
    <row r="1879" s="77" customFormat="1"/>
    <row r="1880" s="77" customFormat="1"/>
    <row r="1881" s="77" customFormat="1"/>
    <row r="1882" s="77" customFormat="1"/>
    <row r="1883" s="77" customFormat="1"/>
    <row r="1884" s="77" customFormat="1"/>
    <row r="1885" s="77" customFormat="1"/>
    <row r="1886" s="77" customFormat="1"/>
    <row r="1887" s="77" customFormat="1"/>
    <row r="1888" s="77" customFormat="1"/>
    <row r="1889" s="77" customFormat="1"/>
    <row r="1890" s="77" customFormat="1"/>
    <row r="1891" s="77" customFormat="1"/>
    <row r="1892" s="77" customFormat="1"/>
    <row r="1893" s="77" customFormat="1"/>
    <row r="1894" s="77" customFormat="1"/>
    <row r="1895" s="77" customFormat="1"/>
    <row r="1896" s="77" customFormat="1"/>
    <row r="1897" s="77" customFormat="1"/>
    <row r="1898" s="77" customFormat="1"/>
    <row r="1899" s="77" customFormat="1"/>
    <row r="1900" s="77" customFormat="1"/>
    <row r="1901" s="77" customFormat="1"/>
    <row r="1902" s="77" customFormat="1"/>
    <row r="1903" s="77" customFormat="1"/>
    <row r="1904" s="77" customFormat="1"/>
    <row r="1905" s="77" customFormat="1"/>
    <row r="1906" s="77" customFormat="1"/>
    <row r="1907" s="77" customFormat="1"/>
    <row r="1908" s="77" customFormat="1"/>
    <row r="1909" s="77" customFormat="1"/>
    <row r="1910" s="77" customFormat="1"/>
    <row r="1911" s="77" customFormat="1"/>
    <row r="1912" s="77" customFormat="1"/>
    <row r="1913" s="77" customFormat="1"/>
    <row r="1914" s="77" customFormat="1"/>
    <row r="1915" s="77" customFormat="1"/>
    <row r="1916" s="77" customFormat="1"/>
    <row r="1917" s="77" customFormat="1"/>
    <row r="1918" s="77" customFormat="1"/>
    <row r="1919" s="77" customFormat="1"/>
    <row r="1920" s="77" customFormat="1"/>
    <row r="1921" s="77" customFormat="1"/>
    <row r="1922" s="77" customFormat="1"/>
    <row r="1923" s="77" customFormat="1"/>
    <row r="1924" s="77" customFormat="1"/>
    <row r="1925" s="77" customFormat="1"/>
    <row r="1926" s="77" customFormat="1"/>
    <row r="1927" s="77" customFormat="1"/>
    <row r="1928" s="77" customFormat="1"/>
    <row r="1929" s="77" customFormat="1"/>
    <row r="1930" s="77" customFormat="1"/>
    <row r="1931" s="77" customFormat="1"/>
    <row r="1932" s="77" customFormat="1"/>
    <row r="1933" s="77" customFormat="1"/>
    <row r="1934" s="77" customFormat="1"/>
    <row r="1935" s="77" customFormat="1"/>
    <row r="1936" s="77" customFormat="1"/>
    <row r="1937" s="77" customFormat="1"/>
    <row r="1938" s="77" customFormat="1"/>
    <row r="1939" s="77" customFormat="1"/>
    <row r="1940" s="77" customFormat="1"/>
    <row r="1941" s="77" customFormat="1"/>
    <row r="1942" s="77" customFormat="1"/>
    <row r="1943" s="77" customFormat="1"/>
    <row r="1944" s="77" customFormat="1"/>
    <row r="1945" s="77" customFormat="1"/>
    <row r="1946" s="77" customFormat="1"/>
    <row r="1947" s="77" customFormat="1"/>
    <row r="1948" s="77" customFormat="1"/>
    <row r="1949" s="77" customFormat="1"/>
    <row r="1950" s="77" customFormat="1"/>
    <row r="1951" s="77" customFormat="1"/>
    <row r="1952" s="77" customFormat="1"/>
    <row r="1953" s="77" customFormat="1"/>
    <row r="1954" s="77" customFormat="1"/>
    <row r="1955" s="77" customFormat="1"/>
    <row r="1956" s="77" customFormat="1"/>
    <row r="1957" s="77" customFormat="1"/>
    <row r="1958" s="77" customFormat="1"/>
    <row r="1959" s="77" customFormat="1"/>
    <row r="1960" s="77" customFormat="1"/>
    <row r="1961" s="77" customFormat="1"/>
    <row r="1962" s="77" customFormat="1"/>
    <row r="1963" s="77" customFormat="1"/>
    <row r="1964" s="77" customFormat="1"/>
    <row r="1965" s="77" customFormat="1"/>
    <row r="1966" s="77" customFormat="1"/>
    <row r="1967" s="77" customFormat="1"/>
    <row r="1968" s="77" customFormat="1"/>
    <row r="1969" s="77" customFormat="1"/>
    <row r="1970" s="77" customFormat="1"/>
    <row r="1971" s="77" customFormat="1"/>
    <row r="1972" s="77" customFormat="1"/>
    <row r="1973" s="77" customFormat="1"/>
    <row r="1974" s="77" customFormat="1"/>
    <row r="1975" s="77" customFormat="1"/>
    <row r="1976" s="77" customFormat="1"/>
    <row r="1977" s="77" customFormat="1"/>
    <row r="1978" s="77" customFormat="1"/>
    <row r="1979" s="77" customFormat="1"/>
    <row r="1980" s="77" customFormat="1"/>
    <row r="1981" s="77" customFormat="1"/>
    <row r="1982" s="77" customFormat="1"/>
    <row r="1983" s="77" customFormat="1"/>
    <row r="1984" s="77" customFormat="1"/>
    <row r="1985" s="77" customFormat="1"/>
    <row r="1986" s="77" customFormat="1"/>
    <row r="1987" s="77" customFormat="1"/>
    <row r="1988" s="77" customFormat="1"/>
    <row r="1989" s="77" customFormat="1"/>
    <row r="1990" s="77" customFormat="1"/>
    <row r="1991" s="77" customFormat="1"/>
    <row r="1992" s="77" customFormat="1"/>
    <row r="1993" s="77" customFormat="1"/>
    <row r="1994" s="77" customFormat="1"/>
    <row r="1995" s="77" customFormat="1"/>
    <row r="1996" s="77" customFormat="1"/>
    <row r="1997" s="77" customFormat="1"/>
    <row r="1998" s="77" customFormat="1"/>
    <row r="1999" s="77" customFormat="1"/>
    <row r="2000" s="77" customFormat="1"/>
    <row r="2001" s="77" customFormat="1"/>
    <row r="2002" s="77" customFormat="1"/>
    <row r="2003" s="77" customFormat="1"/>
    <row r="2004" s="77" customFormat="1"/>
    <row r="2005" s="77" customFormat="1"/>
    <row r="2006" s="77" customFormat="1"/>
    <row r="2007" s="77" customFormat="1"/>
    <row r="2008" s="77" customFormat="1"/>
    <row r="2009" s="77" customFormat="1"/>
    <row r="2010" s="77" customFormat="1"/>
    <row r="2011" s="77" customFormat="1"/>
    <row r="2012" s="77" customFormat="1"/>
    <row r="2013" s="77" customFormat="1"/>
    <row r="2014" s="77" customFormat="1"/>
    <row r="2015" s="77" customFormat="1"/>
    <row r="2016" s="77" customFormat="1"/>
    <row r="2017" s="77" customFormat="1"/>
    <row r="2018" s="77" customFormat="1"/>
    <row r="2019" s="77" customFormat="1"/>
    <row r="2020" s="77" customFormat="1"/>
    <row r="2021" s="77" customFormat="1"/>
    <row r="2022" s="77" customFormat="1"/>
    <row r="2023" s="77" customFormat="1"/>
    <row r="2024" s="77" customFormat="1"/>
    <row r="2025" s="77" customFormat="1"/>
    <row r="2026" s="77" customFormat="1"/>
    <row r="2027" s="77" customFormat="1"/>
    <row r="2028" s="77" customFormat="1"/>
    <row r="2029" s="77" customFormat="1"/>
    <row r="2030" s="77" customFormat="1"/>
    <row r="2031" s="77" customFormat="1"/>
    <row r="2032" s="77" customFormat="1"/>
    <row r="2033" s="77" customFormat="1"/>
    <row r="2034" s="77" customFormat="1"/>
    <row r="2035" s="77" customFormat="1"/>
    <row r="2036" s="77" customFormat="1"/>
    <row r="2037" s="77" customFormat="1"/>
    <row r="2038" s="77" customFormat="1"/>
    <row r="2039" s="77" customFormat="1"/>
    <row r="2040" s="77" customFormat="1"/>
    <row r="2041" s="77" customFormat="1"/>
    <row r="2042" s="77" customFormat="1"/>
    <row r="2043" s="77" customFormat="1"/>
    <row r="2044" s="77" customFormat="1"/>
    <row r="2045" s="77" customFormat="1"/>
    <row r="2046" s="77" customFormat="1"/>
    <row r="2047" s="77" customFormat="1"/>
    <row r="2048" s="77" customFormat="1"/>
    <row r="2049" s="77" customFormat="1"/>
    <row r="2050" s="77" customFormat="1"/>
    <row r="2051" s="77" customFormat="1"/>
    <row r="2052" s="77" customFormat="1"/>
    <row r="2053" s="77" customFormat="1"/>
    <row r="2054" s="77" customFormat="1"/>
    <row r="2055" s="77" customFormat="1"/>
    <row r="2056" s="77" customFormat="1"/>
    <row r="2057" s="77" customFormat="1"/>
    <row r="2058" s="77" customFormat="1"/>
    <row r="2059" s="77" customFormat="1"/>
    <row r="2060" s="77" customFormat="1"/>
    <row r="2061" s="77" customFormat="1"/>
    <row r="2062" s="77" customFormat="1"/>
    <row r="2063" s="77" customFormat="1"/>
    <row r="2064" s="77" customFormat="1"/>
    <row r="2065" s="77" customFormat="1"/>
    <row r="2066" s="77" customFormat="1"/>
    <row r="2067" s="77" customFormat="1"/>
    <row r="2068" s="77" customFormat="1"/>
    <row r="2069" s="77" customFormat="1"/>
    <row r="2070" s="77" customFormat="1"/>
    <row r="2071" s="77" customFormat="1"/>
    <row r="2072" s="77" customFormat="1"/>
    <row r="2073" s="77" customFormat="1"/>
    <row r="2074" s="77" customFormat="1"/>
    <row r="2075" s="77" customFormat="1"/>
    <row r="2076" s="77" customFormat="1"/>
    <row r="2077" s="77" customFormat="1"/>
    <row r="2078" s="77" customFormat="1"/>
    <row r="2079" s="77" customFormat="1"/>
    <row r="2080" s="77" customFormat="1"/>
    <row r="2081" s="77" customFormat="1"/>
    <row r="2082" s="77" customFormat="1"/>
    <row r="2083" s="77" customFormat="1"/>
    <row r="2084" s="77" customFormat="1"/>
    <row r="2085" s="77" customFormat="1"/>
    <row r="2086" s="77" customFormat="1"/>
    <row r="2087" s="77" customFormat="1"/>
    <row r="2088" s="77" customFormat="1"/>
    <row r="2089" s="77" customFormat="1"/>
    <row r="2090" s="77" customFormat="1"/>
    <row r="2091" s="77" customFormat="1"/>
    <row r="2092" s="77" customFormat="1"/>
    <row r="2093" s="77" customFormat="1"/>
    <row r="2094" s="77" customFormat="1"/>
    <row r="2095" s="77" customFormat="1"/>
    <row r="2096" s="77" customFormat="1"/>
    <row r="2097" s="77" customFormat="1"/>
    <row r="2098" s="77" customFormat="1"/>
    <row r="2099" s="77" customFormat="1"/>
    <row r="2100" s="77" customFormat="1"/>
    <row r="2101" s="77" customFormat="1"/>
    <row r="2102" s="77" customFormat="1"/>
    <row r="2103" s="77" customFormat="1"/>
    <row r="2104" s="77" customFormat="1"/>
    <row r="2105" s="77" customFormat="1"/>
    <row r="2106" s="77" customFormat="1"/>
    <row r="2107" s="77" customFormat="1"/>
    <row r="2108" s="77" customFormat="1"/>
    <row r="2109" s="77" customFormat="1"/>
    <row r="2110" s="77" customFormat="1"/>
    <row r="2111" s="77" customFormat="1"/>
    <row r="2112" s="77" customFormat="1"/>
    <row r="2113" s="77" customFormat="1"/>
    <row r="2114" s="77" customFormat="1"/>
    <row r="2115" s="77" customFormat="1"/>
    <row r="2116" s="77" customFormat="1"/>
    <row r="2117" s="77" customFormat="1"/>
    <row r="2118" s="77" customFormat="1"/>
    <row r="2119" s="77" customFormat="1"/>
    <row r="2120" s="77" customFormat="1"/>
    <row r="2121" s="77" customFormat="1"/>
    <row r="2122" s="77" customFormat="1"/>
    <row r="2123" s="77" customFormat="1"/>
    <row r="2124" s="77" customFormat="1"/>
    <row r="2125" s="77" customFormat="1"/>
    <row r="2126" s="77" customFormat="1"/>
    <row r="2127" s="77" customFormat="1"/>
    <row r="2128" s="77" customFormat="1"/>
    <row r="2129" s="77" customFormat="1"/>
    <row r="2130" s="77" customFormat="1"/>
    <row r="2131" s="77" customFormat="1"/>
    <row r="2132" s="77" customFormat="1"/>
    <row r="2133" s="77" customFormat="1"/>
    <row r="2134" s="77" customFormat="1"/>
    <row r="2135" s="77" customFormat="1"/>
    <row r="2136" s="77" customFormat="1"/>
    <row r="2137" s="77" customFormat="1"/>
    <row r="2138" s="77" customFormat="1"/>
    <row r="2139" s="77" customFormat="1"/>
    <row r="2140" s="77" customFormat="1"/>
    <row r="2141" s="77" customFormat="1"/>
    <row r="2142" s="77" customFormat="1"/>
    <row r="2143" s="77" customFormat="1"/>
    <row r="2144" s="77" customFormat="1"/>
    <row r="2145" s="77" customFormat="1"/>
    <row r="2146" s="77" customFormat="1"/>
    <row r="2147" s="77" customFormat="1"/>
    <row r="2148" s="77" customFormat="1"/>
    <row r="2149" s="77" customFormat="1"/>
    <row r="2150" s="77" customFormat="1"/>
    <row r="2151" s="77" customFormat="1"/>
    <row r="2152" s="77" customFormat="1"/>
    <row r="2153" s="77" customFormat="1"/>
    <row r="2154" s="77" customFormat="1"/>
    <row r="2155" s="77" customFormat="1"/>
    <row r="2156" s="77" customFormat="1"/>
    <row r="2157" s="77" customFormat="1"/>
    <row r="2158" s="77" customFormat="1"/>
    <row r="2159" s="77" customFormat="1"/>
    <row r="2160" s="77" customFormat="1"/>
    <row r="2161" s="77" customFormat="1"/>
    <row r="2162" s="77" customFormat="1"/>
    <row r="2163" s="77" customFormat="1"/>
    <row r="2164" s="77" customFormat="1"/>
    <row r="2165" s="77" customFormat="1"/>
    <row r="2166" s="77" customFormat="1"/>
    <row r="2167" s="77" customFormat="1"/>
    <row r="2168" s="77" customFormat="1"/>
    <row r="2169" s="77" customFormat="1"/>
    <row r="2170" s="77" customFormat="1"/>
    <row r="2171" s="77" customFormat="1"/>
    <row r="2172" s="77" customFormat="1"/>
    <row r="2173" s="77" customFormat="1"/>
    <row r="2174" s="77" customFormat="1"/>
    <row r="2175" s="77" customFormat="1"/>
    <row r="2176" s="77" customFormat="1"/>
    <row r="2177" s="77" customFormat="1"/>
    <row r="2178" s="77" customFormat="1"/>
    <row r="2179" s="77" customFormat="1"/>
    <row r="2180" s="77" customFormat="1"/>
    <row r="2181" s="77" customFormat="1"/>
    <row r="2182" s="77" customFormat="1"/>
    <row r="2183" s="77" customFormat="1"/>
    <row r="2184" s="77" customFormat="1"/>
    <row r="2185" s="77" customFormat="1"/>
    <row r="2186" s="77" customFormat="1"/>
    <row r="2187" s="77" customFormat="1"/>
    <row r="2188" s="77" customFormat="1"/>
    <row r="2189" s="77" customFormat="1"/>
    <row r="2190" s="77" customFormat="1"/>
    <row r="2191" s="77" customFormat="1"/>
    <row r="2192" s="77" customFormat="1"/>
    <row r="2193" s="77" customFormat="1"/>
    <row r="2194" s="77" customFormat="1"/>
    <row r="2195" s="77" customFormat="1"/>
    <row r="2196" s="77" customFormat="1"/>
    <row r="2197" s="77" customFormat="1"/>
    <row r="2198" s="77" customFormat="1"/>
    <row r="2199" s="77" customFormat="1"/>
    <row r="2200" s="77" customFormat="1"/>
    <row r="2201" s="77" customFormat="1"/>
    <row r="2202" s="77" customFormat="1"/>
    <row r="2203" s="77" customFormat="1"/>
    <row r="2204" s="77" customFormat="1"/>
    <row r="2205" s="77" customFormat="1"/>
    <row r="2206" s="77" customFormat="1"/>
    <row r="2207" s="77" customFormat="1"/>
    <row r="2208" s="77" customFormat="1"/>
    <row r="2209" s="77" customFormat="1"/>
    <row r="2210" s="77" customFormat="1"/>
    <row r="2211" s="77" customFormat="1"/>
    <row r="2212" s="77" customFormat="1"/>
    <row r="2213" s="77" customFormat="1"/>
    <row r="2214" s="77" customFormat="1"/>
    <row r="2215" s="77" customFormat="1"/>
    <row r="2216" s="77" customFormat="1"/>
    <row r="2217" s="77" customFormat="1"/>
    <row r="2218" s="77" customFormat="1"/>
    <row r="2219" s="77" customFormat="1"/>
    <row r="2220" s="77" customFormat="1"/>
    <row r="2221" s="77" customFormat="1"/>
    <row r="2222" s="77" customFormat="1"/>
    <row r="2223" s="77" customFormat="1"/>
    <row r="2224" s="77" customFormat="1"/>
    <row r="2225" s="77" customFormat="1"/>
    <row r="2226" s="77" customFormat="1"/>
    <row r="2227" s="77" customFormat="1"/>
    <row r="2228" s="77" customFormat="1"/>
    <row r="2229" s="77" customFormat="1"/>
    <row r="2230" s="77" customFormat="1"/>
    <row r="2231" s="77" customFormat="1"/>
    <row r="2232" s="77" customFormat="1"/>
    <row r="2233" s="77" customFormat="1"/>
    <row r="2234" s="77" customFormat="1"/>
    <row r="2235" s="77" customFormat="1"/>
    <row r="2236" s="77" customFormat="1"/>
    <row r="2237" s="77" customFormat="1"/>
    <row r="2238" s="77" customFormat="1"/>
    <row r="2239" s="77" customFormat="1"/>
    <row r="2240" s="77" customFormat="1"/>
    <row r="2241" s="77" customFormat="1"/>
    <row r="2242" s="77" customFormat="1"/>
    <row r="2243" s="77" customFormat="1"/>
    <row r="2244" s="77" customFormat="1"/>
    <row r="2245" s="77" customFormat="1"/>
    <row r="2246" s="77" customFormat="1"/>
    <row r="2247" s="77" customFormat="1"/>
    <row r="2248" s="77" customFormat="1"/>
    <row r="2249" s="77" customFormat="1"/>
    <row r="2250" s="77" customFormat="1"/>
    <row r="2251" s="77" customFormat="1"/>
    <row r="2252" s="77" customFormat="1"/>
    <row r="2253" s="77" customFormat="1"/>
    <row r="2254" s="77" customFormat="1"/>
    <row r="2255" s="77" customFormat="1"/>
    <row r="2256" s="77" customFormat="1"/>
    <row r="2257" s="77" customFormat="1"/>
    <row r="2258" s="77" customFormat="1"/>
    <row r="2259" s="77" customFormat="1"/>
    <row r="2260" s="77" customFormat="1"/>
    <row r="2261" s="77" customFormat="1"/>
    <row r="2262" s="77" customFormat="1"/>
    <row r="2263" s="77" customFormat="1"/>
    <row r="2264" s="77" customFormat="1"/>
    <row r="2265" s="77" customFormat="1"/>
    <row r="2266" s="77" customFormat="1"/>
    <row r="2267" s="77" customFormat="1"/>
    <row r="2268" s="77" customFormat="1"/>
    <row r="2269" s="77" customFormat="1"/>
    <row r="2270" s="77" customFormat="1"/>
    <row r="2271" s="77" customFormat="1"/>
    <row r="2272" s="77" customFormat="1"/>
    <row r="2273" s="77" customFormat="1"/>
    <row r="2274" s="77" customFormat="1"/>
    <row r="2275" s="77" customFormat="1"/>
    <row r="2276" s="77" customFormat="1"/>
    <row r="2277" s="77" customFormat="1"/>
    <row r="2278" s="77" customFormat="1"/>
    <row r="2279" s="77" customFormat="1"/>
    <row r="2280" s="77" customFormat="1"/>
    <row r="2281" s="77" customFormat="1"/>
    <row r="2282" s="77" customFormat="1"/>
    <row r="2283" s="77" customFormat="1"/>
    <row r="2284" s="77" customFormat="1"/>
    <row r="2285" s="77" customFormat="1"/>
    <row r="2286" s="77" customFormat="1"/>
    <row r="2287" s="77" customFormat="1"/>
    <row r="2288" s="77" customFormat="1"/>
    <row r="2289" s="77" customFormat="1"/>
    <row r="2290" s="77" customFormat="1"/>
    <row r="2291" s="77" customFormat="1"/>
    <row r="2292" s="77" customFormat="1"/>
    <row r="2293" s="77" customFormat="1"/>
    <row r="2294" s="77" customFormat="1"/>
    <row r="2295" s="77" customFormat="1"/>
    <row r="2296" s="77" customFormat="1"/>
    <row r="2297" s="77" customFormat="1"/>
    <row r="2298" s="77" customFormat="1"/>
    <row r="2299" s="77" customFormat="1"/>
    <row r="2300" s="77" customFormat="1"/>
    <row r="2301" s="77" customFormat="1"/>
    <row r="2302" s="77" customFormat="1"/>
    <row r="2303" s="77" customFormat="1"/>
    <row r="2304" s="77" customFormat="1"/>
    <row r="2305" s="77" customFormat="1"/>
    <row r="2306" s="77" customFormat="1"/>
    <row r="2307" s="77" customFormat="1"/>
    <row r="2308" s="77" customFormat="1"/>
    <row r="2309" s="77" customFormat="1"/>
    <row r="2310" s="77" customFormat="1"/>
    <row r="2311" s="77" customFormat="1"/>
    <row r="2312" s="77" customFormat="1"/>
    <row r="2313" s="77" customFormat="1"/>
    <row r="2314" s="77" customFormat="1"/>
    <row r="2315" s="77" customFormat="1"/>
    <row r="2316" s="77" customFormat="1"/>
    <row r="2317" s="77" customFormat="1"/>
    <row r="2318" s="77" customFormat="1"/>
    <row r="2319" s="77" customFormat="1"/>
    <row r="2320" s="77" customFormat="1"/>
    <row r="2321" s="77" customFormat="1"/>
    <row r="2322" s="77" customFormat="1"/>
    <row r="2323" s="77" customFormat="1"/>
    <row r="2324" s="77" customFormat="1"/>
    <row r="2325" s="77" customFormat="1"/>
    <row r="2326" s="77" customFormat="1"/>
    <row r="2327" s="77" customFormat="1"/>
    <row r="2328" s="77" customFormat="1"/>
    <row r="2329" s="77" customFormat="1"/>
    <row r="2330" s="77" customFormat="1"/>
    <row r="2331" s="77" customFormat="1"/>
    <row r="2332" s="77" customFormat="1"/>
    <row r="2333" s="77" customFormat="1"/>
    <row r="2334" s="77" customFormat="1"/>
    <row r="2335" s="77" customFormat="1"/>
    <row r="2336" s="77" customFormat="1"/>
    <row r="2337" s="77" customFormat="1"/>
    <row r="2338" s="77" customFormat="1"/>
    <row r="2339" s="77" customFormat="1"/>
    <row r="2340" s="77" customFormat="1"/>
    <row r="2341" s="77" customFormat="1"/>
    <row r="2342" s="77" customFormat="1"/>
    <row r="2343" s="77" customFormat="1"/>
    <row r="2344" s="77" customFormat="1"/>
    <row r="2345" s="77" customFormat="1"/>
    <row r="2346" s="77" customFormat="1"/>
    <row r="2347" s="77" customFormat="1"/>
    <row r="2348" s="77" customFormat="1"/>
    <row r="2349" s="77" customFormat="1"/>
    <row r="2350" s="77" customFormat="1"/>
    <row r="2351" s="77" customFormat="1"/>
    <row r="2352" s="77" customFormat="1"/>
    <row r="2353" s="77" customFormat="1"/>
    <row r="2354" s="77" customFormat="1"/>
    <row r="2355" s="77" customFormat="1"/>
    <row r="2356" s="77" customFormat="1"/>
    <row r="2357" s="77" customFormat="1"/>
    <row r="2358" s="77" customFormat="1"/>
    <row r="2359" s="77" customFormat="1"/>
    <row r="2360" s="77" customFormat="1"/>
    <row r="2361" s="77" customFormat="1"/>
    <row r="2362" s="77" customFormat="1"/>
    <row r="2363" s="77" customFormat="1"/>
    <row r="2364" s="77" customFormat="1"/>
    <row r="2365" s="77" customFormat="1"/>
    <row r="2366" s="77" customFormat="1"/>
    <row r="2367" s="77" customFormat="1"/>
    <row r="2368" s="77" customFormat="1"/>
    <row r="2369" s="77" customFormat="1"/>
    <row r="2370" s="77" customFormat="1"/>
    <row r="2371" s="77" customFormat="1"/>
    <row r="2372" s="77" customFormat="1"/>
    <row r="2373" s="77" customFormat="1"/>
    <row r="2374" s="77" customFormat="1"/>
    <row r="2375" s="77" customFormat="1"/>
    <row r="2376" s="77" customFormat="1"/>
    <row r="2377" s="77" customFormat="1"/>
    <row r="2378" s="77" customFormat="1"/>
    <row r="2379" s="77" customFormat="1"/>
    <row r="2380" s="77" customFormat="1"/>
    <row r="2381" s="77" customFormat="1"/>
    <row r="2382" s="77" customFormat="1"/>
    <row r="2383" s="77" customFormat="1"/>
    <row r="2384" s="77" customFormat="1"/>
    <row r="2385" s="77" customFormat="1"/>
    <row r="2386" s="77" customFormat="1"/>
    <row r="2387" s="77" customFormat="1"/>
    <row r="2388" s="77" customFormat="1"/>
    <row r="2389" s="77" customFormat="1"/>
    <row r="2390" s="77" customFormat="1"/>
    <row r="2391" s="77" customFormat="1"/>
    <row r="2392" s="77" customFormat="1"/>
    <row r="2393" s="77" customFormat="1"/>
    <row r="2394" s="77" customFormat="1"/>
    <row r="2395" s="77" customFormat="1"/>
    <row r="2396" s="77" customFormat="1"/>
    <row r="2397" s="77" customFormat="1"/>
    <row r="2398" s="77" customFormat="1"/>
    <row r="2399" s="77" customFormat="1"/>
    <row r="2400" s="77" customFormat="1"/>
    <row r="2401" s="77" customFormat="1"/>
    <row r="2402" s="77" customFormat="1"/>
    <row r="2403" s="77" customFormat="1"/>
    <row r="2404" s="77" customFormat="1"/>
    <row r="2405" s="77" customFormat="1"/>
    <row r="2406" s="77" customFormat="1"/>
    <row r="2407" s="77" customFormat="1"/>
    <row r="2408" s="77" customFormat="1"/>
    <row r="2409" s="77" customFormat="1"/>
    <row r="2410" s="77" customFormat="1"/>
    <row r="2411" s="77" customFormat="1"/>
    <row r="2412" s="77" customFormat="1"/>
    <row r="2413" s="77" customFormat="1"/>
    <row r="2414" s="77" customFormat="1"/>
    <row r="2415" s="77" customFormat="1"/>
    <row r="2416" s="77" customFormat="1"/>
    <row r="2417" s="77" customFormat="1"/>
    <row r="2418" s="77" customFormat="1"/>
    <row r="2419" s="77" customFormat="1"/>
    <row r="2420" s="77" customFormat="1"/>
    <row r="2421" s="77" customFormat="1"/>
    <row r="2422" s="77" customFormat="1"/>
    <row r="2423" s="77" customFormat="1"/>
    <row r="2424" s="77" customFormat="1"/>
    <row r="2425" s="77" customFormat="1"/>
    <row r="2426" s="77" customFormat="1"/>
    <row r="2427" s="77" customFormat="1"/>
    <row r="2428" s="77" customFormat="1"/>
    <row r="2429" s="77" customFormat="1"/>
    <row r="2430" s="77" customFormat="1"/>
    <row r="2431" s="77" customFormat="1"/>
    <row r="2432" s="77" customFormat="1"/>
    <row r="2433" s="77" customFormat="1"/>
    <row r="2434" s="77" customFormat="1"/>
    <row r="2435" s="77" customFormat="1"/>
    <row r="2436" s="77" customFormat="1"/>
    <row r="2437" s="77" customFormat="1"/>
    <row r="2438" s="77" customFormat="1"/>
    <row r="2439" s="77" customFormat="1"/>
    <row r="2440" s="77" customFormat="1"/>
    <row r="2441" s="77" customFormat="1"/>
    <row r="2442" s="77" customFormat="1"/>
    <row r="2443" s="77" customFormat="1"/>
    <row r="2444" s="77" customFormat="1"/>
    <row r="2445" s="77" customFormat="1"/>
    <row r="2446" s="77" customFormat="1"/>
    <row r="2447" s="77" customFormat="1"/>
    <row r="2448" s="77" customFormat="1"/>
    <row r="2449" s="77" customFormat="1"/>
    <row r="2450" s="77" customFormat="1"/>
    <row r="2451" s="77" customFormat="1"/>
    <row r="2452" s="77" customFormat="1"/>
    <row r="2453" s="77" customFormat="1"/>
    <row r="2454" s="77" customFormat="1"/>
    <row r="2455" s="77" customFormat="1"/>
    <row r="2456" s="77" customFormat="1"/>
    <row r="2457" s="77" customFormat="1"/>
    <row r="2458" s="77" customFormat="1"/>
    <row r="2459" s="77" customFormat="1"/>
    <row r="2460" s="77" customFormat="1"/>
    <row r="2461" s="77" customFormat="1"/>
    <row r="2462" s="77" customFormat="1"/>
    <row r="2463" s="77" customFormat="1"/>
    <row r="2464" s="77" customFormat="1"/>
    <row r="2465" s="77" customFormat="1"/>
    <row r="2466" s="77" customFormat="1"/>
    <row r="2467" s="77" customFormat="1"/>
    <row r="2468" s="77" customFormat="1"/>
    <row r="2469" s="77" customFormat="1"/>
    <row r="2470" s="77" customFormat="1"/>
    <row r="2471" s="77" customFormat="1"/>
    <row r="2472" s="77" customFormat="1"/>
    <row r="2473" s="77" customFormat="1"/>
    <row r="2474" s="77" customFormat="1"/>
    <row r="2475" s="77" customFormat="1"/>
    <row r="2476" s="77" customFormat="1"/>
    <row r="2477" s="77" customFormat="1"/>
    <row r="2478" s="77" customFormat="1"/>
    <row r="2479" s="77" customFormat="1"/>
    <row r="2480" s="77" customFormat="1"/>
    <row r="2481" s="77" customFormat="1"/>
    <row r="2482" s="77" customFormat="1"/>
    <row r="2483" s="77" customFormat="1"/>
    <row r="2484" s="77" customFormat="1"/>
    <row r="2485" s="77" customFormat="1"/>
    <row r="2486" s="77" customFormat="1"/>
    <row r="2487" s="77" customFormat="1"/>
    <row r="2488" s="77" customFormat="1"/>
    <row r="2489" s="77" customFormat="1"/>
    <row r="2490" s="77" customFormat="1"/>
    <row r="2491" s="77" customFormat="1"/>
    <row r="2492" s="77" customFormat="1"/>
    <row r="2493" s="77" customFormat="1"/>
    <row r="2494" s="77" customFormat="1"/>
    <row r="2495" s="77" customFormat="1"/>
    <row r="2496" s="77" customFormat="1"/>
    <row r="2497" s="77" customFormat="1"/>
    <row r="2498" s="77" customFormat="1"/>
    <row r="2499" s="77" customFormat="1"/>
    <row r="2500" s="77" customFormat="1"/>
    <row r="2501" s="77" customFormat="1"/>
    <row r="2502" s="77" customFormat="1"/>
    <row r="2503" s="77" customFormat="1"/>
    <row r="2504" s="77" customFormat="1"/>
    <row r="2505" s="77" customFormat="1"/>
    <row r="2506" s="77" customFormat="1"/>
    <row r="2507" s="77" customFormat="1"/>
    <row r="2508" s="77" customFormat="1"/>
    <row r="2509" s="77" customFormat="1"/>
    <row r="2510" s="77" customFormat="1"/>
    <row r="2511" s="77" customFormat="1"/>
    <row r="2512" s="77" customFormat="1"/>
    <row r="2513" s="77" customFormat="1"/>
    <row r="2514" s="77" customFormat="1"/>
    <row r="2515" s="77" customFormat="1"/>
    <row r="2516" s="77" customFormat="1"/>
    <row r="2517" s="77" customFormat="1"/>
    <row r="2518" s="77" customFormat="1"/>
    <row r="2519" s="77" customFormat="1"/>
    <row r="2520" s="77" customFormat="1"/>
    <row r="2521" s="77" customFormat="1"/>
    <row r="2522" s="77" customFormat="1"/>
    <row r="2523" s="77" customFormat="1"/>
    <row r="2524" s="77" customFormat="1"/>
    <row r="2525" s="77" customFormat="1"/>
    <row r="2526" s="77" customFormat="1"/>
    <row r="2527" s="77" customFormat="1"/>
    <row r="2528" s="77" customFormat="1"/>
    <row r="2529" s="77" customFormat="1"/>
    <row r="2530" s="77" customFormat="1"/>
    <row r="2531" s="77" customFormat="1"/>
    <row r="2532" s="77" customFormat="1"/>
    <row r="2533" s="77" customFormat="1"/>
    <row r="2534" s="77" customFormat="1"/>
    <row r="2535" s="77" customFormat="1"/>
    <row r="2536" s="77" customFormat="1"/>
    <row r="2537" s="77" customFormat="1"/>
    <row r="2538" s="77" customFormat="1"/>
    <row r="2539" s="77" customFormat="1"/>
    <row r="2540" s="77" customFormat="1"/>
    <row r="2541" s="77" customFormat="1"/>
    <row r="2542" s="77" customFormat="1"/>
    <row r="2543" s="77" customFormat="1"/>
    <row r="2544" s="77" customFormat="1"/>
    <row r="2545" s="77" customFormat="1"/>
    <row r="2546" s="77" customFormat="1"/>
    <row r="2547" s="77" customFormat="1"/>
    <row r="2548" s="77" customFormat="1"/>
    <row r="2549" s="77" customFormat="1"/>
    <row r="2550" s="77" customFormat="1"/>
    <row r="2551" s="77" customFormat="1"/>
    <row r="2552" s="77" customFormat="1"/>
    <row r="2553" s="77" customFormat="1"/>
    <row r="2554" s="77" customFormat="1"/>
    <row r="2555" s="77" customFormat="1"/>
    <row r="2556" s="77" customFormat="1"/>
    <row r="2557" s="77" customFormat="1"/>
    <row r="2558" s="77" customFormat="1"/>
    <row r="2559" s="77" customFormat="1"/>
    <row r="2560" s="77" customFormat="1"/>
    <row r="2561" s="77" customFormat="1"/>
    <row r="2562" s="77" customFormat="1"/>
    <row r="2563" s="77" customFormat="1"/>
    <row r="2564" s="77" customFormat="1"/>
    <row r="2565" s="77" customFormat="1"/>
    <row r="2566" s="77" customFormat="1"/>
    <row r="2567" s="77" customFormat="1"/>
    <row r="2568" s="77" customFormat="1"/>
    <row r="2569" s="77" customFormat="1"/>
    <row r="2570" s="77" customFormat="1"/>
    <row r="2571" s="77" customFormat="1"/>
    <row r="2572" s="77" customFormat="1"/>
    <row r="2573" s="77" customFormat="1"/>
    <row r="2574" s="77" customFormat="1"/>
    <row r="2575" s="77" customFormat="1"/>
    <row r="2576" s="77" customFormat="1"/>
    <row r="2577" s="77" customFormat="1"/>
    <row r="2578" s="77" customFormat="1"/>
    <row r="2579" s="77" customFormat="1"/>
    <row r="2580" s="77" customFormat="1"/>
    <row r="2581" s="77" customFormat="1"/>
    <row r="2582" s="77" customFormat="1"/>
    <row r="2583" s="77" customFormat="1"/>
    <row r="2584" s="77" customFormat="1"/>
    <row r="2585" s="77" customFormat="1"/>
    <row r="2586" s="77" customFormat="1"/>
    <row r="2587" s="77" customFormat="1"/>
    <row r="2588" s="77" customFormat="1"/>
    <row r="2589" s="77" customFormat="1"/>
    <row r="2590" s="77" customFormat="1"/>
    <row r="2591" s="77" customFormat="1"/>
    <row r="2592" s="77" customFormat="1"/>
    <row r="2593" s="77" customFormat="1"/>
    <row r="2594" s="77" customFormat="1"/>
    <row r="2595" s="77" customFormat="1"/>
    <row r="2596" s="77" customFormat="1"/>
    <row r="2597" s="77" customFormat="1"/>
    <row r="2598" s="77" customFormat="1"/>
    <row r="2599" s="77" customFormat="1"/>
    <row r="2600" s="77" customFormat="1"/>
    <row r="2601" s="77" customFormat="1"/>
    <row r="2602" s="77" customFormat="1"/>
    <row r="2603" s="77" customFormat="1"/>
    <row r="2604" s="77" customFormat="1"/>
    <row r="2605" s="77" customFormat="1"/>
    <row r="2606" s="77" customFormat="1"/>
    <row r="2607" s="77" customFormat="1"/>
    <row r="2608" s="77" customFormat="1"/>
    <row r="2609" s="77" customFormat="1"/>
    <row r="2610" s="77" customFormat="1"/>
    <row r="2611" s="77" customFormat="1"/>
    <row r="2612" s="77" customFormat="1"/>
    <row r="2613" s="77" customFormat="1"/>
    <row r="2614" s="77" customFormat="1"/>
    <row r="2615" s="77" customFormat="1"/>
    <row r="2616" s="77" customFormat="1"/>
    <row r="2617" s="77" customFormat="1"/>
    <row r="2618" s="77" customFormat="1"/>
    <row r="2619" s="77" customFormat="1"/>
    <row r="2620" s="77" customFormat="1"/>
    <row r="2621" s="77" customFormat="1"/>
    <row r="2622" s="77" customFormat="1"/>
    <row r="2623" s="77" customFormat="1"/>
    <row r="2624" s="77" customFormat="1"/>
    <row r="2625" s="77" customFormat="1"/>
    <row r="2626" s="77" customFormat="1"/>
    <row r="2627" s="77" customFormat="1"/>
    <row r="2628" s="77" customFormat="1"/>
    <row r="2629" s="77" customFormat="1"/>
    <row r="2630" s="77" customFormat="1"/>
    <row r="2631" s="77" customFormat="1"/>
    <row r="2632" s="77" customFormat="1"/>
    <row r="2633" s="77" customFormat="1"/>
    <row r="2634" s="77" customFormat="1"/>
    <row r="2635" s="77" customFormat="1"/>
    <row r="2636" s="77" customFormat="1"/>
    <row r="2637" s="77" customFormat="1"/>
    <row r="2638" s="77" customFormat="1"/>
    <row r="2639" s="77" customFormat="1"/>
    <row r="2640" s="77" customFormat="1"/>
    <row r="2641" s="77" customFormat="1"/>
    <row r="2642" s="77" customFormat="1"/>
    <row r="2643" s="77" customFormat="1"/>
    <row r="2644" s="77" customFormat="1"/>
    <row r="2645" s="77" customFormat="1"/>
    <row r="2646" s="77" customFormat="1"/>
    <row r="2647" s="77" customFormat="1"/>
    <row r="2648" s="77" customFormat="1"/>
    <row r="2649" s="77" customFormat="1"/>
    <row r="2650" s="77" customFormat="1"/>
    <row r="2651" s="77" customFormat="1"/>
    <row r="2652" s="77" customFormat="1"/>
    <row r="2653" s="77" customFormat="1"/>
    <row r="2654" s="77" customFormat="1"/>
    <row r="2655" s="77" customFormat="1"/>
    <row r="2656" s="77" customFormat="1"/>
    <row r="2657" s="77" customFormat="1"/>
    <row r="2658" s="77" customFormat="1"/>
    <row r="2659" s="77" customFormat="1"/>
    <row r="2660" s="77" customFormat="1"/>
    <row r="2661" s="77" customFormat="1"/>
    <row r="2662" s="77" customFormat="1"/>
    <row r="2663" s="77" customFormat="1"/>
    <row r="2664" s="77" customFormat="1"/>
    <row r="2665" s="77" customFormat="1"/>
    <row r="2666" s="77" customFormat="1"/>
    <row r="2667" s="77" customFormat="1"/>
    <row r="2668" s="77" customFormat="1"/>
    <row r="2669" s="77" customFormat="1"/>
    <row r="2670" s="77" customFormat="1"/>
    <row r="2671" s="77" customFormat="1"/>
    <row r="2672" s="77" customFormat="1"/>
    <row r="2673" s="77" customFormat="1"/>
    <row r="2674" s="77" customFormat="1"/>
    <row r="2675" s="77" customFormat="1"/>
    <row r="2676" s="77" customFormat="1"/>
    <row r="2677" s="77" customFormat="1"/>
    <row r="2678" s="77" customFormat="1"/>
    <row r="2679" s="77" customFormat="1"/>
    <row r="2680" s="77" customFormat="1"/>
    <row r="2681" s="77" customFormat="1"/>
    <row r="2682" s="77" customFormat="1"/>
    <row r="2683" s="77" customFormat="1"/>
    <row r="2684" s="77" customFormat="1"/>
    <row r="2685" s="77" customFormat="1"/>
    <row r="2686" s="77" customFormat="1"/>
    <row r="2687" s="77" customFormat="1"/>
    <row r="2688" s="77" customFormat="1"/>
    <row r="2689" s="77" customFormat="1"/>
    <row r="2690" s="77" customFormat="1"/>
    <row r="2691" s="77" customFormat="1"/>
    <row r="2692" s="77" customFormat="1"/>
    <row r="2693" s="77" customFormat="1"/>
    <row r="2694" s="77" customFormat="1"/>
    <row r="2695" s="77" customFormat="1"/>
    <row r="2696" s="77" customFormat="1"/>
    <row r="2697" s="77" customFormat="1"/>
    <row r="2698" s="77" customFormat="1"/>
    <row r="2699" s="77" customFormat="1"/>
    <row r="2700" s="77" customFormat="1"/>
    <row r="2701" s="77" customFormat="1"/>
    <row r="2702" s="77" customFormat="1"/>
    <row r="2703" s="77" customFormat="1"/>
    <row r="2704" s="77" customFormat="1"/>
    <row r="2705" s="77" customFormat="1"/>
    <row r="2706" s="77" customFormat="1"/>
    <row r="2707" s="77" customFormat="1"/>
    <row r="2708" s="77" customFormat="1"/>
    <row r="2709" s="77" customFormat="1"/>
    <row r="2710" s="77" customFormat="1"/>
    <row r="2711" s="77" customFormat="1"/>
    <row r="2712" s="77" customFormat="1"/>
    <row r="2713" s="77" customFormat="1"/>
    <row r="2714" s="77" customFormat="1"/>
    <row r="2715" s="77" customFormat="1"/>
    <row r="2716" s="77" customFormat="1"/>
    <row r="2717" s="77" customFormat="1"/>
    <row r="2718" s="77" customFormat="1"/>
    <row r="2719" s="77" customFormat="1"/>
    <row r="2720" s="77" customFormat="1"/>
    <row r="2721" s="77" customFormat="1"/>
    <row r="2722" s="77" customFormat="1"/>
    <row r="2723" s="77" customFormat="1"/>
    <row r="2724" s="77" customFormat="1"/>
    <row r="2725" s="77" customFormat="1"/>
    <row r="2726" s="77" customFormat="1"/>
    <row r="2727" s="77" customFormat="1"/>
    <row r="2728" s="77" customFormat="1"/>
    <row r="2729" s="77" customFormat="1"/>
    <row r="2730" s="77" customFormat="1"/>
    <row r="2731" s="77" customFormat="1"/>
    <row r="2732" s="77" customFormat="1"/>
    <row r="2733" s="77" customFormat="1"/>
    <row r="2734" s="77" customFormat="1"/>
    <row r="2735" s="77" customFormat="1"/>
    <row r="2736" s="77" customFormat="1"/>
    <row r="2737" s="77" customFormat="1"/>
    <row r="2738" s="77" customFormat="1"/>
    <row r="2739" s="77" customFormat="1"/>
    <row r="2740" s="77" customFormat="1"/>
    <row r="2741" s="77" customFormat="1"/>
    <row r="2742" s="77" customFormat="1"/>
    <row r="2743" s="77" customFormat="1"/>
    <row r="2744" s="77" customFormat="1"/>
    <row r="2745" s="77" customFormat="1"/>
    <row r="2746" s="77" customFormat="1"/>
    <row r="2747" s="77" customFormat="1"/>
    <row r="2748" s="77" customFormat="1"/>
    <row r="2749" s="77" customFormat="1"/>
    <row r="2750" s="77" customFormat="1"/>
    <row r="2751" s="77" customFormat="1"/>
    <row r="2752" s="77" customFormat="1"/>
    <row r="2753" s="77" customFormat="1"/>
    <row r="2754" s="77" customFormat="1"/>
    <row r="2755" s="77" customFormat="1"/>
    <row r="2756" s="77" customFormat="1"/>
    <row r="2757" s="77" customFormat="1"/>
    <row r="2758" s="77" customFormat="1"/>
    <row r="2759" s="77" customFormat="1"/>
    <row r="2760" s="77" customFormat="1"/>
    <row r="2761" s="77" customFormat="1"/>
    <row r="2762" s="77" customFormat="1"/>
    <row r="2763" s="77" customFormat="1"/>
    <row r="2764" s="77" customFormat="1"/>
    <row r="2765" s="77" customFormat="1"/>
    <row r="2766" s="77" customFormat="1"/>
    <row r="2767" s="77" customFormat="1"/>
    <row r="2768" s="77" customFormat="1"/>
    <row r="2769" s="77" customFormat="1"/>
    <row r="2770" s="77" customFormat="1"/>
    <row r="2771" s="77" customFormat="1"/>
    <row r="2772" s="77" customFormat="1"/>
    <row r="2773" s="77" customFormat="1"/>
    <row r="2774" s="77" customFormat="1"/>
    <row r="2775" s="77" customFormat="1"/>
    <row r="2776" s="77" customFormat="1"/>
    <row r="2777" s="77" customFormat="1"/>
    <row r="2778" s="77" customFormat="1"/>
    <row r="2779" s="77" customFormat="1"/>
    <row r="2780" s="77" customFormat="1"/>
    <row r="2781" s="77" customFormat="1"/>
    <row r="2782" s="77" customFormat="1"/>
    <row r="2783" s="77" customFormat="1"/>
    <row r="2784" s="77" customFormat="1"/>
    <row r="2785" s="77" customFormat="1"/>
    <row r="2786" s="77" customFormat="1"/>
    <row r="2787" s="77" customFormat="1"/>
    <row r="2788" s="77" customFormat="1"/>
    <row r="2789" s="77" customFormat="1"/>
    <row r="2790" s="77" customFormat="1"/>
    <row r="2791" s="77" customFormat="1"/>
    <row r="2792" s="77" customFormat="1"/>
    <row r="2793" s="77" customFormat="1"/>
    <row r="2794" s="77" customFormat="1"/>
    <row r="2795" s="77" customFormat="1"/>
    <row r="2796" s="77" customFormat="1"/>
    <row r="2797" s="77" customFormat="1"/>
    <row r="2798" s="77" customFormat="1"/>
    <row r="2799" s="77" customFormat="1"/>
    <row r="2800" s="77" customFormat="1"/>
    <row r="2801" s="77" customFormat="1"/>
    <row r="2802" s="77" customFormat="1"/>
    <row r="2803" s="77" customFormat="1"/>
    <row r="2804" s="77" customFormat="1"/>
    <row r="2805" s="77" customFormat="1"/>
    <row r="2806" s="77" customFormat="1"/>
    <row r="2807" s="77" customFormat="1"/>
    <row r="2808" s="77" customFormat="1"/>
    <row r="2809" s="77" customFormat="1"/>
    <row r="2810" s="77" customFormat="1"/>
    <row r="2811" s="77" customFormat="1"/>
    <row r="2812" s="77" customFormat="1"/>
    <row r="2813" s="77" customFormat="1"/>
    <row r="2814" s="77" customFormat="1"/>
    <row r="2815" s="77" customFormat="1"/>
    <row r="2816" s="77" customFormat="1"/>
    <row r="2817" s="77" customFormat="1"/>
    <row r="2818" s="77" customFormat="1"/>
    <row r="2819" s="77" customFormat="1"/>
    <row r="2820" s="77" customFormat="1"/>
    <row r="2821" s="77" customFormat="1"/>
    <row r="2822" s="77" customFormat="1"/>
    <row r="2823" s="77" customFormat="1"/>
    <row r="2824" s="77" customFormat="1"/>
    <row r="2825" s="77" customFormat="1"/>
    <row r="2826" s="77" customFormat="1"/>
    <row r="2827" s="77" customFormat="1"/>
    <row r="2828" s="77" customFormat="1"/>
    <row r="2829" s="77" customFormat="1"/>
    <row r="2830" s="77" customFormat="1"/>
    <row r="2831" s="77" customFormat="1"/>
    <row r="2832" s="77" customFormat="1"/>
    <row r="2833" s="77" customFormat="1"/>
    <row r="2834" s="77" customFormat="1"/>
    <row r="2835" s="77" customFormat="1"/>
    <row r="2836" s="77" customFormat="1"/>
    <row r="2837" s="77" customFormat="1"/>
    <row r="2838" s="77" customFormat="1"/>
    <row r="2839" s="77" customFormat="1"/>
    <row r="2840" s="77" customFormat="1"/>
    <row r="2841" s="77" customFormat="1"/>
    <row r="2842" s="77" customFormat="1"/>
    <row r="2843" s="77" customFormat="1"/>
    <row r="2844" s="77" customFormat="1"/>
    <row r="2845" s="77" customFormat="1"/>
    <row r="2846" s="77" customFormat="1"/>
    <row r="2847" s="77" customFormat="1"/>
    <row r="2848" s="77" customFormat="1"/>
    <row r="2849" s="77" customFormat="1"/>
    <row r="2850" s="77" customFormat="1"/>
    <row r="2851" s="77" customFormat="1"/>
    <row r="2852" s="77" customFormat="1"/>
    <row r="2853" s="77" customFormat="1"/>
    <row r="2854" s="77" customFormat="1"/>
    <row r="2855" s="77" customFormat="1"/>
    <row r="2856" s="77" customFormat="1"/>
    <row r="2857" s="77" customFormat="1"/>
    <row r="2858" s="77" customFormat="1"/>
    <row r="2859" s="77" customFormat="1"/>
    <row r="2860" s="77" customFormat="1"/>
    <row r="2861" s="77" customFormat="1"/>
    <row r="2862" s="77" customFormat="1"/>
    <row r="2863" s="77" customFormat="1"/>
    <row r="2864" s="77" customFormat="1"/>
    <row r="2865" s="77" customFormat="1"/>
    <row r="2866" s="77" customFormat="1"/>
    <row r="2867" s="77" customFormat="1"/>
    <row r="2868" s="77" customFormat="1"/>
    <row r="2869" s="77" customFormat="1"/>
    <row r="2870" s="77" customFormat="1"/>
    <row r="2871" s="77" customFormat="1"/>
    <row r="2872" s="77" customFormat="1"/>
    <row r="2873" s="77" customFormat="1"/>
    <row r="2874" s="77" customFormat="1"/>
    <row r="2875" s="77" customFormat="1"/>
    <row r="2876" s="77" customFormat="1"/>
    <row r="2877" s="77" customFormat="1"/>
    <row r="2878" s="77" customFormat="1"/>
    <row r="2879" s="77" customFormat="1"/>
    <row r="2880" s="77" customFormat="1"/>
    <row r="2881" s="77" customFormat="1"/>
    <row r="2882" s="77" customFormat="1"/>
    <row r="2883" s="77" customFormat="1"/>
    <row r="2884" s="77" customFormat="1"/>
    <row r="2885" s="77" customFormat="1"/>
    <row r="2886" s="77" customFormat="1"/>
    <row r="2887" s="77" customFormat="1"/>
    <row r="2888" s="77" customFormat="1"/>
    <row r="2889" s="77" customFormat="1"/>
    <row r="2890" s="77" customFormat="1"/>
    <row r="2891" s="77" customFormat="1"/>
    <row r="2892" s="77" customFormat="1"/>
    <row r="2893" s="77" customFormat="1"/>
    <row r="2894" s="77" customFormat="1"/>
    <row r="2895" s="77" customFormat="1"/>
    <row r="2896" s="77" customFormat="1"/>
    <row r="2897" s="77" customFormat="1"/>
    <row r="2898" s="77" customFormat="1"/>
    <row r="2899" s="77" customFormat="1"/>
    <row r="2900" s="77" customFormat="1"/>
    <row r="2901" s="77" customFormat="1"/>
    <row r="2902" s="77" customFormat="1"/>
    <row r="2903" s="77" customFormat="1"/>
    <row r="2904" s="77" customFormat="1"/>
    <row r="2905" s="77" customFormat="1"/>
    <row r="2906" s="77" customFormat="1"/>
    <row r="2907" s="77" customFormat="1"/>
    <row r="2908" s="77" customFormat="1"/>
    <row r="2909" s="77" customFormat="1"/>
    <row r="2910" s="77" customFormat="1"/>
    <row r="2911" s="77" customFormat="1"/>
    <row r="2912" s="77" customFormat="1"/>
    <row r="2913" s="77" customFormat="1"/>
    <row r="2914" s="77" customFormat="1"/>
    <row r="2915" s="77" customFormat="1"/>
    <row r="2916" s="77" customFormat="1"/>
    <row r="2917" s="77" customFormat="1"/>
    <row r="2918" s="77" customFormat="1"/>
    <row r="2919" s="77" customFormat="1"/>
    <row r="2920" s="77" customFormat="1"/>
    <row r="2921" s="77" customFormat="1"/>
    <row r="2922" s="77" customFormat="1"/>
    <row r="2923" s="77" customFormat="1"/>
    <row r="2924" s="77" customFormat="1"/>
    <row r="2925" s="77" customFormat="1"/>
    <row r="2926" s="77" customFormat="1"/>
    <row r="2927" s="77" customFormat="1"/>
    <row r="2928" s="77" customFormat="1"/>
    <row r="2929" s="77" customFormat="1"/>
    <row r="2930" s="77" customFormat="1"/>
    <row r="2931" s="77" customFormat="1"/>
    <row r="2932" s="77" customFormat="1"/>
    <row r="2933" s="77" customFormat="1"/>
    <row r="2934" s="77" customFormat="1"/>
    <row r="2935" s="77" customFormat="1"/>
    <row r="2936" s="77" customFormat="1"/>
    <row r="2937" s="77" customFormat="1"/>
    <row r="2938" s="77" customFormat="1"/>
    <row r="2939" s="77" customFormat="1"/>
    <row r="2940" s="77" customFormat="1"/>
    <row r="2941" s="77" customFormat="1"/>
    <row r="2942" s="77" customFormat="1"/>
    <row r="2943" s="77" customFormat="1"/>
    <row r="2944" s="77" customFormat="1"/>
    <row r="2945" s="77" customFormat="1"/>
    <row r="2946" s="77" customFormat="1"/>
    <row r="2947" s="77" customFormat="1"/>
    <row r="2948" s="77" customFormat="1"/>
    <row r="2949" s="77" customFormat="1"/>
    <row r="2950" s="77" customFormat="1"/>
    <row r="2951" s="77" customFormat="1"/>
    <row r="2952" s="77" customFormat="1"/>
    <row r="2953" s="77" customFormat="1"/>
    <row r="2954" s="77" customFormat="1"/>
    <row r="2955" s="77" customFormat="1"/>
    <row r="2956" s="77" customFormat="1"/>
    <row r="2957" s="77" customFormat="1"/>
    <row r="2958" s="77" customFormat="1"/>
    <row r="2959" s="77" customFormat="1"/>
    <row r="2960" s="77" customFormat="1"/>
    <row r="2961" s="77" customFormat="1"/>
    <row r="2962" s="77" customFormat="1"/>
    <row r="2963" s="77" customFormat="1"/>
    <row r="2964" s="77" customFormat="1"/>
    <row r="2965" s="77" customFormat="1"/>
    <row r="2966" s="77" customFormat="1"/>
    <row r="2967" s="77" customFormat="1"/>
    <row r="2968" s="77" customFormat="1"/>
    <row r="2969" s="77" customFormat="1"/>
    <row r="2970" s="77" customFormat="1"/>
    <row r="2971" s="77" customFormat="1"/>
    <row r="2972" s="77" customFormat="1"/>
    <row r="2973" s="77" customFormat="1"/>
    <row r="2974" s="77" customFormat="1"/>
    <row r="2975" s="77" customFormat="1"/>
    <row r="2976" s="77" customFormat="1"/>
    <row r="2977" s="77" customFormat="1"/>
    <row r="2978" s="77" customFormat="1"/>
    <row r="2979" s="77" customFormat="1"/>
    <row r="2980" s="77" customFormat="1"/>
    <row r="2981" s="77" customFormat="1"/>
    <row r="2982" s="77" customFormat="1"/>
    <row r="2983" s="77" customFormat="1"/>
    <row r="2984" s="77" customFormat="1"/>
    <row r="2985" s="77" customFormat="1"/>
    <row r="2986" s="77" customFormat="1"/>
    <row r="2987" s="77" customFormat="1"/>
    <row r="2988" s="77" customFormat="1"/>
    <row r="2989" s="77" customFormat="1"/>
    <row r="2990" s="77" customFormat="1"/>
    <row r="2991" s="77" customFormat="1"/>
    <row r="2992" s="77" customFormat="1"/>
    <row r="2993" s="77" customFormat="1"/>
    <row r="2994" s="77" customFormat="1"/>
    <row r="2995" s="77" customFormat="1"/>
    <row r="2996" s="77" customFormat="1"/>
    <row r="2997" s="77" customFormat="1"/>
    <row r="2998" s="77" customFormat="1"/>
    <row r="2999" s="77" customFormat="1"/>
    <row r="3000" s="77" customFormat="1"/>
    <row r="3001" s="77" customFormat="1"/>
    <row r="3002" s="77" customFormat="1"/>
    <row r="3003" s="77" customFormat="1"/>
    <row r="3004" s="77" customFormat="1"/>
    <row r="3005" s="77" customFormat="1"/>
    <row r="3006" s="77" customFormat="1"/>
    <row r="3007" s="77" customFormat="1"/>
    <row r="3008" s="77" customFormat="1"/>
    <row r="3009" s="77" customFormat="1"/>
    <row r="3010" s="77" customFormat="1"/>
    <row r="3011" s="77" customFormat="1"/>
    <row r="3012" s="77" customFormat="1"/>
    <row r="3013" s="77" customFormat="1"/>
    <row r="3014" s="77" customFormat="1"/>
    <row r="3015" s="77" customFormat="1"/>
    <row r="3016" s="77" customFormat="1"/>
    <row r="3017" s="77" customFormat="1"/>
    <row r="3018" s="77" customFormat="1"/>
    <row r="3019" s="77" customFormat="1"/>
    <row r="3020" s="77" customFormat="1"/>
    <row r="3021" s="77" customFormat="1"/>
    <row r="3022" s="77" customFormat="1"/>
    <row r="3023" s="77" customFormat="1"/>
    <row r="3024" s="77" customFormat="1"/>
    <row r="3025" s="77" customFormat="1"/>
    <row r="3026" s="77" customFormat="1"/>
    <row r="3027" s="77" customFormat="1"/>
    <row r="3028" s="77" customFormat="1"/>
    <row r="3029" s="77" customFormat="1"/>
    <row r="3030" s="77" customFormat="1"/>
    <row r="3031" s="77" customFormat="1"/>
    <row r="3032" s="77" customFormat="1"/>
    <row r="3033" s="77" customFormat="1"/>
    <row r="3034" s="77" customFormat="1"/>
    <row r="3035" s="77" customFormat="1"/>
    <row r="3036" s="77" customFormat="1"/>
    <row r="3037" s="77" customFormat="1"/>
    <row r="3038" s="77" customFormat="1"/>
    <row r="3039" s="77" customFormat="1"/>
    <row r="3040" s="77" customFormat="1"/>
    <row r="3041" s="77" customFormat="1"/>
    <row r="3042" s="77" customFormat="1"/>
    <row r="3043" s="77" customFormat="1"/>
    <row r="3044" s="77" customFormat="1"/>
    <row r="3045" s="77" customFormat="1"/>
    <row r="3046" s="77" customFormat="1"/>
    <row r="3047" s="77" customFormat="1"/>
    <row r="3048" s="77" customFormat="1"/>
    <row r="3049" s="77" customFormat="1"/>
    <row r="3050" s="77" customFormat="1"/>
    <row r="3051" s="77" customFormat="1"/>
    <row r="3052" s="77" customFormat="1"/>
    <row r="3053" s="77" customFormat="1"/>
    <row r="3054" s="77" customFormat="1"/>
    <row r="3055" s="77" customFormat="1"/>
    <row r="3056" s="77" customFormat="1"/>
    <row r="3057" s="77" customFormat="1"/>
    <row r="3058" s="77" customFormat="1"/>
    <row r="3059" s="77" customFormat="1"/>
    <row r="3060" s="77" customFormat="1"/>
    <row r="3061" s="77" customFormat="1"/>
    <row r="3062" s="77" customFormat="1"/>
    <row r="3063" s="77" customFormat="1"/>
    <row r="3064" s="77" customFormat="1"/>
    <row r="3065" s="77" customFormat="1"/>
    <row r="3066" s="77" customFormat="1"/>
    <row r="3067" s="77" customFormat="1"/>
    <row r="3068" s="77" customFormat="1"/>
    <row r="3069" s="77" customFormat="1"/>
    <row r="3070" s="77" customFormat="1"/>
    <row r="3071" s="77" customFormat="1"/>
    <row r="3072" s="77" customFormat="1"/>
    <row r="3073" s="77" customFormat="1"/>
    <row r="3074" s="77" customFormat="1"/>
    <row r="3075" s="77" customFormat="1"/>
    <row r="3076" s="77" customFormat="1"/>
    <row r="3077" s="77" customFormat="1"/>
    <row r="3078" s="77" customFormat="1"/>
    <row r="3079" s="77" customFormat="1"/>
    <row r="3080" s="77" customFormat="1"/>
    <row r="3081" s="77" customFormat="1"/>
    <row r="3082" s="77" customFormat="1"/>
    <row r="3083" s="77" customFormat="1"/>
    <row r="3084" s="77" customFormat="1"/>
    <row r="3085" s="77" customFormat="1"/>
    <row r="3086" s="77" customFormat="1"/>
    <row r="3087" s="77" customFormat="1"/>
    <row r="3088" s="77" customFormat="1"/>
    <row r="3089" s="77" customFormat="1"/>
    <row r="3090" s="77" customFormat="1"/>
    <row r="3091" s="77" customFormat="1"/>
    <row r="3092" s="77" customFormat="1"/>
    <row r="3093" s="77" customFormat="1"/>
    <row r="3094" s="77" customFormat="1"/>
    <row r="3095" s="77" customFormat="1"/>
    <row r="3096" s="77" customFormat="1"/>
    <row r="3097" s="77" customFormat="1"/>
    <row r="3098" s="77" customFormat="1"/>
    <row r="3099" s="77" customFormat="1"/>
    <row r="3100" s="77" customFormat="1"/>
    <row r="3101" s="77" customFormat="1"/>
    <row r="3102" s="77" customFormat="1"/>
    <row r="3103" s="77" customFormat="1"/>
    <row r="3104" s="77" customFormat="1"/>
    <row r="3105" s="77" customFormat="1"/>
    <row r="3106" s="77" customFormat="1"/>
    <row r="3107" s="77" customFormat="1"/>
    <row r="3108" s="77" customFormat="1"/>
    <row r="3109" s="77" customFormat="1"/>
    <row r="3110" s="77" customFormat="1"/>
    <row r="3111" s="77" customFormat="1"/>
    <row r="3112" s="77" customFormat="1"/>
    <row r="3113" s="77" customFormat="1"/>
    <row r="3114" s="77" customFormat="1"/>
    <row r="3115" s="77" customFormat="1"/>
    <row r="3116" s="77" customFormat="1"/>
    <row r="3117" s="77" customFormat="1"/>
    <row r="3118" s="77" customFormat="1"/>
    <row r="3119" s="77" customFormat="1"/>
    <row r="3120" s="77" customFormat="1"/>
    <row r="3121" s="77" customFormat="1"/>
    <row r="3122" s="77" customFormat="1"/>
    <row r="3123" s="77" customFormat="1"/>
    <row r="3124" s="77" customFormat="1"/>
    <row r="3125" s="77" customFormat="1"/>
    <row r="3126" s="77" customFormat="1"/>
    <row r="3127" s="77" customFormat="1"/>
    <row r="3128" s="77" customFormat="1"/>
    <row r="3129" s="77" customFormat="1"/>
    <row r="3130" s="77" customFormat="1"/>
    <row r="3131" s="77" customFormat="1"/>
    <row r="3132" s="77" customFormat="1"/>
    <row r="3133" s="77" customFormat="1"/>
    <row r="3134" s="77" customFormat="1"/>
    <row r="3135" s="77" customFormat="1"/>
    <row r="3136" s="77" customFormat="1"/>
    <row r="3137" s="77" customFormat="1"/>
    <row r="3138" s="77" customFormat="1"/>
    <row r="3139" s="77" customFormat="1"/>
    <row r="3140" s="77" customFormat="1"/>
    <row r="3141" s="77" customFormat="1"/>
    <row r="3142" s="77" customFormat="1"/>
    <row r="3143" s="77" customFormat="1"/>
    <row r="3144" s="77" customFormat="1"/>
    <row r="3145" s="77" customFormat="1"/>
    <row r="3146" s="77" customFormat="1"/>
    <row r="3147" s="77" customFormat="1"/>
    <row r="3148" s="77" customFormat="1"/>
    <row r="3149" s="77" customFormat="1"/>
    <row r="3150" s="77" customFormat="1"/>
    <row r="3151" s="77" customFormat="1"/>
    <row r="3152" s="77" customFormat="1"/>
    <row r="3153" s="77" customFormat="1"/>
    <row r="3154" s="77" customFormat="1"/>
    <row r="3155" s="77" customFormat="1"/>
    <row r="3156" s="77" customFormat="1"/>
    <row r="3157" s="77" customFormat="1"/>
    <row r="3158" s="77" customFormat="1"/>
    <row r="3159" s="77" customFormat="1"/>
    <row r="3160" s="77" customFormat="1"/>
    <row r="3161" s="77" customFormat="1"/>
    <row r="3162" s="77" customFormat="1"/>
    <row r="3163" s="77" customFormat="1"/>
    <row r="3164" s="77" customFormat="1"/>
    <row r="3165" s="77" customFormat="1"/>
    <row r="3166" s="77" customFormat="1"/>
    <row r="3167" s="77" customFormat="1"/>
    <row r="3168" s="77" customFormat="1"/>
    <row r="3169" s="77" customFormat="1"/>
    <row r="3170" s="77" customFormat="1"/>
    <row r="3171" s="77" customFormat="1"/>
    <row r="3172" s="77" customFormat="1"/>
    <row r="3173" s="77" customFormat="1"/>
    <row r="3174" s="77" customFormat="1"/>
    <row r="3175" s="77" customFormat="1"/>
    <row r="3176" s="77" customFormat="1"/>
    <row r="3177" s="77" customFormat="1"/>
    <row r="3178" s="77" customFormat="1"/>
    <row r="3179" s="77" customFormat="1"/>
    <row r="3180" s="77" customFormat="1"/>
    <row r="3181" s="77" customFormat="1"/>
    <row r="3182" s="77" customFormat="1"/>
    <row r="3183" s="77" customFormat="1"/>
    <row r="3184" s="77" customFormat="1"/>
    <row r="3185" s="77" customFormat="1"/>
    <row r="3186" s="77" customFormat="1"/>
    <row r="3187" s="77" customFormat="1"/>
    <row r="3188" s="77" customFormat="1"/>
    <row r="3189" s="77" customFormat="1"/>
    <row r="3190" s="77" customFormat="1"/>
    <row r="3191" s="77" customFormat="1"/>
    <row r="3192" s="77" customFormat="1"/>
    <row r="3193" s="77" customFormat="1"/>
    <row r="3194" s="77" customFormat="1"/>
    <row r="3195" s="77" customFormat="1"/>
    <row r="3196" s="77" customFormat="1"/>
    <row r="3197" s="77" customFormat="1"/>
    <row r="3198" s="77" customFormat="1"/>
    <row r="3199" s="77" customFormat="1"/>
    <row r="3200" s="77" customFormat="1"/>
    <row r="3201" s="77" customFormat="1"/>
    <row r="3202" s="77" customFormat="1"/>
    <row r="3203" s="77" customFormat="1"/>
    <row r="3204" s="77" customFormat="1"/>
    <row r="3205" s="77" customFormat="1"/>
    <row r="3206" s="77" customFormat="1"/>
    <row r="3207" s="77" customFormat="1"/>
    <row r="3208" s="77" customFormat="1"/>
    <row r="3209" s="77" customFormat="1"/>
    <row r="3210" s="77" customFormat="1"/>
    <row r="3211" s="77" customFormat="1"/>
    <row r="3212" s="77" customFormat="1"/>
    <row r="3213" s="77" customFormat="1"/>
    <row r="3214" s="77" customFormat="1"/>
    <row r="3215" s="77" customFormat="1"/>
    <row r="3216" s="77" customFormat="1"/>
    <row r="3217" s="77" customFormat="1"/>
    <row r="3218" s="77" customFormat="1"/>
    <row r="3219" s="77" customFormat="1"/>
    <row r="3220" s="77" customFormat="1"/>
    <row r="3221" s="77" customFormat="1"/>
    <row r="3222" s="77" customFormat="1"/>
    <row r="3223" s="77" customFormat="1"/>
    <row r="3224" s="77" customFormat="1"/>
    <row r="3225" s="77" customFormat="1"/>
    <row r="3226" s="77" customFormat="1"/>
    <row r="3227" s="77" customFormat="1"/>
    <row r="3228" s="77" customFormat="1"/>
    <row r="3229" s="77" customFormat="1"/>
    <row r="3230" s="77" customFormat="1"/>
    <row r="3231" s="77" customFormat="1"/>
    <row r="3232" s="77" customFormat="1"/>
    <row r="3233" s="77" customFormat="1"/>
    <row r="3234" s="77" customFormat="1"/>
    <row r="3235" s="77" customFormat="1"/>
    <row r="3236" s="77" customFormat="1"/>
    <row r="3237" s="77" customFormat="1"/>
    <row r="3238" s="77" customFormat="1"/>
    <row r="3239" s="77" customFormat="1"/>
    <row r="3240" s="77" customFormat="1"/>
    <row r="3241" s="77" customFormat="1"/>
    <row r="3242" s="77" customFormat="1"/>
    <row r="3243" s="77" customFormat="1"/>
    <row r="3244" s="77" customFormat="1"/>
    <row r="3245" s="77" customFormat="1"/>
    <row r="3246" s="77" customFormat="1"/>
    <row r="3247" s="77" customFormat="1"/>
    <row r="3248" s="77" customFormat="1"/>
    <row r="3249" s="77" customFormat="1"/>
    <row r="3250" s="77" customFormat="1"/>
    <row r="3251" s="77" customFormat="1"/>
    <row r="3252" s="77" customFormat="1"/>
    <row r="3253" s="77" customFormat="1"/>
    <row r="3254" s="77" customFormat="1"/>
    <row r="3255" s="77" customFormat="1"/>
    <row r="3256" s="77" customFormat="1"/>
    <row r="3257" s="77" customFormat="1"/>
    <row r="3258" s="77" customFormat="1"/>
    <row r="3259" s="77" customFormat="1"/>
    <row r="3260" s="77" customFormat="1"/>
    <row r="3261" s="77" customFormat="1"/>
    <row r="3262" s="77" customFormat="1"/>
    <row r="3263" s="77" customFormat="1"/>
    <row r="3264" s="77" customFormat="1"/>
    <row r="3265" s="77" customFormat="1"/>
    <row r="3266" s="77" customFormat="1"/>
    <row r="3267" s="77" customFormat="1"/>
    <row r="3268" s="77" customFormat="1"/>
    <row r="3269" s="77" customFormat="1"/>
    <row r="3270" s="77" customFormat="1"/>
    <row r="3271" s="77" customFormat="1"/>
    <row r="3272" s="77" customFormat="1"/>
    <row r="3273" s="77" customFormat="1"/>
    <row r="3274" s="77" customFormat="1"/>
    <row r="3275" s="77" customFormat="1"/>
    <row r="3276" s="77" customFormat="1"/>
    <row r="3277" s="77" customFormat="1"/>
    <row r="3278" s="77" customFormat="1"/>
    <row r="3279" s="77" customFormat="1"/>
    <row r="3280" s="77" customFormat="1"/>
    <row r="3281" s="77" customFormat="1"/>
    <row r="3282" s="77" customFormat="1"/>
    <row r="3283" s="77" customFormat="1"/>
    <row r="3284" s="77" customFormat="1"/>
    <row r="3285" s="77" customFormat="1"/>
    <row r="3286" s="77" customFormat="1"/>
    <row r="3287" s="77" customFormat="1"/>
    <row r="3288" s="77" customFormat="1"/>
    <row r="3289" s="77" customFormat="1"/>
    <row r="3290" s="77" customFormat="1"/>
    <row r="3291" s="77" customFormat="1"/>
    <row r="3292" s="77" customFormat="1"/>
    <row r="3293" s="77" customFormat="1"/>
    <row r="3294" s="77" customFormat="1"/>
    <row r="3295" s="77" customFormat="1"/>
    <row r="3296" s="77" customFormat="1"/>
    <row r="3297" s="77" customFormat="1"/>
    <row r="3298" s="77" customFormat="1"/>
    <row r="3299" s="77" customFormat="1"/>
    <row r="3300" s="77" customFormat="1"/>
    <row r="3301" s="77" customFormat="1"/>
    <row r="3302" s="77" customFormat="1"/>
    <row r="3303" s="77" customFormat="1"/>
    <row r="3304" s="77" customFormat="1"/>
    <row r="3305" s="77" customFormat="1"/>
    <row r="3306" s="77" customFormat="1"/>
    <row r="3307" s="77" customFormat="1"/>
    <row r="3308" s="77" customFormat="1"/>
    <row r="3309" s="77" customFormat="1"/>
    <row r="3310" s="77" customFormat="1"/>
    <row r="3311" s="77" customFormat="1"/>
    <row r="3312" s="77" customFormat="1"/>
    <row r="3313" s="77" customFormat="1"/>
    <row r="3314" s="77" customFormat="1"/>
    <row r="3315" s="77" customFormat="1"/>
    <row r="3316" s="77" customFormat="1"/>
    <row r="3317" s="77" customFormat="1"/>
    <row r="3318" s="77" customFormat="1"/>
    <row r="3319" s="77" customFormat="1"/>
    <row r="3320" s="77" customFormat="1"/>
    <row r="3321" s="77" customFormat="1"/>
    <row r="3322" s="77" customFormat="1"/>
    <row r="3323" s="77" customFormat="1"/>
    <row r="3324" s="77" customFormat="1"/>
    <row r="3325" s="77" customFormat="1"/>
    <row r="3326" s="77" customFormat="1"/>
    <row r="3327" s="77" customFormat="1"/>
    <row r="3328" s="77" customFormat="1"/>
    <row r="3329" s="77" customFormat="1"/>
    <row r="3330" s="77" customFormat="1"/>
    <row r="3331" s="77" customFormat="1"/>
    <row r="3332" s="77" customFormat="1"/>
    <row r="3333" s="77" customFormat="1"/>
    <row r="3334" s="77" customFormat="1"/>
    <row r="3335" s="77" customFormat="1"/>
    <row r="3336" s="77" customFormat="1"/>
    <row r="3337" s="77" customFormat="1"/>
    <row r="3338" s="77" customFormat="1"/>
    <row r="3339" s="77" customFormat="1"/>
    <row r="3340" s="77" customFormat="1"/>
    <row r="3341" s="77" customFormat="1"/>
    <row r="3342" s="77" customFormat="1"/>
    <row r="3343" s="77" customFormat="1"/>
    <row r="3344" s="77" customFormat="1"/>
    <row r="3345" s="77" customFormat="1"/>
    <row r="3346" s="77" customFormat="1"/>
    <row r="3347" s="77" customFormat="1"/>
    <row r="3348" s="77" customFormat="1"/>
    <row r="3349" s="77" customFormat="1"/>
    <row r="3350" s="77" customFormat="1"/>
    <row r="3351" s="77" customFormat="1"/>
    <row r="3352" s="77" customFormat="1"/>
    <row r="3353" s="77" customFormat="1"/>
    <row r="3354" s="77" customFormat="1"/>
    <row r="3355" s="77" customFormat="1"/>
    <row r="3356" s="77" customFormat="1"/>
    <row r="3357" s="77" customFormat="1"/>
    <row r="3358" s="77" customFormat="1"/>
    <row r="3359" s="77" customFormat="1"/>
    <row r="3360" s="77" customFormat="1"/>
    <row r="3361" s="77" customFormat="1"/>
    <row r="3362" s="77" customFormat="1"/>
    <row r="3363" s="77" customFormat="1"/>
    <row r="3364" s="77" customFormat="1"/>
    <row r="3365" s="77" customFormat="1"/>
    <row r="3366" s="77" customFormat="1"/>
    <row r="3367" s="77" customFormat="1"/>
    <row r="3368" s="77" customFormat="1"/>
    <row r="3369" s="77" customFormat="1"/>
    <row r="3370" s="77" customFormat="1"/>
    <row r="3371" s="77" customFormat="1"/>
    <row r="3372" s="77" customFormat="1"/>
    <row r="3373" s="77" customFormat="1"/>
    <row r="3374" s="77" customFormat="1"/>
    <row r="3375" s="77" customFormat="1"/>
    <row r="3376" s="77" customFormat="1"/>
    <row r="3377" s="77" customFormat="1"/>
    <row r="3378" s="77" customFormat="1"/>
    <row r="3379" s="77" customFormat="1"/>
    <row r="3380" s="77" customFormat="1"/>
    <row r="3381" s="77" customFormat="1"/>
    <row r="3382" s="77" customFormat="1"/>
    <row r="3383" s="77" customFormat="1"/>
    <row r="3384" s="77" customFormat="1"/>
    <row r="3385" s="77" customFormat="1"/>
    <row r="3386" s="77" customFormat="1"/>
    <row r="3387" s="77" customFormat="1"/>
    <row r="3388" s="77" customFormat="1"/>
    <row r="3389" s="77" customFormat="1"/>
    <row r="3390" s="77" customFormat="1"/>
    <row r="3391" s="77" customFormat="1"/>
    <row r="3392" s="77" customFormat="1"/>
    <row r="3393" s="77" customFormat="1"/>
    <row r="3394" s="77" customFormat="1"/>
    <row r="3395" s="77" customFormat="1"/>
    <row r="3396" s="77" customFormat="1"/>
    <row r="3397" s="77" customFormat="1"/>
    <row r="3398" s="77" customFormat="1"/>
    <row r="3399" s="77" customFormat="1"/>
    <row r="3400" s="77" customFormat="1"/>
    <row r="3401" s="77" customFormat="1"/>
    <row r="3402" s="77" customFormat="1"/>
    <row r="3403" s="77" customFormat="1"/>
    <row r="3404" s="77" customFormat="1"/>
    <row r="3405" s="77" customFormat="1"/>
    <row r="3406" s="77" customFormat="1"/>
    <row r="3407" s="77" customFormat="1"/>
    <row r="3408" s="77" customFormat="1"/>
    <row r="3409" s="77" customFormat="1"/>
    <row r="3410" s="77" customFormat="1"/>
    <row r="3411" s="77" customFormat="1"/>
    <row r="3412" s="77" customFormat="1"/>
    <row r="3413" s="77" customFormat="1"/>
    <row r="3414" s="77" customFormat="1"/>
    <row r="3415" s="77" customFormat="1"/>
    <row r="3416" s="77" customFormat="1"/>
    <row r="3417" s="77" customFormat="1"/>
    <row r="3418" s="77" customFormat="1"/>
    <row r="3419" s="77" customFormat="1"/>
    <row r="3420" s="77" customFormat="1"/>
    <row r="3421" s="77" customFormat="1"/>
    <row r="3422" s="77" customFormat="1"/>
    <row r="3423" s="77" customFormat="1"/>
    <row r="3424" s="77" customFormat="1"/>
    <row r="3425" s="77" customFormat="1"/>
    <row r="3426" s="77" customFormat="1"/>
    <row r="3427" s="77" customFormat="1"/>
    <row r="3428" s="77" customFormat="1"/>
    <row r="3429" s="77" customFormat="1"/>
    <row r="3430" s="77" customFormat="1"/>
    <row r="3431" s="77" customFormat="1"/>
    <row r="3432" s="77" customFormat="1"/>
    <row r="3433" s="77" customFormat="1"/>
    <row r="3434" s="77" customFormat="1"/>
    <row r="3435" s="77" customFormat="1"/>
    <row r="3436" s="77" customFormat="1"/>
    <row r="3437" s="77" customFormat="1"/>
    <row r="3438" s="77" customFormat="1"/>
    <row r="3439" s="77" customFormat="1"/>
    <row r="3440" s="77" customFormat="1"/>
    <row r="3441" s="77" customFormat="1"/>
    <row r="3442" s="77" customFormat="1"/>
    <row r="3443" s="77" customFormat="1"/>
    <row r="3444" s="77" customFormat="1"/>
    <row r="3445" s="77" customFormat="1"/>
    <row r="3446" s="77" customFormat="1"/>
    <row r="3447" s="77" customFormat="1"/>
    <row r="3448" s="77" customFormat="1"/>
    <row r="3449" s="77" customFormat="1"/>
    <row r="3450" s="77" customFormat="1"/>
    <row r="3451" s="77" customFormat="1"/>
    <row r="3452" s="77" customFormat="1"/>
    <row r="3453" s="77" customFormat="1"/>
    <row r="3454" s="77" customFormat="1"/>
    <row r="3455" s="77" customFormat="1"/>
    <row r="3456" s="77" customFormat="1"/>
    <row r="3457" s="77" customFormat="1"/>
    <row r="3458" s="77" customFormat="1"/>
    <row r="3459" s="77" customFormat="1"/>
    <row r="3460" s="77" customFormat="1"/>
    <row r="3461" s="77" customFormat="1"/>
    <row r="3462" s="77" customFormat="1"/>
    <row r="3463" s="77" customFormat="1"/>
    <row r="3464" s="77" customFormat="1"/>
    <row r="3465" s="77" customFormat="1"/>
    <row r="3466" s="77" customFormat="1"/>
    <row r="3467" s="77" customFormat="1"/>
    <row r="3468" s="77" customFormat="1"/>
    <row r="3469" s="77" customFormat="1"/>
    <row r="3470" s="77" customFormat="1"/>
    <row r="3471" s="77" customFormat="1"/>
    <row r="3472" s="77" customFormat="1"/>
    <row r="3473" s="77" customFormat="1"/>
    <row r="3474" s="77" customFormat="1"/>
    <row r="3475" s="77" customFormat="1"/>
    <row r="3476" s="77" customFormat="1"/>
    <row r="3477" s="77" customFormat="1"/>
    <row r="3478" s="77" customFormat="1"/>
    <row r="3479" s="77" customFormat="1"/>
    <row r="3480" s="77" customFormat="1"/>
    <row r="3481" s="77" customFormat="1"/>
    <row r="3482" s="77" customFormat="1"/>
    <row r="3483" s="77" customFormat="1"/>
    <row r="3484" s="77" customFormat="1"/>
    <row r="3485" s="77" customFormat="1"/>
    <row r="3486" s="77" customFormat="1"/>
    <row r="3487" s="77" customFormat="1"/>
    <row r="3488" s="77" customFormat="1"/>
    <row r="3489" s="77" customFormat="1"/>
    <row r="3490" s="77" customFormat="1"/>
    <row r="3491" s="77" customFormat="1"/>
    <row r="3492" s="77" customFormat="1"/>
    <row r="3493" s="77" customFormat="1"/>
    <row r="3494" s="77" customFormat="1"/>
    <row r="3495" s="77" customFormat="1"/>
    <row r="3496" s="77" customFormat="1"/>
    <row r="3497" s="77" customFormat="1"/>
    <row r="3498" s="77" customFormat="1"/>
    <row r="3499" s="77" customFormat="1"/>
    <row r="3500" s="77" customFormat="1"/>
    <row r="3501" s="77" customFormat="1"/>
    <row r="3502" s="77" customFormat="1"/>
    <row r="3503" s="77" customFormat="1"/>
    <row r="3504" s="77" customFormat="1"/>
    <row r="3505" s="77" customFormat="1"/>
    <row r="3506" s="77" customFormat="1"/>
    <row r="3507" s="77" customFormat="1"/>
    <row r="3508" s="77" customFormat="1"/>
    <row r="3509" s="77" customFormat="1"/>
    <row r="3510" s="77" customFormat="1"/>
    <row r="3511" s="77" customFormat="1"/>
    <row r="3512" s="77" customFormat="1"/>
    <row r="3513" s="77" customFormat="1"/>
    <row r="3514" s="77" customFormat="1"/>
    <row r="3515" s="77" customFormat="1"/>
    <row r="3516" s="77" customFormat="1"/>
    <row r="3517" s="77" customFormat="1"/>
    <row r="3518" s="77" customFormat="1"/>
    <row r="3519" s="77" customFormat="1"/>
    <row r="3520" s="77" customFormat="1"/>
    <row r="3521" s="77" customFormat="1"/>
    <row r="3522" s="77" customFormat="1"/>
    <row r="3523" s="77" customFormat="1"/>
    <row r="3524" s="77" customFormat="1"/>
    <row r="3525" s="77" customFormat="1"/>
    <row r="3526" s="77" customFormat="1"/>
    <row r="3527" s="77" customFormat="1"/>
    <row r="3528" s="77" customFormat="1"/>
    <row r="3529" s="77" customFormat="1"/>
    <row r="3530" s="77" customFormat="1"/>
    <row r="3531" s="77" customFormat="1"/>
    <row r="3532" s="77" customFormat="1"/>
    <row r="3533" s="77" customFormat="1"/>
    <row r="3534" s="77" customFormat="1"/>
    <row r="3535" s="77" customFormat="1"/>
    <row r="3536" s="77" customFormat="1"/>
    <row r="3537" s="77" customFormat="1"/>
    <row r="3538" s="77" customFormat="1"/>
    <row r="3539" s="77" customFormat="1"/>
    <row r="3540" s="77" customFormat="1"/>
    <row r="3541" s="77" customFormat="1"/>
    <row r="3542" s="77" customFormat="1"/>
    <row r="3543" s="77" customFormat="1"/>
    <row r="3544" s="77" customFormat="1"/>
    <row r="3545" s="77" customFormat="1"/>
    <row r="3546" s="77" customFormat="1"/>
    <row r="3547" s="77" customFormat="1"/>
    <row r="3548" s="77" customFormat="1"/>
    <row r="3549" s="77" customFormat="1"/>
    <row r="3550" s="77" customFormat="1"/>
    <row r="3551" s="77" customFormat="1"/>
    <row r="3552" s="77" customFormat="1"/>
    <row r="3553" s="77" customFormat="1"/>
    <row r="3554" s="77" customFormat="1"/>
    <row r="3555" s="77" customFormat="1"/>
    <row r="3556" s="77" customFormat="1"/>
    <row r="3557" s="77" customFormat="1"/>
    <row r="3558" s="77" customFormat="1"/>
    <row r="3559" s="77" customFormat="1"/>
    <row r="3560" s="77" customFormat="1"/>
    <row r="3561" s="77" customFormat="1"/>
    <row r="3562" s="77" customFormat="1"/>
    <row r="3563" s="77" customFormat="1"/>
    <row r="3564" s="77" customFormat="1"/>
    <row r="3565" s="77" customFormat="1"/>
    <row r="3566" s="77" customFormat="1"/>
    <row r="3567" s="77" customFormat="1"/>
    <row r="3568" s="77" customFormat="1"/>
    <row r="3569" s="77" customFormat="1"/>
    <row r="3570" s="77" customFormat="1"/>
    <row r="3571" s="77" customFormat="1"/>
    <row r="3572" s="77" customFormat="1"/>
    <row r="3573" s="77" customFormat="1"/>
    <row r="3574" s="77" customFormat="1"/>
    <row r="3575" s="77" customFormat="1"/>
    <row r="3576" s="77" customFormat="1"/>
    <row r="3577" s="77" customFormat="1"/>
    <row r="3578" s="77" customFormat="1"/>
    <row r="3579" s="77" customFormat="1"/>
    <row r="3580" s="77" customFormat="1"/>
    <row r="3581" s="77" customFormat="1"/>
    <row r="3582" s="77" customFormat="1"/>
    <row r="3583" s="77" customFormat="1"/>
    <row r="3584" s="77" customFormat="1"/>
    <row r="3585" s="77" customFormat="1"/>
    <row r="3586" s="77" customFormat="1"/>
    <row r="3587" s="77" customFormat="1"/>
    <row r="3588" s="77" customFormat="1"/>
    <row r="3589" s="77" customFormat="1"/>
    <row r="3590" s="77" customFormat="1"/>
    <row r="3591" s="77" customFormat="1"/>
    <row r="3592" s="77" customFormat="1"/>
    <row r="3593" s="77" customFormat="1"/>
    <row r="3594" s="77" customFormat="1"/>
    <row r="3595" s="77" customFormat="1"/>
    <row r="3596" s="77" customFormat="1"/>
    <row r="3597" s="77" customFormat="1"/>
    <row r="3598" s="77" customFormat="1"/>
    <row r="3599" s="77" customFormat="1"/>
    <row r="3600" s="77" customFormat="1"/>
    <row r="3601" s="77" customFormat="1"/>
    <row r="3602" s="77" customFormat="1"/>
    <row r="3603" s="77" customFormat="1"/>
    <row r="3604" s="77" customFormat="1"/>
    <row r="3605" s="77" customFormat="1"/>
    <row r="3606" s="77" customFormat="1"/>
    <row r="3607" s="77" customFormat="1"/>
    <row r="3608" s="77" customFormat="1"/>
    <row r="3609" s="77" customFormat="1"/>
    <row r="3610" s="77" customFormat="1"/>
    <row r="3611" s="77" customFormat="1"/>
    <row r="3612" s="77" customFormat="1"/>
    <row r="3613" s="77" customFormat="1"/>
    <row r="3614" s="77" customFormat="1"/>
    <row r="3615" s="77" customFormat="1"/>
    <row r="3616" s="77" customFormat="1"/>
    <row r="3617" s="77" customFormat="1"/>
    <row r="3618" s="77" customFormat="1"/>
    <row r="3619" s="77" customFormat="1"/>
    <row r="3620" s="77" customFormat="1"/>
    <row r="3621" s="77" customFormat="1"/>
    <row r="3622" s="77" customFormat="1"/>
    <row r="3623" s="77" customFormat="1"/>
    <row r="3624" s="77" customFormat="1"/>
    <row r="3625" s="77" customFormat="1"/>
    <row r="3626" s="77" customFormat="1"/>
    <row r="3627" s="77" customFormat="1"/>
    <row r="3628" s="77" customFormat="1"/>
    <row r="3629" s="77" customFormat="1"/>
    <row r="3630" s="77" customFormat="1"/>
    <row r="3631" s="77" customFormat="1"/>
    <row r="3632" s="77" customFormat="1"/>
    <row r="3633" s="77" customFormat="1"/>
    <row r="3634" s="77" customFormat="1"/>
    <row r="3635" s="77" customFormat="1"/>
    <row r="3636" s="77" customFormat="1"/>
    <row r="3637" s="77" customFormat="1"/>
    <row r="3638" s="77" customFormat="1"/>
    <row r="3639" s="77" customFormat="1"/>
    <row r="3640" s="77" customFormat="1"/>
    <row r="3641" s="77" customFormat="1"/>
    <row r="3642" s="77" customFormat="1"/>
    <row r="3643" s="77" customFormat="1"/>
    <row r="3644" s="77" customFormat="1"/>
    <row r="3645" s="77" customFormat="1"/>
    <row r="3646" s="77" customFormat="1"/>
    <row r="3647" s="77" customFormat="1"/>
    <row r="3648" s="77" customFormat="1"/>
    <row r="3649" s="77" customFormat="1"/>
    <row r="3650" s="77" customFormat="1"/>
    <row r="3651" s="77" customFormat="1"/>
    <row r="3652" s="77" customFormat="1"/>
    <row r="3653" s="77" customFormat="1"/>
    <row r="3654" s="77" customFormat="1"/>
    <row r="3655" s="77" customFormat="1"/>
    <row r="3656" s="77" customFormat="1"/>
    <row r="3657" s="77" customFormat="1"/>
    <row r="3658" s="77" customFormat="1"/>
    <row r="3659" s="77" customFormat="1"/>
    <row r="3660" s="77" customFormat="1"/>
    <row r="3661" s="77" customFormat="1"/>
    <row r="3662" s="77" customFormat="1"/>
    <row r="3663" s="77" customFormat="1"/>
    <row r="3664" s="77" customFormat="1"/>
    <row r="3665" s="77" customFormat="1"/>
    <row r="3666" s="77" customFormat="1"/>
    <row r="3667" s="77" customFormat="1"/>
    <row r="3668" s="77" customFormat="1"/>
    <row r="3669" s="77" customFormat="1"/>
    <row r="3670" s="77" customFormat="1"/>
    <row r="3671" s="77" customFormat="1"/>
    <row r="3672" s="77" customFormat="1"/>
    <row r="3673" s="77" customFormat="1"/>
    <row r="3674" s="77" customFormat="1"/>
    <row r="3675" s="77" customFormat="1"/>
    <row r="3676" s="77" customFormat="1"/>
    <row r="3677" s="77" customFormat="1"/>
    <row r="3678" s="77" customFormat="1"/>
    <row r="3679" s="77" customFormat="1"/>
    <row r="3680" s="77" customFormat="1"/>
    <row r="3681" s="77" customFormat="1"/>
    <row r="3682" s="77" customFormat="1"/>
    <row r="3683" s="77" customFormat="1"/>
    <row r="3684" s="77" customFormat="1"/>
    <row r="3685" s="77" customFormat="1"/>
    <row r="3686" s="77" customFormat="1"/>
    <row r="3687" s="77" customFormat="1"/>
    <row r="3688" s="77" customFormat="1"/>
    <row r="3689" s="77" customFormat="1"/>
    <row r="3690" s="77" customFormat="1"/>
    <row r="3691" s="77" customFormat="1"/>
    <row r="3692" s="77" customFormat="1"/>
    <row r="3693" s="77" customFormat="1"/>
    <row r="3694" s="77" customFormat="1"/>
    <row r="3695" s="77" customFormat="1"/>
    <row r="3696" s="77" customFormat="1"/>
    <row r="3697" s="77" customFormat="1"/>
    <row r="3698" s="77" customFormat="1"/>
    <row r="3699" s="77" customFormat="1"/>
    <row r="3700" s="77" customFormat="1"/>
    <row r="3701" s="77" customFormat="1"/>
    <row r="3702" s="77" customFormat="1"/>
    <row r="3703" s="77" customFormat="1"/>
    <row r="3704" s="77" customFormat="1"/>
    <row r="3705" s="77" customFormat="1"/>
    <row r="3706" s="77" customFormat="1"/>
    <row r="3707" s="77" customFormat="1"/>
    <row r="3708" s="77" customFormat="1"/>
    <row r="3709" s="77" customFormat="1"/>
    <row r="3710" s="77" customFormat="1"/>
    <row r="3711" s="77" customFormat="1"/>
    <row r="3712" s="77" customFormat="1"/>
    <row r="3713" s="77" customFormat="1"/>
    <row r="3714" s="77" customFormat="1"/>
    <row r="3715" s="77" customFormat="1"/>
    <row r="3716" s="77" customFormat="1"/>
    <row r="3717" s="77" customFormat="1"/>
    <row r="3718" s="77" customFormat="1"/>
    <row r="3719" s="77" customFormat="1"/>
    <row r="3720" s="77" customFormat="1"/>
    <row r="3721" s="77" customFormat="1"/>
    <row r="3722" s="77" customFormat="1"/>
    <row r="3723" s="77" customFormat="1"/>
    <row r="3724" s="77" customFormat="1"/>
    <row r="3725" s="77" customFormat="1"/>
    <row r="3726" s="77" customFormat="1"/>
    <row r="3727" s="77" customFormat="1"/>
    <row r="3728" s="77" customFormat="1"/>
    <row r="3729" s="77" customFormat="1"/>
    <row r="3730" s="77" customFormat="1"/>
    <row r="3731" s="77" customFormat="1"/>
    <row r="3732" s="77" customFormat="1"/>
    <row r="3733" s="77" customFormat="1"/>
    <row r="3734" s="77" customFormat="1"/>
    <row r="3735" s="77" customFormat="1"/>
    <row r="3736" s="77" customFormat="1"/>
    <row r="3737" s="77" customFormat="1"/>
    <row r="3738" s="77" customFormat="1"/>
    <row r="3739" s="77" customFormat="1"/>
    <row r="3740" s="77" customFormat="1"/>
    <row r="3741" s="77" customFormat="1"/>
    <row r="3742" s="77" customFormat="1"/>
    <row r="3743" s="77" customFormat="1"/>
    <row r="3744" s="77" customFormat="1"/>
    <row r="3745" s="77" customFormat="1"/>
    <row r="3746" s="77" customFormat="1"/>
    <row r="3747" s="77" customFormat="1"/>
    <row r="3748" s="77" customFormat="1"/>
    <row r="3749" s="77" customFormat="1"/>
    <row r="3750" s="77" customFormat="1"/>
    <row r="3751" s="77" customFormat="1"/>
    <row r="3752" s="77" customFormat="1"/>
    <row r="3753" s="77" customFormat="1"/>
    <row r="3754" s="77" customFormat="1"/>
    <row r="3755" s="77" customFormat="1"/>
    <row r="3756" s="77" customFormat="1"/>
    <row r="3757" s="77" customFormat="1"/>
    <row r="3758" s="77" customFormat="1"/>
    <row r="3759" s="77" customFormat="1"/>
    <row r="3760" s="77" customFormat="1"/>
    <row r="3761" s="77" customFormat="1"/>
    <row r="3762" s="77" customFormat="1"/>
    <row r="3763" s="77" customFormat="1"/>
    <row r="3764" s="77" customFormat="1"/>
    <row r="3765" s="77" customFormat="1"/>
    <row r="3766" s="77" customFormat="1"/>
    <row r="3767" s="77" customFormat="1"/>
    <row r="3768" s="77" customFormat="1"/>
    <row r="3769" s="77" customFormat="1"/>
    <row r="3770" s="77" customFormat="1"/>
    <row r="3771" s="77" customFormat="1"/>
    <row r="3772" s="77" customFormat="1"/>
    <row r="3773" s="77" customFormat="1"/>
    <row r="3774" s="77" customFormat="1"/>
    <row r="3775" s="77" customFormat="1"/>
    <row r="3776" s="77" customFormat="1"/>
    <row r="3777" s="77" customFormat="1"/>
    <row r="3778" s="77" customFormat="1"/>
    <row r="3779" s="77" customFormat="1"/>
    <row r="3780" s="77" customFormat="1"/>
    <row r="3781" s="77" customFormat="1"/>
    <row r="3782" s="77" customFormat="1"/>
    <row r="3783" s="77" customFormat="1"/>
    <row r="3784" s="77" customFormat="1"/>
    <row r="3785" s="77" customFormat="1"/>
    <row r="3786" s="77" customFormat="1"/>
    <row r="3787" s="77" customFormat="1"/>
    <row r="3788" s="77" customFormat="1"/>
    <row r="3789" s="77" customFormat="1"/>
    <row r="3790" s="77" customFormat="1"/>
    <row r="3791" s="77" customFormat="1"/>
    <row r="3792" s="77" customFormat="1"/>
    <row r="3793" s="77" customFormat="1"/>
    <row r="3794" s="77" customFormat="1"/>
    <row r="3795" s="77" customFormat="1"/>
    <row r="3796" s="77" customFormat="1"/>
    <row r="3797" s="77" customFormat="1"/>
    <row r="3798" s="77" customFormat="1"/>
    <row r="3799" s="77" customFormat="1"/>
    <row r="3800" s="77" customFormat="1"/>
    <row r="3801" s="77" customFormat="1"/>
    <row r="3802" s="77" customFormat="1"/>
    <row r="3803" s="77" customFormat="1"/>
    <row r="3804" s="77" customFormat="1"/>
    <row r="3805" s="77" customFormat="1"/>
    <row r="3806" s="77" customFormat="1"/>
    <row r="3807" s="77" customFormat="1"/>
    <row r="3808" s="77" customFormat="1"/>
    <row r="3809" s="77" customFormat="1"/>
    <row r="3810" s="77" customFormat="1"/>
    <row r="3811" s="77" customFormat="1"/>
    <row r="3812" s="77" customFormat="1"/>
    <row r="3813" s="77" customFormat="1"/>
    <row r="3814" s="77" customFormat="1"/>
    <row r="3815" s="77" customFormat="1"/>
    <row r="3816" s="77" customFormat="1"/>
    <row r="3817" s="77" customFormat="1"/>
    <row r="3818" s="77" customFormat="1"/>
    <row r="3819" s="77" customFormat="1"/>
    <row r="3820" s="77" customFormat="1"/>
    <row r="3821" s="77" customFormat="1"/>
    <row r="3822" s="77" customFormat="1"/>
    <row r="3823" s="77" customFormat="1"/>
    <row r="3824" s="77" customFormat="1"/>
    <row r="3825" s="77" customFormat="1"/>
    <row r="3826" s="77" customFormat="1"/>
    <row r="3827" s="77" customFormat="1"/>
    <row r="3828" s="77" customFormat="1"/>
    <row r="3829" s="77" customFormat="1"/>
    <row r="3830" s="77" customFormat="1"/>
    <row r="3831" s="77" customFormat="1"/>
    <row r="3832" s="77" customFormat="1"/>
    <row r="3833" s="77" customFormat="1"/>
    <row r="3834" s="77" customFormat="1"/>
    <row r="3835" s="77" customFormat="1"/>
    <row r="3836" s="77" customFormat="1"/>
    <row r="3837" s="77" customFormat="1"/>
    <row r="3838" s="77" customFormat="1"/>
    <row r="3839" s="77" customFormat="1"/>
    <row r="3840" s="77" customFormat="1"/>
    <row r="3841" s="77" customFormat="1"/>
    <row r="3842" s="77" customFormat="1"/>
    <row r="3843" s="77" customFormat="1"/>
    <row r="3844" s="77" customFormat="1"/>
    <row r="3845" s="77" customFormat="1"/>
    <row r="3846" s="77" customFormat="1"/>
    <row r="3847" s="77" customFormat="1"/>
    <row r="3848" s="77" customFormat="1"/>
    <row r="3849" s="77" customFormat="1"/>
    <row r="3850" s="77" customFormat="1"/>
    <row r="3851" s="77" customFormat="1"/>
    <row r="3852" s="77" customFormat="1"/>
    <row r="3853" s="77" customFormat="1"/>
    <row r="3854" s="77" customFormat="1"/>
    <row r="3855" s="77" customFormat="1"/>
    <row r="3856" s="77" customFormat="1"/>
    <row r="3857" s="77" customFormat="1"/>
    <row r="3858" s="77" customFormat="1"/>
    <row r="3859" s="77" customFormat="1"/>
    <row r="3860" s="77" customFormat="1"/>
    <row r="3861" s="77" customFormat="1"/>
    <row r="3862" s="77" customFormat="1"/>
    <row r="3863" s="77" customFormat="1"/>
    <row r="3864" s="77" customFormat="1"/>
    <row r="3865" s="77" customFormat="1"/>
    <row r="3866" s="77" customFormat="1"/>
    <row r="3867" s="77" customFormat="1"/>
    <row r="3868" s="77" customFormat="1"/>
    <row r="3869" s="77" customFormat="1"/>
    <row r="3870" s="77" customFormat="1"/>
    <row r="3871" s="77" customFormat="1"/>
    <row r="3872" s="77" customFormat="1"/>
    <row r="3873" s="77" customFormat="1"/>
    <row r="3874" s="77" customFormat="1"/>
    <row r="3875" s="77" customFormat="1"/>
    <row r="3876" s="77" customFormat="1"/>
    <row r="3877" s="77" customFormat="1"/>
    <row r="3878" s="77" customFormat="1"/>
    <row r="3879" s="77" customFormat="1"/>
    <row r="3880" s="77" customFormat="1"/>
    <row r="3881" s="77" customFormat="1"/>
    <row r="3882" s="77" customFormat="1"/>
    <row r="3883" s="77" customFormat="1"/>
    <row r="3884" s="77" customFormat="1"/>
    <row r="3885" s="77" customFormat="1"/>
    <row r="3886" s="77" customFormat="1"/>
    <row r="3887" s="77" customFormat="1"/>
    <row r="3888" s="77" customFormat="1"/>
    <row r="3889" s="77" customFormat="1"/>
    <row r="3890" s="77" customFormat="1"/>
    <row r="3891" s="77" customFormat="1"/>
    <row r="3892" s="77" customFormat="1"/>
    <row r="3893" s="77" customFormat="1"/>
    <row r="3894" s="77" customFormat="1"/>
    <row r="3895" s="77" customFormat="1"/>
    <row r="3896" s="77" customFormat="1"/>
    <row r="3897" s="77" customFormat="1"/>
    <row r="3898" s="77" customFormat="1"/>
    <row r="3899" s="77" customFormat="1"/>
    <row r="3900" s="77" customFormat="1"/>
    <row r="3901" s="77" customFormat="1"/>
    <row r="3902" s="77" customFormat="1"/>
    <row r="3903" s="77" customFormat="1"/>
    <row r="3904" s="77" customFormat="1"/>
    <row r="3905" s="77" customFormat="1"/>
    <row r="3906" s="77" customFormat="1"/>
    <row r="3907" s="77" customFormat="1"/>
    <row r="3908" s="77" customFormat="1"/>
    <row r="3909" s="77" customFormat="1"/>
    <row r="3910" s="77" customFormat="1"/>
    <row r="3911" s="77" customFormat="1"/>
    <row r="3912" s="77" customFormat="1"/>
    <row r="3913" s="77" customFormat="1"/>
    <row r="3914" s="77" customFormat="1"/>
    <row r="3915" s="77" customFormat="1"/>
    <row r="3916" s="77" customFormat="1"/>
    <row r="3917" s="77" customFormat="1"/>
    <row r="3918" s="77" customFormat="1"/>
    <row r="3919" s="77" customFormat="1"/>
    <row r="3920" s="77" customFormat="1"/>
    <row r="3921" s="77" customFormat="1"/>
    <row r="3922" s="77" customFormat="1"/>
    <row r="3923" s="77" customFormat="1"/>
    <row r="3924" s="77" customFormat="1"/>
    <row r="3925" s="77" customFormat="1"/>
    <row r="3926" s="77" customFormat="1"/>
    <row r="3927" s="77" customFormat="1"/>
    <row r="3928" s="77" customFormat="1"/>
    <row r="3929" s="77" customFormat="1"/>
    <row r="3930" s="77" customFormat="1"/>
    <row r="3931" s="77" customFormat="1"/>
    <row r="3932" s="77" customFormat="1"/>
    <row r="3933" s="77" customFormat="1"/>
    <row r="3934" s="77" customFormat="1"/>
    <row r="3935" s="77" customFormat="1"/>
    <row r="3936" s="77" customFormat="1"/>
    <row r="3937" s="77" customFormat="1"/>
    <row r="3938" s="77" customFormat="1"/>
    <row r="3939" s="77" customFormat="1"/>
    <row r="3940" s="77" customFormat="1"/>
    <row r="3941" s="77" customFormat="1"/>
    <row r="3942" s="77" customFormat="1"/>
    <row r="3943" s="77" customFormat="1"/>
    <row r="3944" s="77" customFormat="1"/>
    <row r="3945" s="77" customFormat="1"/>
    <row r="3946" s="77" customFormat="1"/>
    <row r="3947" s="77" customFormat="1"/>
    <row r="3948" s="77" customFormat="1"/>
    <row r="3949" s="77" customFormat="1"/>
    <row r="3950" s="77" customFormat="1"/>
    <row r="3951" s="77" customFormat="1"/>
    <row r="3952" s="77" customFormat="1"/>
    <row r="3953" s="77" customFormat="1"/>
    <row r="3954" s="77" customFormat="1"/>
    <row r="3955" s="77" customFormat="1"/>
    <row r="3956" s="77" customFormat="1"/>
    <row r="3957" s="77" customFormat="1"/>
    <row r="3958" s="77" customFormat="1"/>
    <row r="3959" s="77" customFormat="1"/>
    <row r="3960" s="77" customFormat="1"/>
    <row r="3961" s="77" customFormat="1"/>
    <row r="3962" s="77" customFormat="1"/>
    <row r="3963" s="77" customFormat="1"/>
    <row r="3964" s="77" customFormat="1"/>
    <row r="3965" s="77" customFormat="1"/>
    <row r="3966" s="77" customFormat="1"/>
    <row r="3967" s="77" customFormat="1"/>
    <row r="3968" s="77" customFormat="1"/>
    <row r="3969" s="77" customFormat="1"/>
    <row r="3970" s="77" customFormat="1"/>
    <row r="3971" s="77" customFormat="1"/>
    <row r="3972" s="77" customFormat="1"/>
    <row r="3973" s="77" customFormat="1"/>
    <row r="3974" s="77" customFormat="1"/>
    <row r="3975" s="77" customFormat="1"/>
    <row r="3976" s="77" customFormat="1"/>
    <row r="3977" s="77" customFormat="1"/>
    <row r="3978" s="77" customFormat="1"/>
    <row r="3979" s="77" customFormat="1"/>
    <row r="3980" s="77" customFormat="1"/>
    <row r="3981" s="77" customFormat="1"/>
    <row r="3982" s="77" customFormat="1"/>
    <row r="3983" s="77" customFormat="1"/>
    <row r="3984" s="77" customFormat="1"/>
    <row r="3985" s="77" customFormat="1"/>
    <row r="3986" s="77" customFormat="1"/>
    <row r="3987" s="77" customFormat="1"/>
    <row r="3988" s="77" customFormat="1"/>
    <row r="3989" s="77" customFormat="1"/>
    <row r="3990" s="77" customFormat="1"/>
    <row r="3991" s="77" customFormat="1"/>
    <row r="3992" s="77" customFormat="1"/>
    <row r="3993" s="77" customFormat="1"/>
    <row r="3994" s="77" customFormat="1"/>
    <row r="3995" s="77" customFormat="1"/>
    <row r="3996" s="77" customFormat="1"/>
    <row r="3997" s="77" customFormat="1"/>
    <row r="3998" s="77" customFormat="1"/>
    <row r="3999" s="77" customFormat="1"/>
    <row r="4000" s="77" customFormat="1"/>
    <row r="4001" s="77" customFormat="1"/>
    <row r="4002" s="77" customFormat="1"/>
    <row r="4003" s="77" customFormat="1"/>
    <row r="4004" s="77" customFormat="1"/>
    <row r="4005" s="77" customFormat="1"/>
    <row r="4006" s="77" customFormat="1"/>
    <row r="4007" s="77" customFormat="1"/>
    <row r="4008" s="77" customFormat="1"/>
    <row r="4009" s="77" customFormat="1"/>
    <row r="4010" s="77" customFormat="1"/>
    <row r="4011" s="77" customFormat="1"/>
    <row r="4012" s="77" customFormat="1"/>
    <row r="4013" s="77" customFormat="1"/>
    <row r="4014" s="77" customFormat="1"/>
    <row r="4015" s="77" customFormat="1"/>
    <row r="4016" s="77" customFormat="1"/>
    <row r="4017" s="77" customFormat="1"/>
    <row r="4018" s="77" customFormat="1"/>
    <row r="4019" s="77" customFormat="1"/>
    <row r="4020" s="77" customFormat="1"/>
    <row r="4021" s="77" customFormat="1"/>
    <row r="4022" s="77" customFormat="1"/>
    <row r="4023" s="77" customFormat="1"/>
    <row r="4024" s="77" customFormat="1"/>
    <row r="4025" s="77" customFormat="1"/>
    <row r="4026" s="77" customFormat="1"/>
    <row r="4027" s="77" customFormat="1"/>
    <row r="4028" s="77" customFormat="1"/>
    <row r="4029" s="77" customFormat="1"/>
    <row r="4030" s="77" customFormat="1"/>
    <row r="4031" s="77" customFormat="1"/>
    <row r="4032" s="77" customFormat="1"/>
    <row r="4033" s="77" customFormat="1"/>
    <row r="4034" s="77" customFormat="1"/>
    <row r="4035" s="77" customFormat="1"/>
    <row r="4036" s="77" customFormat="1"/>
    <row r="4037" s="77" customFormat="1"/>
    <row r="4038" s="77" customFormat="1"/>
    <row r="4039" s="77" customFormat="1"/>
    <row r="4040" s="77" customFormat="1"/>
    <row r="4041" s="77" customFormat="1"/>
    <row r="4042" s="77" customFormat="1"/>
    <row r="4043" s="77" customFormat="1"/>
    <row r="4044" s="77" customFormat="1"/>
    <row r="4045" s="77" customFormat="1"/>
    <row r="4046" s="77" customFormat="1"/>
    <row r="4047" s="77" customFormat="1"/>
    <row r="4048" s="77" customFormat="1"/>
    <row r="4049" s="77" customFormat="1"/>
    <row r="4050" s="77" customFormat="1"/>
    <row r="4051" s="77" customFormat="1"/>
    <row r="4052" s="77" customFormat="1"/>
    <row r="4053" s="77" customFormat="1"/>
    <row r="4054" s="77" customFormat="1"/>
    <row r="4055" s="77" customFormat="1"/>
    <row r="4056" s="77" customFormat="1"/>
    <row r="4057" s="77" customFormat="1"/>
    <row r="4058" s="77" customFormat="1"/>
    <row r="4059" s="77" customFormat="1"/>
    <row r="4060" s="77" customFormat="1"/>
    <row r="4061" s="77" customFormat="1"/>
    <row r="4062" s="77" customFormat="1"/>
    <row r="4063" s="77" customFormat="1"/>
    <row r="4064" s="77" customFormat="1"/>
    <row r="4065" s="77" customFormat="1"/>
    <row r="4066" s="77" customFormat="1"/>
    <row r="4067" s="77" customFormat="1"/>
    <row r="4068" s="77" customFormat="1"/>
    <row r="4069" s="77" customFormat="1"/>
    <row r="4070" s="77" customFormat="1"/>
    <row r="4071" s="77" customFormat="1"/>
    <row r="4072" s="77" customFormat="1"/>
    <row r="4073" s="77" customFormat="1"/>
    <row r="4074" s="77" customFormat="1"/>
    <row r="4075" s="77" customFormat="1"/>
    <row r="4076" s="77" customFormat="1"/>
    <row r="4077" s="77" customFormat="1"/>
    <row r="4078" s="77" customFormat="1"/>
    <row r="4079" s="77" customFormat="1"/>
    <row r="4080" s="77" customFormat="1"/>
    <row r="4081" s="77" customFormat="1"/>
    <row r="4082" s="77" customFormat="1"/>
    <row r="4083" s="77" customFormat="1"/>
    <row r="4084" s="77" customFormat="1"/>
    <row r="4085" s="77" customFormat="1"/>
    <row r="4086" s="77" customFormat="1"/>
    <row r="4087" s="77" customFormat="1"/>
    <row r="4088" s="77" customFormat="1"/>
    <row r="4089" s="77" customFormat="1"/>
    <row r="4090" s="77" customFormat="1"/>
    <row r="4091" s="77" customFormat="1"/>
    <row r="4092" s="77" customFormat="1"/>
    <row r="4093" s="77" customFormat="1"/>
    <row r="4094" s="77" customFormat="1"/>
    <row r="4095" s="77" customFormat="1"/>
    <row r="4096" s="77" customFormat="1"/>
    <row r="4097" s="77" customFormat="1"/>
    <row r="4098" s="77" customFormat="1"/>
    <row r="4099" s="77" customFormat="1"/>
    <row r="4100" s="77" customFormat="1"/>
    <row r="4101" s="77" customFormat="1"/>
    <row r="4102" s="77" customFormat="1"/>
    <row r="4103" s="77" customFormat="1"/>
    <row r="4104" s="77" customFormat="1"/>
    <row r="4105" s="77" customFormat="1"/>
    <row r="4106" s="77" customFormat="1"/>
    <row r="4107" s="77" customFormat="1"/>
    <row r="4108" s="77" customFormat="1"/>
    <row r="4109" s="77" customFormat="1"/>
    <row r="4110" s="77" customFormat="1"/>
    <row r="4111" s="77" customFormat="1"/>
    <row r="4112" s="77" customFormat="1"/>
    <row r="4113" s="77" customFormat="1"/>
    <row r="4114" s="77" customFormat="1"/>
    <row r="4115" s="77" customFormat="1"/>
    <row r="4116" s="77" customFormat="1"/>
    <row r="4117" s="77" customFormat="1"/>
    <row r="4118" s="77" customFormat="1"/>
    <row r="4119" s="77" customFormat="1"/>
    <row r="4120" s="77" customFormat="1"/>
    <row r="4121" s="77" customFormat="1"/>
    <row r="4122" s="77" customFormat="1"/>
    <row r="4123" s="77" customFormat="1"/>
    <row r="4124" s="77" customFormat="1"/>
    <row r="4125" s="77" customFormat="1"/>
    <row r="4126" s="77" customFormat="1"/>
    <row r="4127" s="77" customFormat="1"/>
    <row r="4128" s="77" customFormat="1"/>
    <row r="4129" s="77" customFormat="1"/>
    <row r="4130" s="77" customFormat="1"/>
    <row r="4131" s="77" customFormat="1"/>
    <row r="4132" s="77" customFormat="1"/>
    <row r="4133" s="77" customFormat="1"/>
    <row r="4134" s="77" customFormat="1"/>
    <row r="4135" s="77" customFormat="1"/>
    <row r="4136" s="77" customFormat="1"/>
    <row r="4137" s="77" customFormat="1"/>
    <row r="4138" s="77" customFormat="1"/>
    <row r="4139" s="77" customFormat="1"/>
    <row r="4140" s="77" customFormat="1"/>
    <row r="4141" s="77" customFormat="1"/>
    <row r="4142" s="77" customFormat="1"/>
    <row r="4143" s="77" customFormat="1"/>
    <row r="4144" s="77" customFormat="1"/>
    <row r="4145" s="77" customFormat="1"/>
    <row r="4146" s="77" customFormat="1"/>
    <row r="4147" s="77" customFormat="1"/>
    <row r="4148" s="77" customFormat="1"/>
    <row r="4149" s="77" customFormat="1"/>
    <row r="4150" s="77" customFormat="1"/>
    <row r="4151" s="77" customFormat="1"/>
    <row r="4152" s="77" customFormat="1"/>
    <row r="4153" s="77" customFormat="1"/>
    <row r="4154" s="77" customFormat="1"/>
    <row r="4155" s="77" customFormat="1"/>
    <row r="4156" s="77" customFormat="1"/>
    <row r="4157" s="77" customFormat="1"/>
    <row r="4158" s="77" customFormat="1"/>
    <row r="4159" s="77" customFormat="1"/>
    <row r="4160" s="77" customFormat="1"/>
    <row r="4161" s="77" customFormat="1"/>
    <row r="4162" s="77" customFormat="1"/>
    <row r="4163" s="77" customFormat="1"/>
    <row r="4164" s="77" customFormat="1"/>
    <row r="4165" s="77" customFormat="1"/>
    <row r="4166" s="77" customFormat="1"/>
    <row r="4167" s="77" customFormat="1"/>
    <row r="4168" s="77" customFormat="1"/>
    <row r="4169" s="77" customFormat="1"/>
    <row r="4170" s="77" customFormat="1"/>
    <row r="4171" s="77" customFormat="1"/>
    <row r="4172" s="77" customFormat="1"/>
    <row r="4173" s="77" customFormat="1"/>
    <row r="4174" s="77" customFormat="1"/>
    <row r="4175" s="77" customFormat="1"/>
    <row r="4176" s="77" customFormat="1"/>
    <row r="4177" s="77" customFormat="1"/>
    <row r="4178" s="77" customFormat="1"/>
    <row r="4179" s="77" customFormat="1"/>
    <row r="4180" s="77" customFormat="1"/>
    <row r="4181" s="77" customFormat="1"/>
    <row r="4182" s="77" customFormat="1"/>
    <row r="4183" s="77" customFormat="1"/>
    <row r="4184" s="77" customFormat="1"/>
    <row r="4185" s="77" customFormat="1"/>
    <row r="4186" s="77" customFormat="1"/>
    <row r="4187" s="77" customFormat="1"/>
    <row r="4188" s="77" customFormat="1"/>
    <row r="4189" s="77" customFormat="1"/>
    <row r="4190" s="77" customFormat="1"/>
    <row r="4191" s="77" customFormat="1"/>
    <row r="4192" s="77" customFormat="1"/>
    <row r="4193" s="77" customFormat="1"/>
    <row r="4194" s="77" customFormat="1"/>
    <row r="4195" s="77" customFormat="1"/>
    <row r="4196" s="77" customFormat="1"/>
    <row r="4197" s="77" customFormat="1"/>
    <row r="4198" s="77" customFormat="1"/>
    <row r="4199" s="77" customFormat="1"/>
    <row r="4200" s="77" customFormat="1"/>
    <row r="4201" s="77" customFormat="1"/>
    <row r="4202" s="77" customFormat="1"/>
    <row r="4203" s="77" customFormat="1"/>
    <row r="4204" s="77" customFormat="1"/>
    <row r="4205" s="77" customFormat="1"/>
    <row r="4206" s="77" customFormat="1"/>
    <row r="4207" s="77" customFormat="1"/>
    <row r="4208" s="77" customFormat="1"/>
    <row r="4209" s="77" customFormat="1"/>
    <row r="4210" s="77" customFormat="1"/>
    <row r="4211" s="77" customFormat="1"/>
    <row r="4212" s="77" customFormat="1"/>
    <row r="4213" s="77" customFormat="1"/>
    <row r="4214" s="77" customFormat="1"/>
    <row r="4215" s="77" customFormat="1"/>
    <row r="4216" s="77" customFormat="1"/>
    <row r="4217" s="77" customFormat="1"/>
    <row r="4218" s="77" customFormat="1"/>
    <row r="4219" s="77" customFormat="1"/>
    <row r="4220" s="77" customFormat="1"/>
    <row r="4221" s="77" customFormat="1"/>
    <row r="4222" s="77" customFormat="1"/>
    <row r="4223" s="77" customFormat="1"/>
    <row r="4224" s="77" customFormat="1"/>
    <row r="4225" s="77" customFormat="1"/>
    <row r="4226" s="77" customFormat="1"/>
    <row r="4227" s="77" customFormat="1"/>
    <row r="4228" s="77" customFormat="1"/>
    <row r="4229" s="77" customFormat="1"/>
    <row r="4230" s="77" customFormat="1"/>
    <row r="4231" s="77" customFormat="1"/>
    <row r="4232" s="77" customFormat="1"/>
    <row r="4233" s="77" customFormat="1"/>
    <row r="4234" s="77" customFormat="1"/>
    <row r="4235" s="77" customFormat="1"/>
    <row r="4236" s="77" customFormat="1"/>
    <row r="4237" s="77" customFormat="1"/>
    <row r="4238" s="77" customFormat="1"/>
    <row r="4239" s="77" customFormat="1"/>
    <row r="4240" s="77" customFormat="1"/>
    <row r="4241" s="77" customFormat="1"/>
    <row r="4242" s="77" customFormat="1"/>
    <row r="4243" s="77" customFormat="1"/>
    <row r="4244" s="77" customFormat="1"/>
    <row r="4245" s="77" customFormat="1"/>
    <row r="4246" s="77" customFormat="1"/>
    <row r="4247" s="77" customFormat="1"/>
    <row r="4248" s="77" customFormat="1"/>
    <row r="4249" s="77" customFormat="1"/>
    <row r="4250" s="77" customFormat="1"/>
    <row r="4251" s="77" customFormat="1"/>
    <row r="4252" s="77" customFormat="1"/>
    <row r="4253" s="77" customFormat="1"/>
    <row r="4254" s="77" customFormat="1"/>
    <row r="4255" s="77" customFormat="1"/>
    <row r="4256" s="77" customFormat="1"/>
    <row r="4257" s="77" customFormat="1"/>
    <row r="4258" s="77" customFormat="1"/>
    <row r="4259" s="77" customFormat="1"/>
    <row r="4260" s="77" customFormat="1"/>
    <row r="4261" s="77" customFormat="1"/>
    <row r="4262" s="77" customFormat="1"/>
    <row r="4263" s="77" customFormat="1"/>
    <row r="4264" s="77" customFormat="1"/>
    <row r="4265" s="77" customFormat="1"/>
    <row r="4266" s="77" customFormat="1"/>
    <row r="4267" s="77" customFormat="1"/>
    <row r="4268" s="77" customFormat="1"/>
    <row r="4269" s="77" customFormat="1"/>
    <row r="4270" s="77" customFormat="1"/>
    <row r="4271" s="77" customFormat="1"/>
    <row r="4272" s="77" customFormat="1"/>
    <row r="4273" s="77" customFormat="1"/>
    <row r="4274" s="77" customFormat="1"/>
    <row r="4275" s="77" customFormat="1"/>
    <row r="4276" s="77" customFormat="1"/>
    <row r="4277" s="77" customFormat="1"/>
    <row r="4278" s="77" customFormat="1"/>
    <row r="4279" s="77" customFormat="1"/>
    <row r="4280" s="77" customFormat="1"/>
    <row r="4281" s="77" customFormat="1"/>
    <row r="4282" s="77" customFormat="1"/>
    <row r="4283" s="77" customFormat="1"/>
    <row r="4284" s="77" customFormat="1"/>
    <row r="4285" s="77" customFormat="1"/>
    <row r="4286" s="77" customFormat="1"/>
    <row r="4287" s="77" customFormat="1"/>
    <row r="4288" s="77" customFormat="1"/>
    <row r="4289" s="77" customFormat="1"/>
    <row r="4290" s="77" customFormat="1"/>
    <row r="4291" s="77" customFormat="1"/>
    <row r="4292" s="77" customFormat="1"/>
    <row r="4293" s="77" customFormat="1"/>
    <row r="4294" s="77" customFormat="1"/>
    <row r="4295" s="77" customFormat="1"/>
    <row r="4296" s="77" customFormat="1"/>
    <row r="4297" s="77" customFormat="1"/>
    <row r="4298" s="77" customFormat="1"/>
    <row r="4299" s="77" customFormat="1"/>
    <row r="4300" s="77" customFormat="1"/>
    <row r="4301" s="77" customFormat="1"/>
    <row r="4302" s="77" customFormat="1"/>
    <row r="4303" s="77" customFormat="1"/>
    <row r="4304" s="77" customFormat="1"/>
    <row r="4305" s="77" customFormat="1"/>
    <row r="4306" s="77" customFormat="1"/>
    <row r="4307" s="77" customFormat="1"/>
    <row r="4308" s="77" customFormat="1"/>
    <row r="4309" s="77" customFormat="1"/>
    <row r="4310" s="77" customFormat="1"/>
    <row r="4311" s="77" customFormat="1"/>
    <row r="4312" s="77" customFormat="1"/>
    <row r="4313" s="77" customFormat="1"/>
    <row r="4314" s="77" customFormat="1"/>
    <row r="4315" s="77" customFormat="1"/>
    <row r="4316" s="77" customFormat="1"/>
    <row r="4317" s="77" customFormat="1"/>
    <row r="4318" s="77" customFormat="1"/>
    <row r="4319" s="77" customFormat="1"/>
    <row r="4320" s="77" customFormat="1"/>
    <row r="4321" s="77" customFormat="1"/>
    <row r="4322" s="77" customFormat="1"/>
    <row r="4323" s="77" customFormat="1"/>
    <row r="4324" s="77" customFormat="1"/>
    <row r="4325" s="77" customFormat="1"/>
    <row r="4326" s="77" customFormat="1"/>
    <row r="4327" s="77" customFormat="1"/>
    <row r="4328" s="77" customFormat="1"/>
    <row r="4329" s="77" customFormat="1"/>
    <row r="4330" s="77" customFormat="1"/>
    <row r="4331" s="77" customFormat="1"/>
    <row r="4332" s="77" customFormat="1"/>
    <row r="4333" s="77" customFormat="1"/>
    <row r="4334" s="77" customFormat="1"/>
    <row r="4335" s="77" customFormat="1"/>
    <row r="4336" s="77" customFormat="1"/>
    <row r="4337" s="77" customFormat="1"/>
    <row r="4338" s="77" customFormat="1"/>
    <row r="4339" s="77" customFormat="1"/>
    <row r="4340" s="77" customFormat="1"/>
    <row r="4341" s="77" customFormat="1"/>
    <row r="4342" s="77" customFormat="1"/>
    <row r="4343" s="77" customFormat="1"/>
    <row r="4344" s="77" customFormat="1"/>
    <row r="4345" s="77" customFormat="1"/>
    <row r="4346" s="77" customFormat="1"/>
    <row r="4347" s="77" customFormat="1"/>
    <row r="4348" s="77" customFormat="1"/>
    <row r="4349" s="77" customFormat="1"/>
    <row r="4350" s="77" customFormat="1"/>
    <row r="4351" s="77" customFormat="1"/>
    <row r="4352" s="77" customFormat="1"/>
    <row r="4353" s="77" customFormat="1"/>
    <row r="4354" s="77" customFormat="1"/>
    <row r="4355" s="77" customFormat="1"/>
    <row r="4356" s="77" customFormat="1"/>
    <row r="4357" s="77" customFormat="1"/>
    <row r="4358" s="77" customFormat="1"/>
    <row r="4359" s="77" customFormat="1"/>
    <row r="4360" s="77" customFormat="1"/>
    <row r="4361" s="77" customFormat="1"/>
    <row r="4362" s="77" customFormat="1"/>
    <row r="4363" s="77" customFormat="1"/>
    <row r="4364" s="77" customFormat="1"/>
    <row r="4365" s="77" customFormat="1"/>
    <row r="4366" s="77" customFormat="1"/>
    <row r="4367" s="77" customFormat="1"/>
    <row r="4368" s="77" customFormat="1"/>
    <row r="4369" s="77" customFormat="1"/>
    <row r="4370" s="77" customFormat="1"/>
    <row r="4371" s="77" customFormat="1"/>
    <row r="4372" s="77" customFormat="1"/>
    <row r="4373" s="77" customFormat="1"/>
    <row r="4374" s="77" customFormat="1"/>
    <row r="4375" s="77" customFormat="1"/>
    <row r="4376" s="77" customFormat="1"/>
    <row r="4377" s="77" customFormat="1"/>
    <row r="4378" s="77" customFormat="1"/>
    <row r="4379" s="77" customFormat="1"/>
    <row r="4380" s="77" customFormat="1"/>
    <row r="4381" s="77" customFormat="1"/>
    <row r="4382" s="77" customFormat="1"/>
    <row r="4383" s="77" customFormat="1"/>
    <row r="4384" s="77" customFormat="1"/>
    <row r="4385" s="77" customFormat="1"/>
    <row r="4386" s="77" customFormat="1"/>
    <row r="4387" s="77" customFormat="1"/>
    <row r="4388" s="77" customFormat="1"/>
    <row r="4389" s="77" customFormat="1"/>
    <row r="4390" s="77" customFormat="1"/>
    <row r="4391" s="77" customFormat="1"/>
    <row r="4392" s="77" customFormat="1"/>
    <row r="4393" s="77" customFormat="1"/>
    <row r="4394" s="77" customFormat="1"/>
    <row r="4395" s="77" customFormat="1"/>
    <row r="4396" s="77" customFormat="1"/>
    <row r="4397" s="77" customFormat="1"/>
    <row r="4398" s="77" customFormat="1"/>
    <row r="4399" s="77" customFormat="1"/>
    <row r="4400" s="77" customFormat="1"/>
    <row r="4401" s="77" customFormat="1"/>
    <row r="4402" s="77" customFormat="1"/>
    <row r="4403" s="77" customFormat="1"/>
    <row r="4404" s="77" customFormat="1"/>
    <row r="4405" s="77" customFormat="1"/>
    <row r="4406" s="77" customFormat="1"/>
    <row r="4407" s="77" customFormat="1"/>
    <row r="4408" s="77" customFormat="1"/>
    <row r="4409" s="77" customFormat="1"/>
    <row r="4410" s="77" customFormat="1"/>
    <row r="4411" s="77" customFormat="1"/>
    <row r="4412" s="77" customFormat="1"/>
    <row r="4413" s="77" customFormat="1"/>
    <row r="4414" s="77" customFormat="1"/>
    <row r="4415" s="77" customFormat="1"/>
    <row r="4416" s="77" customFormat="1"/>
    <row r="4417" s="77" customFormat="1"/>
    <row r="4418" s="77" customFormat="1"/>
    <row r="4419" s="77" customFormat="1"/>
    <row r="4420" s="77" customFormat="1"/>
    <row r="4421" s="77" customFormat="1"/>
    <row r="4422" s="77" customFormat="1"/>
    <row r="4423" s="77" customFormat="1"/>
    <row r="4424" s="77" customFormat="1"/>
    <row r="4425" s="77" customFormat="1"/>
    <row r="4426" s="77" customFormat="1"/>
    <row r="4427" s="77" customFormat="1"/>
    <row r="4428" s="77" customFormat="1"/>
    <row r="4429" s="77" customFormat="1"/>
    <row r="4430" s="77" customFormat="1"/>
    <row r="4431" s="77" customFormat="1"/>
    <row r="4432" s="77" customFormat="1"/>
    <row r="4433" s="77" customFormat="1"/>
    <row r="4434" s="77" customFormat="1"/>
    <row r="4435" s="77" customFormat="1"/>
    <row r="4436" s="77" customFormat="1"/>
    <row r="4437" s="77" customFormat="1"/>
    <row r="4438" s="77" customFormat="1"/>
    <row r="4439" s="77" customFormat="1"/>
    <row r="4440" s="77" customFormat="1"/>
    <row r="4441" s="77" customFormat="1"/>
    <row r="4442" s="77" customFormat="1"/>
    <row r="4443" s="77" customFormat="1"/>
    <row r="4444" s="77" customFormat="1"/>
    <row r="4445" s="77" customFormat="1"/>
    <row r="4446" s="77" customFormat="1"/>
    <row r="4447" s="77" customFormat="1"/>
    <row r="4448" s="77" customFormat="1"/>
    <row r="4449" s="77" customFormat="1"/>
    <row r="4450" s="77" customFormat="1"/>
    <row r="4451" s="77" customFormat="1"/>
    <row r="4452" s="77" customFormat="1"/>
    <row r="4453" s="77" customFormat="1"/>
    <row r="4454" s="77" customFormat="1"/>
    <row r="4455" s="77" customFormat="1"/>
    <row r="4456" s="77" customFormat="1"/>
    <row r="4457" s="77" customFormat="1"/>
    <row r="4458" s="77" customFormat="1"/>
    <row r="4459" s="77" customFormat="1"/>
    <row r="4460" s="77" customFormat="1"/>
    <row r="4461" s="77" customFormat="1"/>
    <row r="4462" s="77" customFormat="1"/>
    <row r="4463" s="77" customFormat="1"/>
    <row r="4464" s="77" customFormat="1"/>
    <row r="4465" s="77" customFormat="1"/>
    <row r="4466" s="77" customFormat="1"/>
    <row r="4467" s="77" customFormat="1"/>
    <row r="4468" s="77" customFormat="1"/>
    <row r="4469" s="77" customFormat="1"/>
    <row r="4470" s="77" customFormat="1"/>
    <row r="4471" s="77" customFormat="1"/>
    <row r="4472" s="77" customFormat="1"/>
    <row r="4473" s="77" customFormat="1"/>
    <row r="4474" s="77" customFormat="1"/>
    <row r="4475" s="77" customFormat="1"/>
    <row r="4476" s="77" customFormat="1"/>
    <row r="4477" s="77" customFormat="1"/>
    <row r="4478" s="77" customFormat="1"/>
    <row r="4479" s="77" customFormat="1"/>
    <row r="4480" s="77" customFormat="1"/>
    <row r="4481" s="77" customFormat="1"/>
    <row r="4482" s="77" customFormat="1"/>
    <row r="4483" s="77" customFormat="1"/>
    <row r="4484" s="77" customFormat="1"/>
    <row r="4485" s="77" customFormat="1"/>
    <row r="4486" s="77" customFormat="1"/>
    <row r="4487" s="77" customFormat="1"/>
    <row r="4488" s="77" customFormat="1"/>
    <row r="4489" s="77" customFormat="1"/>
    <row r="4490" s="77" customFormat="1"/>
    <row r="4491" s="77" customFormat="1"/>
    <row r="4492" s="77" customFormat="1"/>
    <row r="4493" s="77" customFormat="1"/>
    <row r="4494" s="77" customFormat="1"/>
    <row r="4495" s="77" customFormat="1"/>
    <row r="4496" s="77" customFormat="1"/>
    <row r="4497" s="77" customFormat="1"/>
    <row r="4498" s="77" customFormat="1"/>
    <row r="4499" s="77" customFormat="1"/>
    <row r="4500" s="77" customFormat="1"/>
    <row r="4501" s="77" customFormat="1"/>
    <row r="4502" s="77" customFormat="1"/>
    <row r="4503" s="77" customFormat="1"/>
    <row r="4504" s="77" customFormat="1"/>
    <row r="4505" s="77" customFormat="1"/>
    <row r="4506" s="77" customFormat="1"/>
    <row r="4507" s="77" customFormat="1"/>
    <row r="4508" s="77" customFormat="1"/>
    <row r="4509" s="77" customFormat="1"/>
    <row r="4510" s="77" customFormat="1"/>
    <row r="4511" s="77" customFormat="1"/>
    <row r="4512" s="77" customFormat="1"/>
    <row r="4513" s="77" customFormat="1"/>
    <row r="4514" s="77" customFormat="1"/>
    <row r="4515" s="77" customFormat="1"/>
    <row r="4516" s="77" customFormat="1"/>
    <row r="4517" s="77" customFormat="1"/>
    <row r="4518" s="77" customFormat="1"/>
    <row r="4519" s="77" customFormat="1"/>
    <row r="4520" s="77" customFormat="1"/>
    <row r="4521" s="77" customFormat="1"/>
    <row r="4522" s="77" customFormat="1"/>
    <row r="4523" s="77" customFormat="1"/>
    <row r="4524" s="77" customFormat="1"/>
    <row r="4525" s="77" customFormat="1"/>
    <row r="4526" s="77" customFormat="1"/>
    <row r="4527" s="77" customFormat="1"/>
    <row r="4528" s="77" customFormat="1"/>
    <row r="4529" s="77" customFormat="1"/>
    <row r="4530" s="77" customFormat="1"/>
    <row r="4531" s="77" customFormat="1"/>
    <row r="4532" s="77" customFormat="1"/>
    <row r="4533" s="77" customFormat="1"/>
    <row r="4534" s="77" customFormat="1"/>
    <row r="4535" s="77" customFormat="1"/>
    <row r="4536" s="77" customFormat="1"/>
    <row r="4537" s="77" customFormat="1"/>
    <row r="4538" s="77" customFormat="1"/>
    <row r="4539" s="77" customFormat="1"/>
    <row r="4540" s="77" customFormat="1"/>
    <row r="4541" s="77" customFormat="1"/>
    <row r="4542" s="77" customFormat="1"/>
    <row r="4543" s="77" customFormat="1"/>
    <row r="4544" s="77" customFormat="1"/>
    <row r="4545" s="77" customFormat="1"/>
    <row r="4546" s="77" customFormat="1"/>
    <row r="4547" s="77" customFormat="1"/>
    <row r="4548" s="77" customFormat="1"/>
    <row r="4549" s="77" customFormat="1"/>
    <row r="4550" s="77" customFormat="1"/>
    <row r="4551" s="77" customFormat="1"/>
    <row r="4552" s="77" customFormat="1"/>
    <row r="4553" s="77" customFormat="1"/>
    <row r="4554" s="77" customFormat="1"/>
    <row r="4555" s="77" customFormat="1"/>
    <row r="4556" s="77" customFormat="1"/>
    <row r="4557" s="77" customFormat="1"/>
    <row r="4558" s="77" customFormat="1"/>
    <row r="4559" s="77" customFormat="1"/>
    <row r="4560" s="77" customFormat="1"/>
    <row r="4561" s="77" customFormat="1"/>
    <row r="4562" s="77" customFormat="1"/>
    <row r="4563" s="77" customFormat="1"/>
    <row r="4564" s="77" customFormat="1"/>
    <row r="4565" s="77" customFormat="1"/>
    <row r="4566" s="77" customFormat="1"/>
    <row r="4567" s="77" customFormat="1"/>
    <row r="4568" s="77" customFormat="1"/>
    <row r="4569" s="77" customFormat="1"/>
    <row r="4570" s="77" customFormat="1"/>
    <row r="4571" s="77" customFormat="1"/>
    <row r="4572" s="77" customFormat="1"/>
    <row r="4573" s="77" customFormat="1"/>
    <row r="4574" s="77" customFormat="1"/>
    <row r="4575" s="77" customFormat="1"/>
    <row r="4576" s="77" customFormat="1"/>
    <row r="4577" s="77" customFormat="1"/>
    <row r="4578" s="77" customFormat="1"/>
    <row r="4579" s="77" customFormat="1"/>
    <row r="4580" s="77" customFormat="1"/>
    <row r="4581" s="77" customFormat="1"/>
    <row r="4582" s="77" customFormat="1"/>
    <row r="4583" s="77" customFormat="1"/>
    <row r="4584" s="77" customFormat="1"/>
    <row r="4585" s="77" customFormat="1"/>
    <row r="4586" s="77" customFormat="1"/>
    <row r="4587" s="77" customFormat="1"/>
    <row r="4588" s="77" customFormat="1"/>
    <row r="4589" s="77" customFormat="1"/>
    <row r="4590" s="77" customFormat="1"/>
    <row r="4591" s="77" customFormat="1"/>
    <row r="4592" s="77" customFormat="1"/>
    <row r="4593" s="77" customFormat="1"/>
    <row r="4594" s="77" customFormat="1"/>
    <row r="4595" s="77" customFormat="1"/>
    <row r="4596" s="77" customFormat="1"/>
    <row r="4597" s="77" customFormat="1"/>
    <row r="4598" s="77" customFormat="1"/>
    <row r="4599" s="77" customFormat="1"/>
    <row r="4600" s="77" customFormat="1"/>
    <row r="4601" s="77" customFormat="1"/>
    <row r="4602" s="77" customFormat="1"/>
    <row r="4603" s="77" customFormat="1"/>
    <row r="4604" s="77" customFormat="1"/>
    <row r="4605" s="77" customFormat="1"/>
    <row r="4606" s="77" customFormat="1"/>
    <row r="4607" s="77" customFormat="1"/>
    <row r="4608" s="77" customFormat="1"/>
    <row r="4609" s="77" customFormat="1"/>
    <row r="4610" s="77" customFormat="1"/>
    <row r="4611" s="77" customFormat="1"/>
    <row r="4612" s="77" customFormat="1"/>
    <row r="4613" s="77" customFormat="1"/>
    <row r="4614" s="77" customFormat="1"/>
    <row r="4615" s="77" customFormat="1"/>
    <row r="4616" s="77" customFormat="1"/>
    <row r="4617" s="77" customFormat="1"/>
    <row r="4618" s="77" customFormat="1"/>
    <row r="4619" s="77" customFormat="1"/>
    <row r="4620" s="77" customFormat="1"/>
    <row r="4621" s="77" customFormat="1"/>
    <row r="4622" s="77" customFormat="1"/>
    <row r="4623" s="77" customFormat="1"/>
    <row r="4624" s="77" customFormat="1"/>
    <row r="4625" s="77" customFormat="1"/>
    <row r="4626" s="77" customFormat="1"/>
    <row r="4627" s="77" customFormat="1"/>
    <row r="4628" s="77" customFormat="1"/>
    <row r="4629" s="77" customFormat="1"/>
    <row r="4630" s="77" customFormat="1"/>
    <row r="4631" s="77" customFormat="1"/>
    <row r="4632" s="77" customFormat="1"/>
    <row r="4633" s="77" customFormat="1"/>
    <row r="4634" s="77" customFormat="1"/>
    <row r="4635" s="77" customFormat="1"/>
    <row r="4636" s="77" customFormat="1"/>
    <row r="4637" s="77" customFormat="1"/>
    <row r="4638" s="77" customFormat="1"/>
    <row r="4639" s="77" customFormat="1"/>
    <row r="4640" s="77" customFormat="1"/>
    <row r="4641" s="77" customFormat="1"/>
    <row r="4642" s="77" customFormat="1"/>
    <row r="4643" s="77" customFormat="1"/>
    <row r="4644" s="77" customFormat="1"/>
    <row r="4645" s="77" customFormat="1"/>
    <row r="4646" s="77" customFormat="1"/>
    <row r="4647" s="77" customFormat="1"/>
    <row r="4648" s="77" customFormat="1"/>
    <row r="4649" s="77" customFormat="1"/>
    <row r="4650" s="77" customFormat="1"/>
    <row r="4651" s="77" customFormat="1"/>
    <row r="4652" s="77" customFormat="1"/>
    <row r="4653" s="77" customFormat="1"/>
    <row r="4654" s="77" customFormat="1"/>
    <row r="4655" s="77" customFormat="1"/>
    <row r="4656" s="77" customFormat="1"/>
    <row r="4657" s="77" customFormat="1"/>
    <row r="4658" s="77" customFormat="1"/>
    <row r="4659" s="77" customFormat="1"/>
    <row r="4660" s="77" customFormat="1"/>
    <row r="4661" s="77" customFormat="1"/>
    <row r="4662" s="77" customFormat="1"/>
    <row r="4663" s="77" customFormat="1"/>
    <row r="4664" s="77" customFormat="1"/>
    <row r="4665" s="77" customFormat="1"/>
    <row r="4666" s="77" customFormat="1"/>
    <row r="4667" s="77" customFormat="1"/>
    <row r="4668" s="77" customFormat="1"/>
    <row r="4669" s="77" customFormat="1"/>
    <row r="4670" s="77" customFormat="1"/>
    <row r="4671" s="77" customFormat="1"/>
    <row r="4672" s="77" customFormat="1"/>
    <row r="4673" s="77" customFormat="1"/>
    <row r="4674" s="77" customFormat="1"/>
    <row r="4675" s="77" customFormat="1"/>
    <row r="4676" s="77" customFormat="1"/>
    <row r="4677" s="77" customFormat="1"/>
    <row r="4678" s="77" customFormat="1"/>
    <row r="4679" s="77" customFormat="1"/>
    <row r="4680" s="77" customFormat="1"/>
    <row r="4681" s="77" customFormat="1"/>
    <row r="4682" s="77" customFormat="1"/>
    <row r="4683" s="77" customFormat="1"/>
    <row r="4684" s="77" customFormat="1"/>
    <row r="4685" s="77" customFormat="1"/>
    <row r="4686" s="77" customFormat="1"/>
    <row r="4687" s="77" customFormat="1"/>
    <row r="4688" s="77" customFormat="1"/>
    <row r="4689" s="77" customFormat="1"/>
    <row r="4690" s="77" customFormat="1"/>
    <row r="4691" s="77" customFormat="1"/>
    <row r="4692" s="77" customFormat="1"/>
    <row r="4693" s="77" customFormat="1"/>
    <row r="4694" s="77" customFormat="1"/>
    <row r="4695" s="77" customFormat="1"/>
    <row r="4696" s="77" customFormat="1"/>
    <row r="4697" s="77" customFormat="1"/>
    <row r="4698" s="77" customFormat="1"/>
    <row r="4699" s="77" customFormat="1"/>
    <row r="4700" s="77" customFormat="1"/>
    <row r="4701" s="77" customFormat="1"/>
    <row r="4702" s="77" customFormat="1"/>
    <row r="4703" s="77" customFormat="1"/>
    <row r="4704" s="77" customFormat="1"/>
    <row r="4705" s="77" customFormat="1"/>
    <row r="4706" s="77" customFormat="1"/>
    <row r="4707" s="77" customFormat="1"/>
    <row r="4708" s="77" customFormat="1"/>
    <row r="4709" s="77" customFormat="1"/>
    <row r="4710" s="77" customFormat="1"/>
    <row r="4711" s="77" customFormat="1"/>
    <row r="4712" s="77" customFormat="1"/>
    <row r="4713" s="77" customFormat="1"/>
    <row r="4714" s="77" customFormat="1"/>
    <row r="4715" s="77" customFormat="1"/>
    <row r="4716" s="77" customFormat="1"/>
    <row r="4717" s="77" customFormat="1"/>
    <row r="4718" s="77" customFormat="1"/>
    <row r="4719" s="77" customFormat="1"/>
    <row r="4720" s="77" customFormat="1"/>
    <row r="4721" s="77" customFormat="1"/>
    <row r="4722" s="77" customFormat="1"/>
    <row r="4723" s="77" customFormat="1"/>
    <row r="4724" s="77" customFormat="1"/>
    <row r="4725" s="77" customFormat="1"/>
    <row r="4726" s="77" customFormat="1"/>
    <row r="4727" s="77" customFormat="1"/>
    <row r="4728" s="77" customFormat="1"/>
    <row r="4729" s="77" customFormat="1"/>
    <row r="4730" s="77" customFormat="1"/>
    <row r="4731" s="77" customFormat="1"/>
    <row r="4732" s="77" customFormat="1"/>
    <row r="4733" s="77" customFormat="1"/>
    <row r="4734" s="77" customFormat="1"/>
    <row r="4735" s="77" customFormat="1"/>
    <row r="4736" s="77" customFormat="1"/>
    <row r="4737" s="77" customFormat="1"/>
    <row r="4738" s="77" customFormat="1"/>
    <row r="4739" s="77" customFormat="1"/>
    <row r="4740" s="77" customFormat="1"/>
    <row r="4741" s="77" customFormat="1"/>
    <row r="4742" s="77" customFormat="1"/>
    <row r="4743" s="77" customFormat="1"/>
    <row r="4744" s="77" customFormat="1"/>
    <row r="4745" s="77" customFormat="1"/>
    <row r="4746" s="77" customFormat="1"/>
    <row r="4747" s="77" customFormat="1"/>
    <row r="4748" s="77" customFormat="1"/>
    <row r="4749" s="77" customFormat="1"/>
    <row r="4750" s="77" customFormat="1"/>
    <row r="4751" s="77" customFormat="1"/>
    <row r="4752" s="77" customFormat="1"/>
    <row r="4753" s="77" customFormat="1"/>
    <row r="4754" s="77" customFormat="1"/>
    <row r="4755" s="77" customFormat="1"/>
    <row r="4756" s="77" customFormat="1"/>
    <row r="4757" s="77" customFormat="1"/>
    <row r="4758" s="77" customFormat="1"/>
    <row r="4759" s="77" customFormat="1"/>
    <row r="4760" s="77" customFormat="1"/>
    <row r="4761" s="77" customFormat="1"/>
    <row r="4762" s="77" customFormat="1"/>
    <row r="4763" s="77" customFormat="1"/>
    <row r="4764" s="77" customFormat="1"/>
    <row r="4765" s="77" customFormat="1"/>
    <row r="4766" s="77" customFormat="1"/>
    <row r="4767" s="77" customFormat="1"/>
    <row r="4768" s="77" customFormat="1"/>
    <row r="4769" s="77" customFormat="1"/>
    <row r="4770" s="77" customFormat="1"/>
    <row r="4771" s="77" customFormat="1"/>
    <row r="4772" s="77" customFormat="1"/>
    <row r="4773" s="77" customFormat="1"/>
    <row r="4774" s="77" customFormat="1"/>
    <row r="4775" s="77" customFormat="1"/>
    <row r="4776" s="77" customFormat="1"/>
    <row r="4777" s="77" customFormat="1"/>
    <row r="4778" s="77" customFormat="1"/>
    <row r="4779" s="77" customFormat="1"/>
    <row r="4780" s="77" customFormat="1"/>
    <row r="4781" s="77" customFormat="1"/>
    <row r="4782" s="77" customFormat="1"/>
    <row r="4783" s="77" customFormat="1"/>
    <row r="4784" s="77" customFormat="1"/>
    <row r="4785" s="77" customFormat="1"/>
    <row r="4786" s="77" customFormat="1"/>
    <row r="4787" s="77" customFormat="1"/>
    <row r="4788" s="77" customFormat="1"/>
    <row r="4789" s="77" customFormat="1"/>
    <row r="4790" s="77" customFormat="1"/>
    <row r="4791" s="77" customFormat="1"/>
    <row r="4792" s="77" customFormat="1"/>
    <row r="4793" s="77" customFormat="1"/>
    <row r="4794" s="77" customFormat="1"/>
    <row r="4795" s="77" customFormat="1"/>
    <row r="4796" s="77" customFormat="1"/>
    <row r="4797" s="77" customFormat="1"/>
    <row r="4798" s="77" customFormat="1"/>
    <row r="4799" s="77" customFormat="1"/>
    <row r="4800" s="77" customFormat="1"/>
    <row r="4801" s="77" customFormat="1"/>
    <row r="4802" s="77" customFormat="1"/>
    <row r="4803" s="77" customFormat="1"/>
    <row r="4804" s="77" customFormat="1"/>
    <row r="4805" s="77" customFormat="1"/>
    <row r="4806" s="77" customFormat="1"/>
    <row r="4807" s="77" customFormat="1"/>
    <row r="4808" s="77" customFormat="1"/>
    <row r="4809" s="77" customFormat="1"/>
    <row r="4810" s="77" customFormat="1"/>
    <row r="4811" s="77" customFormat="1"/>
    <row r="4812" s="77" customFormat="1"/>
    <row r="4813" s="77" customFormat="1"/>
    <row r="4814" s="77" customFormat="1"/>
    <row r="4815" s="77" customFormat="1"/>
    <row r="4816" s="77" customFormat="1"/>
    <row r="4817" s="77" customFormat="1"/>
    <row r="4818" s="77" customFormat="1"/>
    <row r="4819" s="77" customFormat="1"/>
    <row r="4820" s="77" customFormat="1"/>
    <row r="4821" s="77" customFormat="1"/>
    <row r="4822" s="77" customFormat="1"/>
    <row r="4823" s="77" customFormat="1"/>
    <row r="4824" s="77" customFormat="1"/>
    <row r="4825" s="77" customFormat="1"/>
    <row r="4826" s="77" customFormat="1"/>
    <row r="4827" s="77" customFormat="1"/>
    <row r="4828" s="77" customFormat="1"/>
    <row r="4829" s="77" customFormat="1"/>
    <row r="4830" s="77" customFormat="1"/>
    <row r="4831" s="77" customFormat="1"/>
    <row r="4832" s="77" customFormat="1"/>
    <row r="4833" s="77" customFormat="1"/>
    <row r="4834" s="77" customFormat="1"/>
    <row r="4835" s="77" customFormat="1"/>
    <row r="4836" s="77" customFormat="1"/>
    <row r="4837" s="77" customFormat="1"/>
    <row r="4838" s="77" customFormat="1"/>
    <row r="4839" s="77" customFormat="1"/>
    <row r="4840" s="77" customFormat="1"/>
    <row r="4841" s="77" customFormat="1"/>
    <row r="4842" s="77" customFormat="1"/>
    <row r="4843" s="77" customFormat="1"/>
    <row r="4844" s="77" customFormat="1"/>
    <row r="4845" s="77" customFormat="1"/>
    <row r="4846" s="77" customFormat="1"/>
    <row r="4847" s="77" customFormat="1"/>
    <row r="4848" s="77" customFormat="1"/>
    <row r="4849" s="77" customFormat="1"/>
    <row r="4850" s="77" customFormat="1"/>
    <row r="4851" s="77" customFormat="1"/>
    <row r="4852" s="77" customFormat="1"/>
    <row r="4853" s="77" customFormat="1"/>
    <row r="4854" s="77" customFormat="1"/>
    <row r="4855" s="77" customFormat="1"/>
    <row r="4856" s="77" customFormat="1"/>
    <row r="4857" s="77" customFormat="1"/>
    <row r="4858" s="77" customFormat="1"/>
    <row r="4859" s="77" customFormat="1"/>
    <row r="4860" s="77" customFormat="1"/>
    <row r="4861" s="77" customFormat="1"/>
    <row r="4862" s="77" customFormat="1"/>
    <row r="4863" s="77" customFormat="1"/>
    <row r="4864" s="77" customFormat="1"/>
    <row r="4865" s="77" customFormat="1"/>
    <row r="4866" s="77" customFormat="1"/>
    <row r="4867" s="77" customFormat="1"/>
    <row r="4868" s="77" customFormat="1"/>
    <row r="4869" s="77" customFormat="1"/>
    <row r="4870" s="77" customFormat="1"/>
    <row r="4871" s="77" customFormat="1"/>
    <row r="4872" s="77" customFormat="1"/>
    <row r="4873" s="77" customFormat="1"/>
    <row r="4874" s="77" customFormat="1"/>
    <row r="4875" s="77" customFormat="1"/>
    <row r="4876" s="77" customFormat="1"/>
    <row r="4877" s="77" customFormat="1"/>
    <row r="4878" s="77" customFormat="1"/>
    <row r="4879" s="77" customFormat="1"/>
    <row r="4880" s="77" customFormat="1"/>
    <row r="4881" s="77" customFormat="1"/>
    <row r="4882" s="77" customFormat="1"/>
    <row r="4883" s="77" customFormat="1"/>
    <row r="4884" s="77" customFormat="1"/>
    <row r="4885" s="77" customFormat="1"/>
    <row r="4886" s="77" customFormat="1"/>
    <row r="4887" s="77" customFormat="1"/>
    <row r="4888" s="77" customFormat="1"/>
    <row r="4889" s="77" customFormat="1"/>
    <row r="4890" s="77" customFormat="1"/>
    <row r="4891" s="77" customFormat="1"/>
    <row r="4892" s="77" customFormat="1"/>
    <row r="4893" s="77" customFormat="1"/>
    <row r="4894" s="77" customFormat="1"/>
    <row r="4895" s="77" customFormat="1"/>
    <row r="4896" s="77" customFormat="1"/>
    <row r="4897" s="77" customFormat="1"/>
    <row r="4898" s="77" customFormat="1"/>
    <row r="4899" s="77" customFormat="1"/>
    <row r="4900" s="77" customFormat="1"/>
    <row r="4901" s="77" customFormat="1"/>
    <row r="4902" s="77" customFormat="1"/>
    <row r="4903" s="77" customFormat="1"/>
    <row r="4904" s="77" customFormat="1"/>
    <row r="4905" s="77" customFormat="1"/>
    <row r="4906" s="77" customFormat="1"/>
    <row r="4907" s="77" customFormat="1"/>
    <row r="4908" s="77" customFormat="1"/>
    <row r="4909" s="77" customFormat="1"/>
    <row r="4910" s="77" customFormat="1"/>
    <row r="4911" s="77" customFormat="1"/>
    <row r="4912" s="77" customFormat="1"/>
    <row r="4913" s="77" customFormat="1"/>
    <row r="4914" s="77" customFormat="1"/>
    <row r="4915" s="77" customFormat="1"/>
    <row r="4916" s="77" customFormat="1"/>
    <row r="4917" s="77" customFormat="1"/>
    <row r="4918" s="77" customFormat="1"/>
    <row r="4919" s="77" customFormat="1"/>
    <row r="4920" s="77" customFormat="1"/>
    <row r="4921" s="77" customFormat="1"/>
    <row r="4922" s="77" customFormat="1"/>
    <row r="4923" s="77" customFormat="1"/>
    <row r="4924" s="77" customFormat="1"/>
    <row r="4925" s="77" customFormat="1"/>
    <row r="4926" s="77" customFormat="1"/>
    <row r="4927" s="77" customFormat="1"/>
    <row r="4928" s="77" customFormat="1"/>
    <row r="4929" s="77" customFormat="1"/>
    <row r="4930" s="77" customFormat="1"/>
    <row r="4931" s="77" customFormat="1"/>
    <row r="4932" s="77" customFormat="1"/>
    <row r="4933" s="77" customFormat="1"/>
    <row r="4934" s="77" customFormat="1"/>
    <row r="4935" s="77" customFormat="1"/>
    <row r="4936" s="77" customFormat="1"/>
    <row r="4937" s="77" customFormat="1"/>
    <row r="4938" s="77" customFormat="1"/>
    <row r="4939" s="77" customFormat="1"/>
    <row r="4940" s="77" customFormat="1"/>
    <row r="4941" s="77" customFormat="1"/>
    <row r="4942" s="77" customFormat="1"/>
    <row r="4943" s="77" customFormat="1"/>
    <row r="4944" s="77" customFormat="1"/>
    <row r="4945" s="77" customFormat="1"/>
    <row r="4946" s="77" customFormat="1"/>
    <row r="4947" s="77" customFormat="1"/>
    <row r="4948" s="77" customFormat="1"/>
    <row r="4949" s="77" customFormat="1"/>
    <row r="4950" s="77" customFormat="1"/>
    <row r="4951" s="77" customFormat="1"/>
    <row r="4952" s="77" customFormat="1"/>
    <row r="4953" s="77" customFormat="1"/>
    <row r="4954" s="77" customFormat="1"/>
    <row r="4955" s="77" customFormat="1"/>
    <row r="4956" s="77" customFormat="1"/>
    <row r="4957" s="77" customFormat="1"/>
    <row r="4958" s="77" customFormat="1"/>
    <row r="4959" s="77" customFormat="1"/>
    <row r="4960" s="77" customFormat="1"/>
    <row r="4961" s="77" customFormat="1"/>
    <row r="4962" s="77" customFormat="1"/>
    <row r="4963" s="77" customFormat="1"/>
    <row r="4964" s="77" customFormat="1"/>
    <row r="4965" s="77" customFormat="1"/>
    <row r="4966" s="77" customFormat="1"/>
    <row r="4967" s="77" customFormat="1"/>
    <row r="4968" s="77" customFormat="1"/>
    <row r="4969" s="77" customFormat="1"/>
    <row r="4970" s="77" customFormat="1"/>
    <row r="4971" s="77" customFormat="1"/>
    <row r="4972" s="77" customFormat="1"/>
    <row r="4973" s="77" customFormat="1"/>
    <row r="4974" s="77" customFormat="1"/>
    <row r="4975" s="77" customFormat="1"/>
    <row r="4976" s="77" customFormat="1"/>
    <row r="4977" s="77" customFormat="1"/>
    <row r="4978" s="77" customFormat="1"/>
    <row r="4979" s="77" customFormat="1"/>
    <row r="4980" s="77" customFormat="1"/>
    <row r="4981" s="77" customFormat="1"/>
    <row r="4982" s="77" customFormat="1"/>
    <row r="4983" s="77" customFormat="1"/>
    <row r="4984" s="77" customFormat="1"/>
    <row r="4985" s="77" customFormat="1"/>
    <row r="4986" s="77" customFormat="1"/>
    <row r="4987" s="77" customFormat="1"/>
    <row r="4988" s="77" customFormat="1"/>
    <row r="4989" s="77" customFormat="1"/>
    <row r="4990" s="77" customFormat="1"/>
    <row r="4991" s="77" customFormat="1"/>
    <row r="4992" s="77" customFormat="1"/>
    <row r="4993" s="77" customFormat="1"/>
    <row r="4994" s="77" customFormat="1"/>
    <row r="4995" s="77" customFormat="1"/>
    <row r="4996" s="77" customFormat="1"/>
    <row r="4997" s="77" customFormat="1"/>
    <row r="4998" s="77" customFormat="1"/>
    <row r="4999" s="77" customFormat="1"/>
    <row r="5000" s="77" customFormat="1"/>
    <row r="5001" s="77" customFormat="1"/>
    <row r="5002" s="77" customFormat="1"/>
    <row r="5003" s="77" customFormat="1"/>
    <row r="5004" s="77" customFormat="1"/>
    <row r="5005" s="77" customFormat="1"/>
    <row r="5006" s="77" customFormat="1"/>
    <row r="5007" s="77" customFormat="1"/>
    <row r="5008" s="77" customFormat="1"/>
    <row r="5009" s="77" customFormat="1"/>
    <row r="5010" s="77" customFormat="1"/>
    <row r="5011" s="77" customFormat="1"/>
    <row r="5012" s="77" customFormat="1"/>
    <row r="5013" s="77" customFormat="1"/>
    <row r="5014" s="77" customFormat="1"/>
    <row r="5015" s="77" customFormat="1"/>
    <row r="5016" s="77" customFormat="1"/>
    <row r="5017" s="77" customFormat="1"/>
    <row r="5018" s="77" customFormat="1"/>
    <row r="5019" s="77" customFormat="1"/>
    <row r="5020" s="77" customFormat="1"/>
    <row r="5021" s="77" customFormat="1"/>
    <row r="5022" s="77" customFormat="1"/>
    <row r="5023" s="77" customFormat="1"/>
    <row r="5024" s="77" customFormat="1"/>
    <row r="5025" s="77" customFormat="1"/>
    <row r="5026" s="77" customFormat="1"/>
    <row r="5027" s="77" customFormat="1"/>
    <row r="5028" s="77" customFormat="1"/>
    <row r="5029" s="77" customFormat="1"/>
    <row r="5030" s="77" customFormat="1"/>
    <row r="5031" s="77" customFormat="1"/>
    <row r="5032" s="77" customFormat="1"/>
    <row r="5033" s="77" customFormat="1"/>
    <row r="5034" s="77" customFormat="1"/>
    <row r="5035" s="77" customFormat="1"/>
    <row r="5036" s="77" customFormat="1"/>
    <row r="5037" s="77" customFormat="1"/>
    <row r="5038" s="77" customFormat="1"/>
    <row r="5039" s="77" customFormat="1"/>
    <row r="5040" s="77" customFormat="1"/>
    <row r="5041" s="77" customFormat="1"/>
    <row r="5042" s="77" customFormat="1"/>
    <row r="5043" s="77" customFormat="1"/>
    <row r="5044" s="77" customFormat="1"/>
    <row r="5045" s="77" customFormat="1"/>
    <row r="5046" s="77" customFormat="1"/>
    <row r="5047" s="77" customFormat="1"/>
    <row r="5048" s="77" customFormat="1"/>
    <row r="5049" s="77" customFormat="1"/>
    <row r="5050" s="77" customFormat="1"/>
    <row r="5051" s="77" customFormat="1"/>
    <row r="5052" s="77" customFormat="1"/>
    <row r="5053" s="77" customFormat="1"/>
    <row r="5054" s="77" customFormat="1"/>
    <row r="5055" s="77" customFormat="1"/>
    <row r="5056" s="77" customFormat="1"/>
    <row r="5057" s="77" customFormat="1"/>
    <row r="5058" s="77" customFormat="1"/>
    <row r="5059" s="77" customFormat="1"/>
    <row r="5060" s="77" customFormat="1"/>
    <row r="5061" s="77" customFormat="1"/>
    <row r="5062" s="77" customFormat="1"/>
    <row r="5063" s="77" customFormat="1"/>
    <row r="5064" s="77" customFormat="1"/>
    <row r="5065" s="77" customFormat="1"/>
    <row r="5066" s="77" customFormat="1"/>
    <row r="5067" s="77" customFormat="1"/>
    <row r="5068" s="77" customFormat="1"/>
    <row r="5069" s="77" customFormat="1"/>
    <row r="5070" s="77" customFormat="1"/>
    <row r="5071" s="77" customFormat="1"/>
    <row r="5072" s="77" customFormat="1"/>
    <row r="5073" s="77" customFormat="1"/>
    <row r="5074" s="77" customFormat="1"/>
    <row r="5075" s="77" customFormat="1"/>
    <row r="5076" s="77" customFormat="1"/>
    <row r="5077" s="77" customFormat="1"/>
    <row r="5078" s="77" customFormat="1"/>
    <row r="5079" s="77" customFormat="1"/>
    <row r="5080" s="77" customFormat="1"/>
    <row r="5081" s="77" customFormat="1"/>
    <row r="5082" s="77" customFormat="1"/>
    <row r="5083" s="77" customFormat="1"/>
    <row r="5084" s="77" customFormat="1"/>
    <row r="5085" s="77" customFormat="1"/>
    <row r="5086" s="77" customFormat="1"/>
    <row r="5087" s="77" customFormat="1"/>
    <row r="5088" s="77" customFormat="1"/>
    <row r="5089" s="77" customFormat="1"/>
    <row r="5090" s="77" customFormat="1"/>
    <row r="5091" s="77" customFormat="1"/>
    <row r="5092" s="77" customFormat="1"/>
    <row r="5093" s="77" customFormat="1"/>
    <row r="5094" s="77" customFormat="1"/>
    <row r="5095" s="77" customFormat="1"/>
    <row r="5096" s="77" customFormat="1"/>
    <row r="5097" s="77" customFormat="1"/>
    <row r="5098" s="77" customFormat="1"/>
    <row r="5099" s="77" customFormat="1"/>
    <row r="5100" s="77" customFormat="1"/>
    <row r="5101" s="77" customFormat="1"/>
    <row r="5102" s="77" customFormat="1"/>
    <row r="5103" s="77" customFormat="1"/>
    <row r="5104" s="77" customFormat="1"/>
    <row r="5105" s="77" customFormat="1"/>
    <row r="5106" s="77" customFormat="1"/>
    <row r="5107" s="77" customFormat="1"/>
    <row r="5108" s="77" customFormat="1"/>
    <row r="5109" s="77" customFormat="1"/>
    <row r="5110" s="77" customFormat="1"/>
    <row r="5111" s="77" customFormat="1"/>
    <row r="5112" s="77" customFormat="1"/>
    <row r="5113" s="77" customFormat="1"/>
    <row r="5114" s="77" customFormat="1"/>
    <row r="5115" s="77" customFormat="1"/>
    <row r="5116" s="77" customFormat="1"/>
    <row r="5117" s="77" customFormat="1"/>
    <row r="5118" s="77" customFormat="1"/>
    <row r="5119" s="77" customFormat="1"/>
    <row r="5120" s="77" customFormat="1"/>
    <row r="5121" s="77" customFormat="1"/>
    <row r="5122" s="77" customFormat="1"/>
    <row r="5123" s="77" customFormat="1"/>
    <row r="5124" s="77" customFormat="1"/>
    <row r="5125" s="77" customFormat="1"/>
    <row r="5126" s="77" customFormat="1"/>
    <row r="5127" s="77" customFormat="1"/>
    <row r="5128" s="77" customFormat="1"/>
    <row r="5129" s="77" customFormat="1"/>
    <row r="5130" s="77" customFormat="1"/>
    <row r="5131" s="77" customFormat="1"/>
    <row r="5132" s="77" customFormat="1"/>
    <row r="5133" s="77" customFormat="1"/>
    <row r="5134" s="77" customFormat="1"/>
    <row r="5135" s="77" customFormat="1"/>
    <row r="5136" s="77" customFormat="1"/>
    <row r="5137" s="77" customFormat="1"/>
    <row r="5138" s="77" customFormat="1"/>
    <row r="5139" s="77" customFormat="1"/>
    <row r="5140" s="77" customFormat="1"/>
    <row r="5141" s="77" customFormat="1"/>
    <row r="5142" s="77" customFormat="1"/>
    <row r="5143" s="77" customFormat="1"/>
    <row r="5144" s="77" customFormat="1"/>
    <row r="5145" s="77" customFormat="1"/>
    <row r="5146" s="77" customFormat="1"/>
    <row r="5147" s="77" customFormat="1"/>
    <row r="5148" s="77" customFormat="1"/>
    <row r="5149" s="77" customFormat="1"/>
    <row r="5150" s="77" customFormat="1"/>
    <row r="5151" s="77" customFormat="1"/>
    <row r="5152" s="77" customFormat="1"/>
    <row r="5153" s="77" customFormat="1"/>
    <row r="5154" s="77" customFormat="1"/>
    <row r="5155" s="77" customFormat="1"/>
    <row r="5156" s="77" customFormat="1"/>
    <row r="5157" s="77" customFormat="1"/>
    <row r="5158" s="77" customFormat="1"/>
    <row r="5159" s="77" customFormat="1"/>
    <row r="5160" s="77" customFormat="1"/>
    <row r="5161" s="77" customFormat="1"/>
    <row r="5162" s="77" customFormat="1"/>
    <row r="5163" s="77" customFormat="1"/>
    <row r="5164" s="77" customFormat="1"/>
    <row r="5165" s="77" customFormat="1"/>
    <row r="5166" s="77" customFormat="1"/>
    <row r="5167" s="77" customFormat="1"/>
    <row r="5168" s="77" customFormat="1"/>
    <row r="5169" s="77" customFormat="1"/>
    <row r="5170" s="77" customFormat="1"/>
    <row r="5171" s="77" customFormat="1"/>
    <row r="5172" s="77" customFormat="1"/>
    <row r="5173" s="77" customFormat="1"/>
    <row r="5174" s="77" customFormat="1"/>
    <row r="5175" s="77" customFormat="1"/>
    <row r="5176" s="77" customFormat="1"/>
    <row r="5177" s="77" customFormat="1"/>
    <row r="5178" s="77" customFormat="1"/>
    <row r="5179" s="77" customFormat="1"/>
    <row r="5180" s="77" customFormat="1"/>
    <row r="5181" s="77" customFormat="1"/>
    <row r="5182" s="77" customFormat="1"/>
    <row r="5183" s="77" customFormat="1"/>
    <row r="5184" s="77" customFormat="1"/>
    <row r="5185" s="77" customFormat="1"/>
    <row r="5186" s="77" customFormat="1"/>
    <row r="5187" s="77" customFormat="1"/>
    <row r="5188" s="77" customFormat="1"/>
    <row r="5189" s="77" customFormat="1"/>
    <row r="5190" s="77" customFormat="1"/>
    <row r="5191" s="77" customFormat="1"/>
    <row r="5192" s="77" customFormat="1"/>
    <row r="5193" s="77" customFormat="1"/>
    <row r="5194" s="77" customFormat="1"/>
    <row r="5195" s="77" customFormat="1"/>
    <row r="5196" s="77" customFormat="1"/>
    <row r="5197" s="77" customFormat="1"/>
    <row r="5198" s="77" customFormat="1"/>
    <row r="5199" s="77" customFormat="1"/>
    <row r="5200" s="77" customFormat="1"/>
    <row r="5201" s="77" customFormat="1"/>
    <row r="5202" s="77" customFormat="1"/>
    <row r="5203" s="77" customFormat="1"/>
    <row r="5204" s="77" customFormat="1"/>
    <row r="5205" s="77" customFormat="1"/>
    <row r="5206" s="77" customFormat="1"/>
    <row r="5207" s="77" customFormat="1"/>
    <row r="5208" s="77" customFormat="1"/>
    <row r="5209" s="77" customFormat="1"/>
    <row r="5210" s="77" customFormat="1"/>
    <row r="5211" s="77" customFormat="1"/>
    <row r="5212" s="77" customFormat="1"/>
    <row r="5213" s="77" customFormat="1"/>
    <row r="5214" s="77" customFormat="1"/>
    <row r="5215" s="77" customFormat="1"/>
    <row r="5216" s="77" customFormat="1"/>
    <row r="5217" s="77" customFormat="1"/>
    <row r="5218" s="77" customFormat="1"/>
    <row r="5219" s="77" customFormat="1"/>
    <row r="5220" s="77" customFormat="1"/>
    <row r="5221" s="77" customFormat="1"/>
    <row r="5222" s="77" customFormat="1"/>
    <row r="5223" s="77" customFormat="1"/>
    <row r="5224" s="77" customFormat="1"/>
    <row r="5225" s="77" customFormat="1"/>
    <row r="5226" s="77" customFormat="1"/>
    <row r="5227" s="77" customFormat="1"/>
    <row r="5228" s="77" customFormat="1"/>
    <row r="5229" s="77" customFormat="1"/>
    <row r="5230" s="77" customFormat="1"/>
    <row r="5231" s="77" customFormat="1"/>
    <row r="5232" s="77" customFormat="1"/>
    <row r="5233" s="77" customFormat="1"/>
    <row r="5234" s="77" customFormat="1"/>
    <row r="5235" s="77" customFormat="1"/>
    <row r="5236" s="77" customFormat="1"/>
    <row r="5237" s="77" customFormat="1"/>
    <row r="5238" s="77" customFormat="1"/>
    <row r="5239" s="77" customFormat="1"/>
    <row r="5240" s="77" customFormat="1"/>
    <row r="5241" s="77" customFormat="1"/>
    <row r="5242" s="77" customFormat="1"/>
    <row r="5243" s="77" customFormat="1"/>
    <row r="5244" s="77" customFormat="1"/>
    <row r="5245" s="77" customFormat="1"/>
    <row r="5246" s="77" customFormat="1"/>
    <row r="5247" s="77" customFormat="1"/>
    <row r="5248" s="77" customFormat="1"/>
    <row r="5249" s="77" customFormat="1"/>
    <row r="5250" s="77" customFormat="1"/>
    <row r="5251" s="77" customFormat="1"/>
    <row r="5252" s="77" customFormat="1"/>
    <row r="5253" s="77" customFormat="1"/>
    <row r="5254" s="77" customFormat="1"/>
    <row r="5255" s="77" customFormat="1"/>
    <row r="5256" s="77" customFormat="1"/>
    <row r="5257" s="77" customFormat="1"/>
    <row r="5258" s="77" customFormat="1"/>
    <row r="5259" s="77" customFormat="1"/>
    <row r="5260" s="77" customFormat="1"/>
    <row r="5261" s="77" customFormat="1"/>
    <row r="5262" s="77" customFormat="1"/>
    <row r="5263" s="77" customFormat="1"/>
    <row r="5264" s="77" customFormat="1"/>
    <row r="5265" s="77" customFormat="1"/>
    <row r="5266" s="77" customFormat="1"/>
    <row r="5267" s="77" customFormat="1"/>
    <row r="5268" s="77" customFormat="1"/>
    <row r="5269" s="77" customFormat="1"/>
    <row r="5270" s="77" customFormat="1"/>
    <row r="5271" s="77" customFormat="1"/>
    <row r="5272" s="77" customFormat="1"/>
    <row r="5273" s="77" customFormat="1"/>
    <row r="5274" s="77" customFormat="1"/>
    <row r="5275" s="77" customFormat="1"/>
    <row r="5276" s="77" customFormat="1"/>
    <row r="5277" s="77" customFormat="1"/>
    <row r="5278" s="77" customFormat="1"/>
    <row r="5279" s="77" customFormat="1"/>
    <row r="5280" s="77" customFormat="1"/>
    <row r="5281" s="77" customFormat="1"/>
    <row r="5282" s="77" customFormat="1"/>
    <row r="5283" s="77" customFormat="1"/>
    <row r="5284" s="77" customFormat="1"/>
    <row r="5285" s="77" customFormat="1"/>
    <row r="5286" s="77" customFormat="1"/>
    <row r="5287" s="77" customFormat="1"/>
    <row r="5288" s="77" customFormat="1"/>
    <row r="5289" s="77" customFormat="1"/>
    <row r="5290" s="77" customFormat="1"/>
    <row r="5291" s="77" customFormat="1"/>
    <row r="5292" s="77" customFormat="1"/>
    <row r="5293" s="77" customFormat="1"/>
    <row r="5294" s="77" customFormat="1"/>
    <row r="5295" s="77" customFormat="1"/>
    <row r="5296" s="77" customFormat="1"/>
    <row r="5297" s="77" customFormat="1"/>
    <row r="5298" s="77" customFormat="1"/>
    <row r="5299" s="77" customFormat="1"/>
    <row r="5300" s="77" customFormat="1"/>
    <row r="5301" s="77" customFormat="1"/>
    <row r="5302" s="77" customFormat="1"/>
    <row r="5303" s="77" customFormat="1"/>
    <row r="5304" s="77" customFormat="1"/>
    <row r="5305" s="77" customFormat="1"/>
    <row r="5306" s="77" customFormat="1"/>
    <row r="5307" s="77" customFormat="1"/>
    <row r="5308" s="77" customFormat="1"/>
    <row r="5309" s="77" customFormat="1"/>
    <row r="5310" s="77" customFormat="1"/>
    <row r="5311" s="77" customFormat="1"/>
    <row r="5312" s="77" customFormat="1"/>
    <row r="5313" s="77" customFormat="1"/>
    <row r="5314" s="77" customFormat="1"/>
    <row r="5315" s="77" customFormat="1"/>
    <row r="5316" s="77" customFormat="1"/>
    <row r="5317" s="77" customFormat="1"/>
    <row r="5318" s="77" customFormat="1"/>
    <row r="5319" s="77" customFormat="1"/>
    <row r="5320" s="77" customFormat="1"/>
    <row r="5321" s="77" customFormat="1"/>
    <row r="5322" s="77" customFormat="1"/>
    <row r="5323" s="77" customFormat="1"/>
    <row r="5324" s="77" customFormat="1"/>
    <row r="5325" s="77" customFormat="1"/>
    <row r="5326" s="77" customFormat="1"/>
    <row r="5327" s="77" customFormat="1"/>
    <row r="5328" s="77" customFormat="1"/>
    <row r="5329" s="77" customFormat="1"/>
    <row r="5330" s="77" customFormat="1"/>
    <row r="5331" s="77" customFormat="1"/>
    <row r="5332" s="77" customFormat="1"/>
    <row r="5333" s="77" customFormat="1"/>
    <row r="5334" s="77" customFormat="1"/>
    <row r="5335" s="77" customFormat="1"/>
    <row r="5336" s="77" customFormat="1"/>
    <row r="5337" s="77" customFormat="1"/>
    <row r="5338" s="77" customFormat="1"/>
    <row r="5339" s="77" customFormat="1"/>
    <row r="5340" s="77" customFormat="1"/>
    <row r="5341" s="77" customFormat="1"/>
    <row r="5342" s="77" customFormat="1"/>
    <row r="5343" s="77" customFormat="1"/>
    <row r="5344" s="77" customFormat="1"/>
    <row r="5345" s="77" customFormat="1"/>
    <row r="5346" s="77" customFormat="1"/>
    <row r="5347" s="77" customFormat="1"/>
    <row r="5348" s="77" customFormat="1"/>
    <row r="5349" s="77" customFormat="1"/>
    <row r="5350" s="77" customFormat="1"/>
    <row r="5351" s="77" customFormat="1"/>
    <row r="5352" s="77" customFormat="1"/>
    <row r="5353" s="77" customFormat="1"/>
    <row r="5354" s="77" customFormat="1"/>
    <row r="5355" s="77" customFormat="1"/>
    <row r="5356" s="77" customFormat="1"/>
    <row r="5357" s="77" customFormat="1"/>
    <row r="5358" s="77" customFormat="1"/>
    <row r="5359" s="77" customFormat="1"/>
    <row r="5360" s="77" customFormat="1"/>
    <row r="5361" s="77" customFormat="1"/>
    <row r="5362" s="77" customFormat="1"/>
    <row r="5363" s="77" customFormat="1"/>
    <row r="5364" s="77" customFormat="1"/>
    <row r="5365" s="77" customFormat="1"/>
    <row r="5366" s="77" customFormat="1"/>
    <row r="5367" s="77" customFormat="1"/>
    <row r="5368" s="77" customFormat="1"/>
    <row r="5369" s="77" customFormat="1"/>
    <row r="5370" s="77" customFormat="1"/>
    <row r="5371" s="77" customFormat="1"/>
    <row r="5372" s="77" customFormat="1"/>
    <row r="5373" s="77" customFormat="1"/>
    <row r="5374" s="77" customFormat="1"/>
    <row r="5375" s="77" customFormat="1"/>
    <row r="5376" s="77" customFormat="1"/>
    <row r="5377" s="77" customFormat="1"/>
    <row r="5378" s="77" customFormat="1"/>
    <row r="5379" s="77" customFormat="1"/>
    <row r="5380" s="77" customFormat="1"/>
    <row r="5381" s="77" customFormat="1"/>
    <row r="5382" s="77" customFormat="1"/>
    <row r="5383" s="77" customFormat="1"/>
    <row r="5384" s="77" customFormat="1"/>
    <row r="5385" s="77" customFormat="1"/>
    <row r="5386" s="77" customFormat="1"/>
    <row r="5387" s="77" customFormat="1"/>
    <row r="5388" s="77" customFormat="1"/>
    <row r="5389" s="77" customFormat="1"/>
    <row r="5390" s="77" customFormat="1"/>
    <row r="5391" s="77" customFormat="1"/>
    <row r="5392" s="77" customFormat="1"/>
    <row r="5393" s="77" customFormat="1"/>
    <row r="5394" s="77" customFormat="1"/>
    <row r="5395" s="77" customFormat="1"/>
    <row r="5396" s="77" customFormat="1"/>
    <row r="5397" s="77" customFormat="1"/>
    <row r="5398" s="77" customFormat="1"/>
    <row r="5399" s="77" customFormat="1"/>
    <row r="5400" s="77" customFormat="1"/>
    <row r="5401" s="77" customFormat="1"/>
    <row r="5402" s="77" customFormat="1"/>
    <row r="5403" s="77" customFormat="1"/>
    <row r="5404" s="77" customFormat="1"/>
    <row r="5405" s="77" customFormat="1"/>
    <row r="5406" s="77" customFormat="1"/>
    <row r="5407" s="77" customFormat="1"/>
    <row r="5408" s="77" customFormat="1"/>
    <row r="5409" s="77" customFormat="1"/>
    <row r="5410" s="77" customFormat="1"/>
    <row r="5411" s="77" customFormat="1"/>
    <row r="5412" s="77" customFormat="1"/>
    <row r="5413" s="77" customFormat="1"/>
    <row r="5414" s="77" customFormat="1"/>
    <row r="5415" s="77" customFormat="1"/>
    <row r="5416" s="77" customFormat="1"/>
    <row r="5417" s="77" customFormat="1"/>
    <row r="5418" s="77" customFormat="1"/>
    <row r="5419" s="77" customFormat="1"/>
    <row r="5420" s="77" customFormat="1"/>
    <row r="5421" s="77" customFormat="1"/>
    <row r="5422" s="77" customFormat="1"/>
    <row r="5423" s="77" customFormat="1"/>
    <row r="5424" s="77" customFormat="1"/>
    <row r="5425" s="77" customFormat="1"/>
    <row r="5426" s="77" customFormat="1"/>
    <row r="5427" s="77" customFormat="1"/>
    <row r="5428" s="77" customFormat="1"/>
    <row r="5429" s="77" customFormat="1"/>
    <row r="5430" s="77" customFormat="1"/>
    <row r="5431" s="77" customFormat="1"/>
    <row r="5432" s="77" customFormat="1"/>
    <row r="5433" s="77" customFormat="1"/>
    <row r="5434" s="77" customFormat="1"/>
    <row r="5435" s="77" customFormat="1"/>
    <row r="5436" s="77" customFormat="1"/>
    <row r="5437" s="77" customFormat="1"/>
    <row r="5438" s="77" customFormat="1"/>
    <row r="5439" s="77" customFormat="1"/>
    <row r="5440" s="77" customFormat="1"/>
    <row r="5441" s="77" customFormat="1"/>
    <row r="5442" s="77" customFormat="1"/>
    <row r="5443" s="77" customFormat="1"/>
    <row r="5444" s="77" customFormat="1"/>
    <row r="5445" s="77" customFormat="1"/>
    <row r="5446" s="77" customFormat="1"/>
    <row r="5447" s="77" customFormat="1"/>
    <row r="5448" s="77" customFormat="1"/>
    <row r="5449" s="77" customFormat="1"/>
    <row r="5450" s="77" customFormat="1"/>
    <row r="5451" s="77" customFormat="1"/>
    <row r="5452" s="77" customFormat="1"/>
    <row r="5453" s="77" customFormat="1"/>
    <row r="5454" s="77" customFormat="1"/>
    <row r="5455" s="77" customFormat="1"/>
    <row r="5456" s="77" customFormat="1"/>
    <row r="5457" s="77" customFormat="1"/>
    <row r="5458" s="77" customFormat="1"/>
    <row r="5459" s="77" customFormat="1"/>
    <row r="5460" s="77" customFormat="1"/>
    <row r="5461" s="77" customFormat="1"/>
    <row r="5462" s="77" customFormat="1"/>
    <row r="5463" s="77" customFormat="1"/>
    <row r="5464" s="77" customFormat="1"/>
    <row r="5465" s="77" customFormat="1"/>
    <row r="5466" s="77" customFormat="1"/>
    <row r="5467" s="77" customFormat="1"/>
    <row r="5468" s="77" customFormat="1"/>
    <row r="5469" s="77" customFormat="1"/>
    <row r="5470" s="77" customFormat="1"/>
    <row r="5471" s="77" customFormat="1"/>
    <row r="5472" s="77" customFormat="1"/>
    <row r="5473" s="77" customFormat="1"/>
    <row r="5474" s="77" customFormat="1"/>
    <row r="5475" s="77" customFormat="1"/>
    <row r="5476" s="77" customFormat="1"/>
    <row r="5477" s="77" customFormat="1"/>
    <row r="5478" s="77" customFormat="1"/>
    <row r="5479" s="77" customFormat="1"/>
    <row r="5480" s="77" customFormat="1"/>
    <row r="5481" s="77" customFormat="1"/>
    <row r="5482" s="77" customFormat="1"/>
    <row r="5483" s="77" customFormat="1"/>
    <row r="5484" s="77" customFormat="1"/>
    <row r="5485" s="77" customFormat="1"/>
    <row r="5486" s="77" customFormat="1"/>
    <row r="5487" s="77" customFormat="1"/>
    <row r="5488" s="77" customFormat="1"/>
    <row r="5489" s="77" customFormat="1"/>
    <row r="5490" s="77" customFormat="1"/>
    <row r="5491" s="77" customFormat="1"/>
    <row r="5492" s="77" customFormat="1"/>
    <row r="5493" s="77" customFormat="1"/>
    <row r="5494" s="77" customFormat="1"/>
    <row r="5495" s="77" customFormat="1"/>
    <row r="5496" s="77" customFormat="1"/>
    <row r="5497" s="77" customFormat="1"/>
    <row r="5498" s="77" customFormat="1"/>
    <row r="5499" s="77" customFormat="1"/>
    <row r="5500" s="77" customFormat="1"/>
    <row r="5501" s="77" customFormat="1"/>
    <row r="5502" s="77" customFormat="1"/>
    <row r="5503" s="77" customFormat="1"/>
    <row r="5504" s="77" customFormat="1"/>
    <row r="5505" s="77" customFormat="1"/>
    <row r="5506" s="77" customFormat="1"/>
    <row r="5507" s="77" customFormat="1"/>
    <row r="5508" s="77" customFormat="1"/>
    <row r="5509" s="77" customFormat="1"/>
    <row r="5510" s="77" customFormat="1"/>
    <row r="5511" s="77" customFormat="1"/>
    <row r="5512" s="77" customFormat="1"/>
    <row r="5513" s="77" customFormat="1"/>
    <row r="5514" s="77" customFormat="1"/>
    <row r="5515" s="77" customFormat="1"/>
    <row r="5516" s="77" customFormat="1"/>
    <row r="5517" s="77" customFormat="1"/>
    <row r="5518" s="77" customFormat="1"/>
    <row r="5519" s="77" customFormat="1"/>
    <row r="5520" s="77" customFormat="1"/>
    <row r="5521" s="77" customFormat="1"/>
    <row r="5522" s="77" customFormat="1"/>
    <row r="5523" s="77" customFormat="1"/>
    <row r="5524" s="77" customFormat="1"/>
    <row r="5525" s="77" customFormat="1"/>
    <row r="5526" s="77" customFormat="1"/>
    <row r="5527" s="77" customFormat="1"/>
    <row r="5528" s="77" customFormat="1"/>
    <row r="5529" s="77" customFormat="1"/>
    <row r="5530" s="77" customFormat="1"/>
    <row r="5531" s="77" customFormat="1"/>
    <row r="5532" s="77" customFormat="1"/>
    <row r="5533" s="77" customFormat="1"/>
    <row r="5534" s="77" customFormat="1"/>
    <row r="5535" s="77" customFormat="1"/>
    <row r="5536" s="77" customFormat="1"/>
    <row r="5537" s="77" customFormat="1"/>
    <row r="5538" s="77" customFormat="1"/>
    <row r="5539" s="77" customFormat="1"/>
    <row r="5540" s="77" customFormat="1"/>
    <row r="5541" s="77" customFormat="1"/>
    <row r="5542" s="77" customFormat="1"/>
    <row r="5543" s="77" customFormat="1"/>
    <row r="5544" s="77" customFormat="1"/>
    <row r="5545" s="77" customFormat="1"/>
    <row r="5546" s="77" customFormat="1"/>
    <row r="5547" s="77" customFormat="1"/>
    <row r="5548" s="77" customFormat="1"/>
    <row r="5549" s="77" customFormat="1"/>
    <row r="5550" s="77" customFormat="1"/>
    <row r="5551" s="77" customFormat="1"/>
    <row r="5552" s="77" customFormat="1"/>
    <row r="5553" s="77" customFormat="1"/>
    <row r="5554" s="77" customFormat="1"/>
    <row r="5555" s="77" customFormat="1"/>
    <row r="5556" s="77" customFormat="1"/>
    <row r="5557" s="77" customFormat="1"/>
    <row r="5558" s="77" customFormat="1"/>
    <row r="5559" s="77" customFormat="1"/>
    <row r="5560" s="77" customFormat="1"/>
    <row r="5561" s="77" customFormat="1"/>
    <row r="5562" s="77" customFormat="1"/>
    <row r="5563" s="77" customFormat="1"/>
    <row r="5564" s="77" customFormat="1"/>
    <row r="5565" s="77" customFormat="1"/>
    <row r="5566" s="77" customFormat="1"/>
    <row r="5567" s="77" customFormat="1"/>
    <row r="5568" s="77" customFormat="1"/>
    <row r="5569" s="77" customFormat="1"/>
    <row r="5570" s="77" customFormat="1"/>
    <row r="5571" s="77" customFormat="1"/>
    <row r="5572" s="77" customFormat="1"/>
    <row r="5573" s="77" customFormat="1"/>
    <row r="5574" s="77" customFormat="1"/>
    <row r="5575" s="77" customFormat="1"/>
    <row r="5576" s="77" customFormat="1"/>
    <row r="5577" s="77" customFormat="1"/>
    <row r="5578" s="77" customFormat="1"/>
    <row r="5579" s="77" customFormat="1"/>
    <row r="5580" s="77" customFormat="1"/>
    <row r="5581" s="77" customFormat="1"/>
    <row r="5582" s="77" customFormat="1"/>
    <row r="5583" s="77" customFormat="1"/>
    <row r="5584" s="77" customFormat="1"/>
    <row r="5585" s="77" customFormat="1"/>
    <row r="5586" s="77" customFormat="1"/>
    <row r="5587" s="77" customFormat="1"/>
    <row r="5588" s="77" customFormat="1"/>
    <row r="5589" s="77" customFormat="1"/>
    <row r="5590" s="77" customFormat="1"/>
    <row r="5591" s="77" customFormat="1"/>
    <row r="5592" s="77" customFormat="1"/>
    <row r="5593" s="77" customFormat="1"/>
    <row r="5594" s="77" customFormat="1"/>
    <row r="5595" s="77" customFormat="1"/>
    <row r="5596" s="77" customFormat="1"/>
    <row r="5597" s="77" customFormat="1"/>
    <row r="5598" s="77" customFormat="1"/>
    <row r="5599" s="77" customFormat="1"/>
    <row r="5600" s="77" customFormat="1"/>
    <row r="5601" s="77" customFormat="1"/>
    <row r="5602" s="77" customFormat="1"/>
    <row r="5603" s="77" customFormat="1"/>
    <row r="5604" s="77" customFormat="1"/>
    <row r="5605" s="77" customFormat="1"/>
    <row r="5606" s="77" customFormat="1"/>
    <row r="5607" s="77" customFormat="1"/>
    <row r="5608" s="77" customFormat="1"/>
    <row r="5609" s="77" customFormat="1"/>
    <row r="5610" s="77" customFormat="1"/>
    <row r="5611" s="77" customFormat="1"/>
    <row r="5612" s="77" customFormat="1"/>
    <row r="5613" s="77" customFormat="1"/>
    <row r="5614" s="77" customFormat="1"/>
    <row r="5615" s="77" customFormat="1"/>
    <row r="5616" s="77" customFormat="1"/>
    <row r="5617" s="77" customFormat="1"/>
    <row r="5618" s="77" customFormat="1"/>
    <row r="5619" s="77" customFormat="1"/>
    <row r="5620" s="77" customFormat="1"/>
    <row r="5621" s="77" customFormat="1"/>
    <row r="5622" s="77" customFormat="1"/>
    <row r="5623" s="77" customFormat="1"/>
    <row r="5624" s="77" customFormat="1"/>
    <row r="5625" s="77" customFormat="1"/>
    <row r="5626" s="77" customFormat="1"/>
    <row r="5627" s="77" customFormat="1"/>
    <row r="5628" s="77" customFormat="1"/>
    <row r="5629" s="77" customFormat="1"/>
    <row r="5630" s="77" customFormat="1"/>
    <row r="5631" s="77" customFormat="1"/>
    <row r="5632" s="77" customFormat="1"/>
    <row r="5633" s="77" customFormat="1"/>
    <row r="5634" s="77" customFormat="1"/>
    <row r="5635" s="77" customFormat="1"/>
    <row r="5636" s="77" customFormat="1"/>
    <row r="5637" s="77" customFormat="1"/>
    <row r="5638" s="77" customFormat="1"/>
    <row r="5639" s="77" customFormat="1"/>
    <row r="5640" s="77" customFormat="1"/>
    <row r="5641" s="77" customFormat="1"/>
    <row r="5642" s="77" customFormat="1"/>
    <row r="5643" s="77" customFormat="1"/>
    <row r="5644" s="77" customFormat="1"/>
    <row r="5645" s="77" customFormat="1"/>
    <row r="5646" s="77" customFormat="1"/>
    <row r="5647" s="77" customFormat="1"/>
    <row r="5648" s="77" customFormat="1"/>
    <row r="5649" s="77" customFormat="1"/>
    <row r="5650" s="77" customFormat="1"/>
    <row r="5651" s="77" customFormat="1"/>
    <row r="5652" s="77" customFormat="1"/>
    <row r="5653" s="77" customFormat="1"/>
    <row r="5654" s="77" customFormat="1"/>
    <row r="5655" s="77" customFormat="1"/>
    <row r="5656" s="77" customFormat="1"/>
    <row r="5657" s="77" customFormat="1"/>
    <row r="5658" s="77" customFormat="1"/>
    <row r="5659" s="77" customFormat="1"/>
    <row r="5660" s="77" customFormat="1"/>
    <row r="5661" s="77" customFormat="1"/>
    <row r="5662" s="77" customFormat="1"/>
    <row r="5663" s="77" customFormat="1"/>
    <row r="5664" s="77" customFormat="1"/>
    <row r="5665" s="77" customFormat="1"/>
    <row r="5666" s="77" customFormat="1"/>
    <row r="5667" s="77" customFormat="1"/>
    <row r="5668" s="77" customFormat="1"/>
    <row r="5669" s="77" customFormat="1"/>
    <row r="5670" s="77" customFormat="1"/>
    <row r="5671" s="77" customFormat="1"/>
    <row r="5672" s="77" customFormat="1"/>
    <row r="5673" s="77" customFormat="1"/>
    <row r="5674" s="77" customFormat="1"/>
    <row r="5675" s="77" customFormat="1"/>
    <row r="5676" s="77" customFormat="1"/>
    <row r="5677" s="77" customFormat="1"/>
    <row r="5678" s="77" customFormat="1"/>
    <row r="5679" s="77" customFormat="1"/>
    <row r="5680" s="77" customFormat="1"/>
    <row r="5681" s="77" customFormat="1"/>
    <row r="5682" s="77" customFormat="1"/>
    <row r="5683" s="77" customFormat="1"/>
    <row r="5684" s="77" customFormat="1"/>
    <row r="5685" s="77" customFormat="1"/>
    <row r="5686" s="77" customFormat="1"/>
    <row r="5687" s="77" customFormat="1"/>
    <row r="5688" s="77" customFormat="1"/>
    <row r="5689" s="77" customFormat="1"/>
    <row r="5690" s="77" customFormat="1"/>
    <row r="5691" s="77" customFormat="1"/>
    <row r="5692" s="77" customFormat="1"/>
    <row r="5693" s="77" customFormat="1"/>
    <row r="5694" s="77" customFormat="1"/>
    <row r="5695" s="77" customFormat="1"/>
    <row r="5696" s="77" customFormat="1"/>
    <row r="5697" s="77" customFormat="1"/>
    <row r="5698" s="77" customFormat="1"/>
    <row r="5699" s="77" customFormat="1"/>
    <row r="5700" s="77" customFormat="1"/>
    <row r="5701" s="77" customFormat="1"/>
    <row r="5702" s="77" customFormat="1"/>
    <row r="5703" s="77" customFormat="1"/>
    <row r="5704" s="77" customFormat="1"/>
    <row r="5705" s="77" customFormat="1"/>
    <row r="5706" s="77" customFormat="1"/>
    <row r="5707" s="77" customFormat="1"/>
    <row r="5708" s="77" customFormat="1"/>
    <row r="5709" s="77" customFormat="1"/>
    <row r="5710" s="77" customFormat="1"/>
    <row r="5711" s="77" customFormat="1"/>
    <row r="5712" s="77" customFormat="1"/>
    <row r="5713" s="77" customFormat="1"/>
    <row r="5714" s="77" customFormat="1"/>
    <row r="5715" s="77" customFormat="1"/>
    <row r="5716" s="77" customFormat="1"/>
    <row r="5717" s="77" customFormat="1"/>
    <row r="5718" s="77" customFormat="1"/>
    <row r="5719" s="77" customFormat="1"/>
    <row r="5720" s="77" customFormat="1"/>
    <row r="5721" s="77" customFormat="1"/>
    <row r="5722" s="77" customFormat="1"/>
    <row r="5723" s="77" customFormat="1"/>
    <row r="5724" s="77" customFormat="1"/>
    <row r="5725" s="77" customFormat="1"/>
    <row r="5726" s="77" customFormat="1"/>
    <row r="5727" s="77" customFormat="1"/>
    <row r="5728" s="77" customFormat="1"/>
    <row r="5729" s="77" customFormat="1"/>
    <row r="5730" s="77" customFormat="1"/>
    <row r="5731" s="77" customFormat="1"/>
    <row r="5732" s="77" customFormat="1"/>
    <row r="5733" s="77" customFormat="1"/>
    <row r="5734" s="77" customFormat="1"/>
    <row r="5735" s="77" customFormat="1"/>
    <row r="5736" s="77" customFormat="1"/>
    <row r="5737" s="77" customFormat="1"/>
    <row r="5738" s="77" customFormat="1"/>
    <row r="5739" s="77" customFormat="1"/>
    <row r="5740" s="77" customFormat="1"/>
    <row r="5741" s="77" customFormat="1"/>
    <row r="5742" s="77" customFormat="1"/>
    <row r="5743" s="77" customFormat="1"/>
    <row r="5744" s="77" customFormat="1"/>
    <row r="5745" s="77" customFormat="1"/>
    <row r="5746" s="77" customFormat="1"/>
    <row r="5747" s="77" customFormat="1"/>
    <row r="5748" s="77" customFormat="1"/>
    <row r="5749" s="77" customFormat="1"/>
    <row r="5750" s="77" customFormat="1"/>
    <row r="5751" s="77" customFormat="1"/>
    <row r="5752" s="77" customFormat="1"/>
    <row r="5753" s="77" customFormat="1"/>
    <row r="5754" s="77" customFormat="1"/>
    <row r="5755" s="77" customFormat="1"/>
    <row r="5756" s="77" customFormat="1"/>
    <row r="5757" s="77" customFormat="1"/>
    <row r="5758" s="77" customFormat="1"/>
    <row r="5759" s="77" customFormat="1"/>
    <row r="5760" s="77" customFormat="1"/>
    <row r="5761" s="77" customFormat="1"/>
    <row r="5762" s="77" customFormat="1"/>
    <row r="5763" s="77" customFormat="1"/>
    <row r="5764" s="77" customFormat="1"/>
    <row r="5765" s="77" customFormat="1"/>
    <row r="5766" s="77" customFormat="1"/>
    <row r="5767" s="77" customFormat="1"/>
    <row r="5768" s="77" customFormat="1"/>
    <row r="5769" s="77" customFormat="1"/>
    <row r="5770" s="77" customFormat="1"/>
    <row r="5771" s="77" customFormat="1"/>
    <row r="5772" s="77" customFormat="1"/>
    <row r="5773" s="77" customFormat="1"/>
    <row r="5774" s="77" customFormat="1"/>
    <row r="5775" s="77" customFormat="1"/>
    <row r="5776" s="77" customFormat="1"/>
    <row r="5777" s="77" customFormat="1"/>
    <row r="5778" s="77" customFormat="1"/>
    <row r="5779" s="77" customFormat="1"/>
    <row r="5780" s="77" customFormat="1"/>
    <row r="5781" s="77" customFormat="1"/>
    <row r="5782" s="77" customFormat="1"/>
    <row r="5783" s="77" customFormat="1"/>
    <row r="5784" s="77" customFormat="1"/>
    <row r="5785" s="77" customFormat="1"/>
    <row r="5786" s="77" customFormat="1"/>
    <row r="5787" s="77" customFormat="1"/>
    <row r="5788" s="77" customFormat="1"/>
    <row r="5789" s="77" customFormat="1"/>
    <row r="5790" s="77" customFormat="1"/>
    <row r="5791" s="77" customFormat="1"/>
    <row r="5792" s="77" customFormat="1"/>
    <row r="5793" s="77" customFormat="1"/>
    <row r="5794" s="77" customFormat="1"/>
    <row r="5795" s="77" customFormat="1"/>
    <row r="5796" s="77" customFormat="1"/>
    <row r="5797" s="77" customFormat="1"/>
    <row r="5798" s="77" customFormat="1"/>
    <row r="5799" s="77" customFormat="1"/>
    <row r="5800" s="77" customFormat="1"/>
    <row r="5801" s="77" customFormat="1"/>
    <row r="5802" s="77" customFormat="1"/>
    <row r="5803" s="77" customFormat="1"/>
    <row r="5804" s="77" customFormat="1"/>
    <row r="5805" s="77" customFormat="1"/>
    <row r="5806" s="77" customFormat="1"/>
    <row r="5807" s="77" customFormat="1"/>
    <row r="5808" s="77" customFormat="1"/>
    <row r="5809" s="77" customFormat="1"/>
    <row r="5810" s="77" customFormat="1"/>
    <row r="5811" s="77" customFormat="1"/>
    <row r="5812" s="77" customFormat="1"/>
    <row r="5813" s="77" customFormat="1"/>
    <row r="5814" s="77" customFormat="1"/>
    <row r="5815" s="77" customFormat="1"/>
    <row r="5816" s="77" customFormat="1"/>
    <row r="5817" s="77" customFormat="1"/>
    <row r="5818" s="77" customFormat="1"/>
    <row r="5819" s="77" customFormat="1"/>
    <row r="5820" s="77" customFormat="1"/>
    <row r="5821" s="77" customFormat="1"/>
    <row r="5822" s="77" customFormat="1"/>
    <row r="5823" s="77" customFormat="1"/>
    <row r="5824" s="77" customFormat="1"/>
    <row r="5825" s="77" customFormat="1"/>
    <row r="5826" s="77" customFormat="1"/>
    <row r="5827" s="77" customFormat="1"/>
    <row r="5828" s="77" customFormat="1"/>
    <row r="5829" s="77" customFormat="1"/>
    <row r="5830" s="77" customFormat="1"/>
    <row r="5831" s="77" customFormat="1"/>
    <row r="5832" s="77" customFormat="1"/>
    <row r="5833" s="77" customFormat="1"/>
    <row r="5834" s="77" customFormat="1"/>
    <row r="5835" s="77" customFormat="1"/>
    <row r="5836" s="77" customFormat="1"/>
    <row r="5837" s="77" customFormat="1"/>
    <row r="5838" s="77" customFormat="1"/>
    <row r="5839" s="77" customFormat="1"/>
    <row r="5840" s="77" customFormat="1"/>
    <row r="5841" s="77" customFormat="1"/>
    <row r="5842" s="77" customFormat="1"/>
    <row r="5843" s="77" customFormat="1"/>
    <row r="5844" s="77" customFormat="1"/>
    <row r="5845" s="77" customFormat="1"/>
    <row r="5846" s="77" customFormat="1"/>
    <row r="5847" s="77" customFormat="1"/>
    <row r="5848" s="77" customFormat="1"/>
    <row r="5849" s="77" customFormat="1"/>
    <row r="5850" s="77" customFormat="1"/>
    <row r="5851" s="77" customFormat="1"/>
    <row r="5852" s="77" customFormat="1"/>
    <row r="5853" s="77" customFormat="1"/>
    <row r="5854" s="77" customFormat="1"/>
    <row r="5855" s="77" customFormat="1"/>
    <row r="5856" s="77" customFormat="1"/>
    <row r="5857" s="77" customFormat="1"/>
    <row r="5858" s="77" customFormat="1"/>
    <row r="5859" s="77" customFormat="1"/>
    <row r="5860" s="77" customFormat="1"/>
    <row r="5861" s="77" customFormat="1"/>
    <row r="5862" s="77" customFormat="1"/>
    <row r="5863" s="77" customFormat="1"/>
    <row r="5864" s="77" customFormat="1"/>
    <row r="5865" s="77" customFormat="1"/>
    <row r="5866" s="77" customFormat="1"/>
    <row r="5867" s="77" customFormat="1"/>
    <row r="5868" s="77" customFormat="1"/>
    <row r="5869" s="77" customFormat="1"/>
    <row r="5870" s="77" customFormat="1"/>
    <row r="5871" s="77" customFormat="1"/>
    <row r="5872" s="77" customFormat="1"/>
    <row r="5873" s="77" customFormat="1"/>
    <row r="5874" s="77" customFormat="1"/>
    <row r="5875" s="77" customFormat="1"/>
    <row r="5876" s="77" customFormat="1"/>
    <row r="5877" s="77" customFormat="1"/>
    <row r="5878" s="77" customFormat="1"/>
    <row r="5879" s="77" customFormat="1"/>
    <row r="5880" s="77" customFormat="1"/>
    <row r="5881" s="77" customFormat="1"/>
    <row r="5882" s="77" customFormat="1"/>
    <row r="5883" s="77" customFormat="1"/>
    <row r="5884" s="77" customFormat="1"/>
    <row r="5885" s="77" customFormat="1"/>
    <row r="5886" s="77" customFormat="1"/>
    <row r="5887" s="77" customFormat="1"/>
    <row r="5888" s="77" customFormat="1"/>
    <row r="5889" s="77" customFormat="1"/>
    <row r="5890" s="77" customFormat="1"/>
    <row r="5891" s="77" customFormat="1"/>
    <row r="5892" s="77" customFormat="1"/>
    <row r="5893" s="77" customFormat="1"/>
    <row r="5894" s="77" customFormat="1"/>
    <row r="5895" s="77" customFormat="1"/>
    <row r="5896" s="77" customFormat="1"/>
    <row r="5897" s="77" customFormat="1"/>
    <row r="5898" s="77" customFormat="1"/>
    <row r="5899" s="77" customFormat="1"/>
    <row r="5900" s="77" customFormat="1"/>
    <row r="5901" s="77" customFormat="1"/>
    <row r="5902" s="77" customFormat="1"/>
    <row r="5903" s="77" customFormat="1"/>
    <row r="5904" s="77" customFormat="1"/>
    <row r="5905" s="77" customFormat="1"/>
    <row r="5906" s="77" customFormat="1"/>
    <row r="5907" s="77" customFormat="1"/>
    <row r="5908" s="77" customFormat="1"/>
    <row r="5909" s="77" customFormat="1"/>
    <row r="5910" s="77" customFormat="1"/>
    <row r="5911" s="77" customFormat="1"/>
    <row r="5912" s="77" customFormat="1"/>
    <row r="5913" s="77" customFormat="1"/>
    <row r="5914" s="77" customFormat="1"/>
    <row r="5915" s="77" customFormat="1"/>
    <row r="5916" s="77" customFormat="1"/>
    <row r="5917" s="77" customFormat="1"/>
    <row r="5918" s="77" customFormat="1"/>
    <row r="5919" s="77" customFormat="1"/>
    <row r="5920" s="77" customFormat="1"/>
    <row r="5921" s="77" customFormat="1"/>
    <row r="5922" s="77" customFormat="1"/>
    <row r="5923" s="77" customFormat="1"/>
    <row r="5924" s="77" customFormat="1"/>
    <row r="5925" s="77" customFormat="1"/>
    <row r="5926" s="77" customFormat="1"/>
    <row r="5927" s="77" customFormat="1"/>
    <row r="5928" s="77" customFormat="1"/>
    <row r="5929" s="77" customFormat="1"/>
    <row r="5930" s="77" customFormat="1"/>
    <row r="5931" s="77" customFormat="1"/>
    <row r="5932" s="77" customFormat="1"/>
    <row r="5933" s="77" customFormat="1"/>
    <row r="5934" s="77" customFormat="1"/>
    <row r="5935" s="77" customFormat="1"/>
    <row r="5936" s="77" customFormat="1"/>
    <row r="5937" s="77" customFormat="1"/>
    <row r="5938" s="77" customFormat="1"/>
    <row r="5939" s="77" customFormat="1"/>
    <row r="5940" s="77" customFormat="1"/>
    <row r="5941" s="77" customFormat="1"/>
    <row r="5942" s="77" customFormat="1"/>
    <row r="5943" s="77" customFormat="1"/>
    <row r="5944" s="77" customFormat="1"/>
    <row r="5945" s="77" customFormat="1"/>
    <row r="5946" s="77" customFormat="1"/>
    <row r="5947" s="77" customFormat="1"/>
    <row r="5948" s="77" customFormat="1"/>
    <row r="5949" s="77" customFormat="1"/>
    <row r="5950" s="77" customFormat="1"/>
    <row r="5951" s="77" customFormat="1"/>
    <row r="5952" s="77" customFormat="1"/>
    <row r="5953" s="77" customFormat="1"/>
    <row r="5954" s="77" customFormat="1"/>
    <row r="5955" s="77" customFormat="1"/>
    <row r="5956" s="77" customFormat="1"/>
    <row r="5957" s="77" customFormat="1"/>
    <row r="5958" s="77" customFormat="1"/>
    <row r="5959" s="77" customFormat="1"/>
    <row r="5960" s="77" customFormat="1"/>
    <row r="5961" s="77" customFormat="1"/>
    <row r="5962" s="77" customFormat="1"/>
    <row r="5963" s="77" customFormat="1"/>
    <row r="5964" s="77" customFormat="1"/>
    <row r="5965" s="77" customFormat="1"/>
    <row r="5966" s="77" customFormat="1"/>
    <row r="5967" s="77" customFormat="1"/>
    <row r="5968" s="77" customFormat="1"/>
    <row r="5969" s="77" customFormat="1"/>
    <row r="5970" s="77" customFormat="1"/>
    <row r="5971" s="77" customFormat="1"/>
    <row r="5972" s="77" customFormat="1"/>
    <row r="5973" s="77" customFormat="1"/>
    <row r="5974" s="77" customFormat="1"/>
    <row r="5975" s="77" customFormat="1"/>
    <row r="5976" s="77" customFormat="1"/>
    <row r="5977" s="77" customFormat="1"/>
    <row r="5978" s="77" customFormat="1"/>
    <row r="5979" s="77" customFormat="1"/>
    <row r="5980" s="77" customFormat="1"/>
    <row r="5981" s="77" customFormat="1"/>
    <row r="5982" s="77" customFormat="1"/>
    <row r="5983" s="77" customFormat="1"/>
    <row r="5984" s="77" customFormat="1"/>
    <row r="5985" s="77" customFormat="1"/>
    <row r="5986" s="77" customFormat="1"/>
    <row r="5987" s="77" customFormat="1"/>
    <row r="5988" s="77" customFormat="1"/>
    <row r="5989" s="77" customFormat="1"/>
    <row r="5990" s="77" customFormat="1"/>
    <row r="5991" s="77" customFormat="1"/>
    <row r="5992" s="77" customFormat="1"/>
    <row r="5993" s="77" customFormat="1"/>
    <row r="5994" s="77" customFormat="1"/>
    <row r="5995" s="77" customFormat="1"/>
    <row r="5996" s="77" customFormat="1"/>
    <row r="5997" s="77" customFormat="1"/>
    <row r="5998" s="77" customFormat="1"/>
    <row r="5999" s="77" customFormat="1"/>
    <row r="6000" s="77" customFormat="1"/>
    <row r="6001" s="77" customFormat="1"/>
    <row r="6002" s="77" customFormat="1"/>
    <row r="6003" s="77" customFormat="1"/>
    <row r="6004" s="77" customFormat="1"/>
    <row r="6005" s="77" customFormat="1"/>
    <row r="6006" s="77" customFormat="1"/>
    <row r="6007" s="77" customFormat="1"/>
    <row r="6008" s="77" customFormat="1"/>
    <row r="6009" s="77" customFormat="1"/>
    <row r="6010" s="77" customFormat="1"/>
    <row r="6011" s="77" customFormat="1"/>
    <row r="6012" s="77" customFormat="1"/>
    <row r="6013" s="77" customFormat="1"/>
    <row r="6014" s="77" customFormat="1"/>
    <row r="6015" s="77" customFormat="1"/>
    <row r="6016" s="77" customFormat="1"/>
    <row r="6017" s="77" customFormat="1"/>
    <row r="6018" s="77" customFormat="1"/>
    <row r="6019" s="77" customFormat="1"/>
    <row r="6020" s="77" customFormat="1"/>
    <row r="6021" s="77" customFormat="1"/>
    <row r="6022" s="77" customFormat="1"/>
    <row r="6023" s="77" customFormat="1"/>
    <row r="6024" s="77" customFormat="1"/>
    <row r="6025" s="77" customFormat="1"/>
    <row r="6026" s="77" customFormat="1"/>
    <row r="6027" s="77" customFormat="1"/>
    <row r="6028" s="77" customFormat="1"/>
    <row r="6029" s="77" customFormat="1"/>
    <row r="6030" s="77" customFormat="1"/>
    <row r="6031" s="77" customFormat="1"/>
    <row r="6032" s="77" customFormat="1"/>
    <row r="6033" s="77" customFormat="1"/>
    <row r="6034" s="77" customFormat="1"/>
    <row r="6035" s="77" customFormat="1"/>
    <row r="6036" s="77" customFormat="1"/>
    <row r="6037" s="77" customFormat="1"/>
    <row r="6038" s="77" customFormat="1"/>
    <row r="6039" s="77" customFormat="1"/>
    <row r="6040" s="77" customFormat="1"/>
    <row r="6041" s="77" customFormat="1"/>
    <row r="6042" s="77" customFormat="1"/>
    <row r="6043" s="77" customFormat="1"/>
    <row r="6044" s="77" customFormat="1"/>
    <row r="6045" s="77" customFormat="1"/>
    <row r="6046" s="77" customFormat="1"/>
    <row r="6047" s="77" customFormat="1"/>
    <row r="6048" s="77" customFormat="1"/>
    <row r="6049" s="77" customFormat="1"/>
    <row r="6050" s="77" customFormat="1"/>
    <row r="6051" s="77" customFormat="1"/>
    <row r="6052" s="77" customFormat="1"/>
    <row r="6053" s="77" customFormat="1"/>
    <row r="6054" s="77" customFormat="1"/>
    <row r="6055" s="77" customFormat="1"/>
    <row r="6056" s="77" customFormat="1"/>
    <row r="6057" s="77" customFormat="1"/>
    <row r="6058" s="77" customFormat="1"/>
    <row r="6059" s="77" customFormat="1"/>
    <row r="6060" s="77" customFormat="1"/>
    <row r="6061" s="77" customFormat="1"/>
    <row r="6062" s="77" customFormat="1"/>
    <row r="6063" s="77" customFormat="1"/>
    <row r="6064" s="77" customFormat="1"/>
    <row r="6065" s="77" customFormat="1"/>
    <row r="6066" s="77" customFormat="1"/>
    <row r="6067" s="77" customFormat="1"/>
    <row r="6068" s="77" customFormat="1"/>
    <row r="6069" s="77" customFormat="1"/>
    <row r="6070" s="77" customFormat="1"/>
    <row r="6071" s="77" customFormat="1"/>
    <row r="6072" s="77" customFormat="1"/>
    <row r="6073" s="77" customFormat="1"/>
    <row r="6074" s="77" customFormat="1"/>
    <row r="6075" s="77" customFormat="1"/>
    <row r="6076" s="77" customFormat="1"/>
    <row r="6077" s="77" customFormat="1"/>
    <row r="6078" s="77" customFormat="1"/>
    <row r="6079" s="77" customFormat="1"/>
    <row r="6080" s="77" customFormat="1"/>
    <row r="6081" s="77" customFormat="1"/>
    <row r="6082" s="77" customFormat="1"/>
    <row r="6083" s="77" customFormat="1"/>
    <row r="6084" s="77" customFormat="1"/>
    <row r="6085" s="77" customFormat="1"/>
    <row r="6086" s="77" customFormat="1"/>
    <row r="6087" s="77" customFormat="1"/>
    <row r="6088" s="77" customFormat="1"/>
    <row r="6089" s="77" customFormat="1"/>
    <row r="6090" s="77" customFormat="1"/>
    <row r="6091" s="77" customFormat="1"/>
    <row r="6092" s="77" customFormat="1"/>
    <row r="6093" s="77" customFormat="1"/>
    <row r="6094" s="77" customFormat="1"/>
    <row r="6095" s="77" customFormat="1"/>
    <row r="6096" s="77" customFormat="1"/>
    <row r="6097" s="77" customFormat="1"/>
    <row r="6098" s="77" customFormat="1"/>
    <row r="6099" s="77" customFormat="1"/>
    <row r="6100" s="77" customFormat="1"/>
    <row r="6101" s="77" customFormat="1"/>
    <row r="6102" s="77" customFormat="1"/>
    <row r="6103" s="77" customFormat="1"/>
    <row r="6104" s="77" customFormat="1"/>
    <row r="6105" s="77" customFormat="1"/>
    <row r="6106" s="77" customFormat="1"/>
    <row r="6107" s="77" customFormat="1"/>
    <row r="6108" s="77" customFormat="1"/>
    <row r="6109" s="77" customFormat="1"/>
    <row r="6110" s="77" customFormat="1"/>
    <row r="6111" s="77" customFormat="1"/>
    <row r="6112" s="77" customFormat="1"/>
    <row r="6113" s="77" customFormat="1"/>
    <row r="6114" s="77" customFormat="1"/>
    <row r="6115" s="77" customFormat="1"/>
    <row r="6116" s="77" customFormat="1"/>
    <row r="6117" s="77" customFormat="1"/>
    <row r="6118" s="77" customFormat="1"/>
    <row r="6119" s="77" customFormat="1"/>
    <row r="6120" s="77" customFormat="1"/>
    <row r="6121" s="77" customFormat="1"/>
    <row r="6122" s="77" customFormat="1"/>
    <row r="6123" s="77" customFormat="1"/>
    <row r="6124" s="77" customFormat="1"/>
    <row r="6125" s="77" customFormat="1"/>
    <row r="6126" s="77" customFormat="1"/>
    <row r="6127" s="77" customFormat="1"/>
    <row r="6128" s="77" customFormat="1"/>
    <row r="6129" s="77" customFormat="1"/>
    <row r="6130" s="77" customFormat="1"/>
    <row r="6131" s="77" customFormat="1"/>
    <row r="6132" s="77" customFormat="1"/>
    <row r="6133" s="77" customFormat="1"/>
    <row r="6134" s="77" customFormat="1"/>
    <row r="6135" s="77" customFormat="1"/>
    <row r="6136" s="77" customFormat="1"/>
    <row r="6137" s="77" customFormat="1"/>
    <row r="6138" s="77" customFormat="1"/>
    <row r="6139" s="77" customFormat="1"/>
    <row r="6140" s="77" customFormat="1"/>
    <row r="6141" s="77" customFormat="1"/>
    <row r="6142" s="77" customFormat="1"/>
    <row r="6143" s="77" customFormat="1"/>
    <row r="6144" s="77" customFormat="1"/>
    <row r="6145" s="77" customFormat="1"/>
    <row r="6146" s="77" customFormat="1"/>
    <row r="6147" s="77" customFormat="1"/>
    <row r="6148" s="77" customFormat="1"/>
    <row r="6149" s="77" customFormat="1"/>
    <row r="6150" s="77" customFormat="1"/>
    <row r="6151" s="77" customFormat="1"/>
    <row r="6152" s="77" customFormat="1"/>
    <row r="6153" s="77" customFormat="1"/>
    <row r="6154" s="77" customFormat="1"/>
    <row r="6155" s="77" customFormat="1"/>
    <row r="6156" s="77" customFormat="1"/>
    <row r="6157" s="77" customFormat="1"/>
    <row r="6158" s="77" customFormat="1"/>
    <row r="6159" s="77" customFormat="1"/>
    <row r="6160" s="77" customFormat="1"/>
    <row r="6161" s="77" customFormat="1"/>
    <row r="6162" s="77" customFormat="1"/>
    <row r="6163" s="77" customFormat="1"/>
    <row r="6164" s="77" customFormat="1"/>
    <row r="6165" s="77" customFormat="1"/>
    <row r="6166" s="77" customFormat="1"/>
    <row r="6167" s="77" customFormat="1"/>
    <row r="6168" s="77" customFormat="1"/>
    <row r="6169" s="77" customFormat="1"/>
    <row r="6170" s="77" customFormat="1"/>
    <row r="6171" s="77" customFormat="1"/>
    <row r="6172" s="77" customFormat="1"/>
    <row r="6173" s="77" customFormat="1"/>
    <row r="6174" s="77" customFormat="1"/>
    <row r="6175" s="77" customFormat="1"/>
    <row r="6176" s="77" customFormat="1"/>
    <row r="6177" s="77" customFormat="1"/>
    <row r="6178" s="77" customFormat="1"/>
    <row r="6179" s="77" customFormat="1"/>
    <row r="6180" s="77" customFormat="1"/>
    <row r="6181" s="77" customFormat="1"/>
    <row r="6182" s="77" customFormat="1"/>
    <row r="6183" s="77" customFormat="1"/>
    <row r="6184" s="77" customFormat="1"/>
    <row r="6185" s="77" customFormat="1"/>
    <row r="6186" s="77" customFormat="1"/>
    <row r="6187" s="77" customFormat="1"/>
    <row r="6188" s="77" customFormat="1"/>
    <row r="6189" s="77" customFormat="1"/>
    <row r="6190" s="77" customFormat="1"/>
    <row r="6191" s="77" customFormat="1"/>
    <row r="6192" s="77" customFormat="1"/>
    <row r="6193" s="77" customFormat="1"/>
    <row r="6194" s="77" customFormat="1"/>
    <row r="6195" s="77" customFormat="1"/>
    <row r="6196" s="77" customFormat="1"/>
    <row r="6197" s="77" customFormat="1"/>
    <row r="6198" s="77" customFormat="1"/>
    <row r="6199" s="77" customFormat="1"/>
    <row r="6200" s="77" customFormat="1"/>
    <row r="6201" s="77" customFormat="1"/>
    <row r="6202" s="77" customFormat="1"/>
    <row r="6203" s="77" customFormat="1"/>
    <row r="6204" s="77" customFormat="1"/>
    <row r="6205" s="77" customFormat="1"/>
    <row r="6206" s="77" customFormat="1"/>
    <row r="6207" s="77" customFormat="1"/>
    <row r="6208" s="77" customFormat="1"/>
    <row r="6209" s="77" customFormat="1"/>
    <row r="6210" s="77" customFormat="1"/>
    <row r="6211" s="77" customFormat="1"/>
    <row r="6212" s="77" customFormat="1"/>
    <row r="6213" s="77" customFormat="1"/>
    <row r="6214" s="77" customFormat="1"/>
    <row r="6215" s="77" customFormat="1"/>
    <row r="6216" s="77" customFormat="1"/>
    <row r="6217" s="77" customFormat="1"/>
    <row r="6218" s="77" customFormat="1"/>
    <row r="6219" s="77" customFormat="1"/>
    <row r="6220" s="77" customFormat="1"/>
    <row r="6221" s="77" customFormat="1"/>
    <row r="6222" s="77" customFormat="1"/>
    <row r="6223" s="77" customFormat="1"/>
    <row r="6224" s="77" customFormat="1"/>
    <row r="6225" s="77" customFormat="1"/>
    <row r="6226" s="77" customFormat="1"/>
    <row r="6227" s="77" customFormat="1"/>
    <row r="6228" s="77" customFormat="1"/>
    <row r="6229" s="77" customFormat="1"/>
    <row r="6230" s="77" customFormat="1"/>
    <row r="6231" s="77" customFormat="1"/>
    <row r="6232" s="77" customFormat="1"/>
    <row r="6233" s="77" customFormat="1"/>
    <row r="6234" s="77" customFormat="1"/>
    <row r="6235" s="77" customFormat="1"/>
    <row r="6236" s="77" customFormat="1"/>
    <row r="6237" s="77" customFormat="1"/>
    <row r="6238" s="77" customFormat="1"/>
    <row r="6239" s="77" customFormat="1"/>
    <row r="6240" s="77" customFormat="1"/>
    <row r="6241" s="77" customFormat="1"/>
    <row r="6242" s="77" customFormat="1"/>
    <row r="6243" s="77" customFormat="1"/>
    <row r="6244" s="77" customFormat="1"/>
    <row r="6245" s="77" customFormat="1"/>
    <row r="6246" s="77" customFormat="1"/>
    <row r="6247" s="77" customFormat="1"/>
    <row r="6248" s="77" customFormat="1"/>
    <row r="6249" s="77" customFormat="1"/>
    <row r="6250" s="77" customFormat="1"/>
    <row r="6251" s="77" customFormat="1"/>
    <row r="6252" s="77" customFormat="1"/>
    <row r="6253" s="77" customFormat="1"/>
    <row r="6254" s="77" customFormat="1"/>
    <row r="6255" s="77" customFormat="1"/>
    <row r="6256" s="77" customFormat="1"/>
    <row r="6257" s="77" customFormat="1"/>
    <row r="6258" s="77" customFormat="1"/>
    <row r="6259" s="77" customFormat="1"/>
    <row r="6260" s="77" customFormat="1"/>
    <row r="6261" s="77" customFormat="1"/>
    <row r="6262" s="77" customFormat="1"/>
    <row r="6263" s="77" customFormat="1"/>
    <row r="6264" s="77" customFormat="1"/>
    <row r="6265" s="77" customFormat="1"/>
    <row r="6266" s="77" customFormat="1"/>
    <row r="6267" s="77" customFormat="1"/>
    <row r="6268" s="77" customFormat="1"/>
    <row r="6269" s="77" customFormat="1"/>
    <row r="6270" s="77" customFormat="1"/>
    <row r="6271" s="77" customFormat="1"/>
    <row r="6272" s="77" customFormat="1"/>
    <row r="6273" s="77" customFormat="1"/>
    <row r="6274" s="77" customFormat="1"/>
    <row r="6275" s="77" customFormat="1"/>
    <row r="6276" s="77" customFormat="1"/>
    <row r="6277" s="77" customFormat="1"/>
    <row r="6278" s="77" customFormat="1"/>
    <row r="6279" s="77" customFormat="1"/>
    <row r="6280" s="77" customFormat="1"/>
    <row r="6281" s="77" customFormat="1"/>
    <row r="6282" s="77" customFormat="1"/>
    <row r="6283" s="77" customFormat="1"/>
    <row r="6284" s="77" customFormat="1"/>
    <row r="6285" s="77" customFormat="1"/>
    <row r="6286" s="77" customFormat="1"/>
    <row r="6287" s="77" customFormat="1"/>
    <row r="6288" s="77" customFormat="1"/>
    <row r="6289" s="77" customFormat="1"/>
    <row r="6290" s="77" customFormat="1"/>
    <row r="6291" s="77" customFormat="1"/>
    <row r="6292" s="77" customFormat="1"/>
    <row r="6293" s="77" customFormat="1"/>
    <row r="6294" s="77" customFormat="1"/>
    <row r="6295" s="77" customFormat="1"/>
    <row r="6296" s="77" customFormat="1"/>
    <row r="6297" s="77" customFormat="1"/>
    <row r="6298" s="77" customFormat="1"/>
    <row r="6299" s="77" customFormat="1"/>
    <row r="6300" s="77" customFormat="1"/>
    <row r="6301" s="77" customFormat="1"/>
    <row r="6302" s="77" customFormat="1"/>
    <row r="6303" s="77" customFormat="1"/>
    <row r="6304" s="77" customFormat="1"/>
    <row r="6305" s="77" customFormat="1"/>
    <row r="6306" s="77" customFormat="1"/>
    <row r="6307" s="77" customFormat="1"/>
    <row r="6308" s="77" customFormat="1"/>
    <row r="6309" s="77" customFormat="1"/>
    <row r="6310" s="77" customFormat="1"/>
    <row r="6311" s="77" customFormat="1"/>
    <row r="6312" s="77" customFormat="1"/>
    <row r="6313" s="77" customFormat="1"/>
    <row r="6314" s="77" customFormat="1"/>
    <row r="6315" s="77" customFormat="1"/>
    <row r="6316" s="77" customFormat="1"/>
    <row r="6317" s="77" customFormat="1"/>
    <row r="6318" s="77" customFormat="1"/>
    <row r="6319" s="77" customFormat="1"/>
    <row r="6320" s="77" customFormat="1"/>
    <row r="6321" s="77" customFormat="1"/>
    <row r="6322" s="77" customFormat="1"/>
    <row r="6323" s="77" customFormat="1"/>
    <row r="6324" s="77" customFormat="1"/>
    <row r="6325" s="77" customFormat="1"/>
    <row r="6326" s="77" customFormat="1"/>
    <row r="6327" s="77" customFormat="1"/>
    <row r="6328" s="77" customFormat="1"/>
    <row r="6329" s="77" customFormat="1"/>
    <row r="6330" s="77" customFormat="1"/>
    <row r="6331" s="77" customFormat="1"/>
    <row r="6332" s="77" customFormat="1"/>
    <row r="6333" s="77" customFormat="1"/>
    <row r="6334" s="77" customFormat="1"/>
    <row r="6335" s="77" customFormat="1"/>
    <row r="6336" s="77" customFormat="1"/>
    <row r="6337" s="77" customFormat="1"/>
    <row r="6338" s="77" customFormat="1"/>
    <row r="6339" s="77" customFormat="1"/>
    <row r="6340" s="77" customFormat="1"/>
    <row r="6341" s="77" customFormat="1"/>
    <row r="6342" s="77" customFormat="1"/>
    <row r="6343" s="77" customFormat="1"/>
    <row r="6344" s="77" customFormat="1"/>
    <row r="6345" s="77" customFormat="1"/>
    <row r="6346" s="77" customFormat="1"/>
    <row r="6347" s="77" customFormat="1"/>
    <row r="6348" s="77" customFormat="1"/>
    <row r="6349" s="77" customFormat="1"/>
    <row r="6350" s="77" customFormat="1"/>
    <row r="6351" s="77" customFormat="1"/>
    <row r="6352" s="77" customFormat="1"/>
    <row r="6353" s="77" customFormat="1"/>
    <row r="6354" s="77" customFormat="1"/>
    <row r="6355" s="77" customFormat="1"/>
    <row r="6356" s="77" customFormat="1"/>
    <row r="6357" s="77" customFormat="1"/>
    <row r="6358" s="77" customFormat="1"/>
    <row r="6359" s="77" customFormat="1"/>
    <row r="6360" s="77" customFormat="1"/>
    <row r="6361" s="77" customFormat="1"/>
    <row r="6362" s="77" customFormat="1"/>
    <row r="6363" s="77" customFormat="1"/>
    <row r="6364" s="77" customFormat="1"/>
    <row r="6365" s="77" customFormat="1"/>
    <row r="6366" s="77" customFormat="1"/>
    <row r="6367" s="77" customFormat="1"/>
    <row r="6368" s="77" customFormat="1"/>
    <row r="6369" s="77" customFormat="1"/>
    <row r="6370" s="77" customFormat="1"/>
    <row r="6371" s="77" customFormat="1"/>
    <row r="6372" s="77" customFormat="1"/>
    <row r="6373" s="77" customFormat="1"/>
    <row r="6374" s="77" customFormat="1"/>
    <row r="6375" s="77" customFormat="1"/>
    <row r="6376" s="77" customFormat="1"/>
    <row r="6377" s="77" customFormat="1"/>
    <row r="6378" s="77" customFormat="1"/>
    <row r="6379" s="77" customFormat="1"/>
    <row r="6380" s="77" customFormat="1"/>
    <row r="6381" s="77" customFormat="1"/>
    <row r="6382" s="77" customFormat="1"/>
    <row r="6383" s="77" customFormat="1"/>
    <row r="6384" s="77" customFormat="1"/>
    <row r="6385" s="77" customFormat="1"/>
    <row r="6386" s="77" customFormat="1"/>
    <row r="6387" s="77" customFormat="1"/>
    <row r="6388" s="77" customFormat="1"/>
    <row r="6389" s="77" customFormat="1"/>
    <row r="6390" s="77" customFormat="1"/>
    <row r="6391" s="77" customFormat="1"/>
    <row r="6392" s="77" customFormat="1"/>
    <row r="6393" s="77" customFormat="1"/>
    <row r="6394" s="77" customFormat="1"/>
    <row r="6395" s="77" customFormat="1"/>
    <row r="6396" s="77" customFormat="1"/>
    <row r="6397" s="77" customFormat="1"/>
    <row r="6398" s="77" customFormat="1"/>
    <row r="6399" s="77" customFormat="1"/>
    <row r="6400" s="77" customFormat="1"/>
    <row r="6401" s="77" customFormat="1"/>
    <row r="6402" s="77" customFormat="1"/>
    <row r="6403" s="77" customFormat="1"/>
    <row r="6404" s="77" customFormat="1"/>
    <row r="6405" s="77" customFormat="1"/>
    <row r="6406" s="77" customFormat="1"/>
    <row r="6407" s="77" customFormat="1"/>
    <row r="6408" s="77" customFormat="1"/>
    <row r="6409" s="77" customFormat="1"/>
    <row r="6410" s="77" customFormat="1"/>
    <row r="6411" s="77" customFormat="1"/>
    <row r="6412" s="77" customFormat="1"/>
    <row r="6413" s="77" customFormat="1"/>
    <row r="6414" s="77" customFormat="1"/>
    <row r="6415" s="77" customFormat="1"/>
    <row r="6416" s="77" customFormat="1"/>
    <row r="6417" s="77" customFormat="1"/>
    <row r="6418" s="77" customFormat="1"/>
    <row r="6419" s="77" customFormat="1"/>
    <row r="6420" s="77" customFormat="1"/>
    <row r="6421" s="77" customFormat="1"/>
    <row r="6422" s="77" customFormat="1"/>
    <row r="6423" s="77" customFormat="1"/>
    <row r="6424" s="77" customFormat="1"/>
    <row r="6425" s="77" customFormat="1"/>
    <row r="6426" s="77" customFormat="1"/>
    <row r="6427" s="77" customFormat="1"/>
    <row r="6428" s="77" customFormat="1"/>
    <row r="6429" s="77" customFormat="1"/>
    <row r="6430" s="77" customFormat="1"/>
    <row r="6431" s="77" customFormat="1"/>
    <row r="6432" s="77" customFormat="1"/>
    <row r="6433" s="77" customFormat="1"/>
    <row r="6434" s="77" customFormat="1"/>
    <row r="6435" s="77" customFormat="1"/>
    <row r="6436" s="77" customFormat="1"/>
    <row r="6437" s="77" customFormat="1"/>
    <row r="6438" s="77" customFormat="1"/>
    <row r="6439" s="77" customFormat="1"/>
    <row r="6440" s="77" customFormat="1"/>
    <row r="6441" s="77" customFormat="1"/>
    <row r="6442" s="77" customFormat="1"/>
    <row r="6443" s="77" customFormat="1"/>
    <row r="6444" s="77" customFormat="1"/>
    <row r="6445" s="77" customFormat="1"/>
    <row r="6446" s="77" customFormat="1"/>
    <row r="6447" s="77" customFormat="1"/>
    <row r="6448" s="77" customFormat="1"/>
    <row r="6449" s="77" customFormat="1"/>
    <row r="6450" s="77" customFormat="1"/>
    <row r="6451" s="77" customFormat="1"/>
    <row r="6452" s="77" customFormat="1"/>
    <row r="6453" s="77" customFormat="1"/>
    <row r="6454" s="77" customFormat="1"/>
    <row r="6455" s="77" customFormat="1"/>
    <row r="6456" s="77" customFormat="1"/>
    <row r="6457" s="77" customFormat="1"/>
    <row r="6458" s="77" customFormat="1"/>
    <row r="6459" s="77" customFormat="1"/>
    <row r="6460" s="77" customFormat="1"/>
    <row r="6461" s="77" customFormat="1"/>
    <row r="6462" s="77" customFormat="1"/>
    <row r="6463" s="77" customFormat="1"/>
    <row r="6464" s="77" customFormat="1"/>
    <row r="6465" s="77" customFormat="1"/>
    <row r="6466" s="77" customFormat="1"/>
    <row r="6467" s="77" customFormat="1"/>
    <row r="6468" s="77" customFormat="1"/>
    <row r="6469" s="77" customFormat="1"/>
    <row r="6470" s="77" customFormat="1"/>
    <row r="6471" s="77" customFormat="1"/>
    <row r="6472" s="77" customFormat="1"/>
    <row r="6473" s="77" customFormat="1"/>
    <row r="6474" s="77" customFormat="1"/>
    <row r="6475" s="77" customFormat="1"/>
    <row r="6476" s="77" customFormat="1"/>
    <row r="6477" s="77" customFormat="1"/>
    <row r="6478" s="77" customFormat="1"/>
    <row r="6479" s="77" customFormat="1"/>
    <row r="6480" s="77" customFormat="1"/>
    <row r="6481" s="77" customFormat="1"/>
    <row r="6482" s="77" customFormat="1"/>
    <row r="6483" s="77" customFormat="1"/>
    <row r="6484" s="77" customFormat="1"/>
    <row r="6485" s="77" customFormat="1"/>
    <row r="6486" s="77" customFormat="1"/>
    <row r="6487" s="77" customFormat="1"/>
    <row r="6488" s="77" customFormat="1"/>
    <row r="6489" s="77" customFormat="1"/>
    <row r="6490" s="77" customFormat="1"/>
    <row r="6491" s="77" customFormat="1"/>
    <row r="6492" s="77" customFormat="1"/>
    <row r="6493" s="77" customFormat="1"/>
    <row r="6494" s="77" customFormat="1"/>
    <row r="6495" s="77" customFormat="1"/>
    <row r="6496" s="77" customFormat="1"/>
    <row r="6497" s="77" customFormat="1"/>
    <row r="6498" s="77" customFormat="1"/>
    <row r="6499" s="77" customFormat="1"/>
    <row r="6500" s="77" customFormat="1"/>
    <row r="6501" s="77" customFormat="1"/>
    <row r="6502" s="77" customFormat="1"/>
    <row r="6503" s="77" customFormat="1"/>
    <row r="6504" s="77" customFormat="1"/>
    <row r="6505" s="77" customFormat="1"/>
    <row r="6506" s="77" customFormat="1"/>
    <row r="6507" s="77" customFormat="1"/>
    <row r="6508" s="77" customFormat="1"/>
    <row r="6509" s="77" customFormat="1"/>
    <row r="6510" s="77" customFormat="1"/>
    <row r="6511" s="77" customFormat="1"/>
    <row r="6512" s="77" customFormat="1"/>
    <row r="6513" s="77" customFormat="1"/>
    <row r="6514" s="77" customFormat="1"/>
    <row r="6515" s="77" customFormat="1"/>
    <row r="6516" s="77" customFormat="1"/>
    <row r="6517" s="77" customFormat="1"/>
    <row r="6518" s="77" customFormat="1"/>
    <row r="6519" s="77" customFormat="1"/>
    <row r="6520" s="77" customFormat="1"/>
    <row r="6521" s="77" customFormat="1"/>
    <row r="6522" s="77" customFormat="1"/>
    <row r="6523" s="77" customFormat="1"/>
    <row r="6524" s="77" customFormat="1"/>
    <row r="6525" s="77" customFormat="1"/>
    <row r="6526" s="77" customFormat="1"/>
    <row r="6527" s="77" customFormat="1"/>
    <row r="6528" s="77" customFormat="1"/>
    <row r="6529" s="77" customFormat="1"/>
    <row r="6530" s="77" customFormat="1"/>
    <row r="6531" s="77" customFormat="1"/>
    <row r="6532" s="77" customFormat="1"/>
    <row r="6533" s="77" customFormat="1"/>
    <row r="6534" s="77" customFormat="1"/>
    <row r="6535" s="77" customFormat="1"/>
    <row r="6536" s="77" customFormat="1"/>
    <row r="6537" s="77" customFormat="1"/>
    <row r="6538" s="77" customFormat="1"/>
    <row r="6539" s="77" customFormat="1"/>
    <row r="6540" s="77" customFormat="1"/>
    <row r="6541" s="77" customFormat="1"/>
    <row r="6542" s="77" customFormat="1"/>
    <row r="6543" s="77" customFormat="1"/>
    <row r="6544" s="77" customFormat="1"/>
    <row r="6545" s="77" customFormat="1"/>
    <row r="6546" s="77" customFormat="1"/>
    <row r="6547" s="77" customFormat="1"/>
    <row r="6548" s="77" customFormat="1"/>
    <row r="6549" s="77" customFormat="1"/>
    <row r="6550" s="77" customFormat="1"/>
    <row r="6551" s="77" customFormat="1"/>
    <row r="6552" s="77" customFormat="1"/>
    <row r="6553" s="77" customFormat="1"/>
    <row r="6554" s="77" customFormat="1"/>
    <row r="6555" s="77" customFormat="1"/>
    <row r="6556" s="77" customFormat="1"/>
    <row r="6557" s="77" customFormat="1"/>
    <row r="6558" s="77" customFormat="1"/>
    <row r="6559" s="77" customFormat="1"/>
    <row r="6560" s="77" customFormat="1"/>
    <row r="6561" s="77" customFormat="1"/>
    <row r="6562" s="77" customFormat="1"/>
    <row r="6563" s="77" customFormat="1"/>
    <row r="6564" s="77" customFormat="1"/>
    <row r="6565" s="77" customFormat="1"/>
    <row r="6566" s="77" customFormat="1"/>
    <row r="6567" s="77" customFormat="1"/>
    <row r="6568" s="77" customFormat="1"/>
    <row r="6569" s="77" customFormat="1"/>
    <row r="6570" s="77" customFormat="1"/>
    <row r="6571" s="77" customFormat="1"/>
    <row r="6572" s="77" customFormat="1"/>
    <row r="6573" s="77" customFormat="1"/>
    <row r="6574" s="77" customFormat="1"/>
    <row r="6575" s="77" customFormat="1"/>
    <row r="6576" s="77" customFormat="1"/>
    <row r="6577" s="77" customFormat="1"/>
    <row r="6578" s="77" customFormat="1"/>
    <row r="6579" s="77" customFormat="1"/>
    <row r="6580" s="77" customFormat="1"/>
    <row r="6581" s="77" customFormat="1"/>
    <row r="6582" s="77" customFormat="1"/>
    <row r="6583" s="77" customFormat="1"/>
    <row r="6584" s="77" customFormat="1"/>
    <row r="6585" s="77" customFormat="1"/>
    <row r="6586" s="77" customFormat="1"/>
    <row r="6587" s="77" customFormat="1"/>
    <row r="6588" s="77" customFormat="1"/>
    <row r="6589" s="77" customFormat="1"/>
    <row r="6590" s="77" customFormat="1"/>
    <row r="6591" s="77" customFormat="1"/>
    <row r="6592" s="77" customFormat="1"/>
    <row r="6593" s="77" customFormat="1"/>
    <row r="6594" s="77" customFormat="1"/>
    <row r="6595" s="77" customFormat="1"/>
    <row r="6596" s="77" customFormat="1"/>
    <row r="6597" s="77" customFormat="1"/>
    <row r="6598" s="77" customFormat="1"/>
    <row r="6599" s="77" customFormat="1"/>
    <row r="6600" s="77" customFormat="1"/>
    <row r="6601" s="77" customFormat="1"/>
    <row r="6602" s="77" customFormat="1"/>
    <row r="6603" s="77" customFormat="1"/>
    <row r="6604" s="77" customFormat="1"/>
    <row r="6605" s="77" customFormat="1"/>
    <row r="6606" s="77" customFormat="1"/>
    <row r="6607" s="77" customFormat="1"/>
    <row r="6608" s="77" customFormat="1"/>
    <row r="6609" s="77" customFormat="1"/>
    <row r="6610" s="77" customFormat="1"/>
    <row r="6611" s="77" customFormat="1"/>
    <row r="6612" s="77" customFormat="1"/>
    <row r="6613" s="77" customFormat="1"/>
    <row r="6614" s="77" customFormat="1"/>
    <row r="6615" s="77" customFormat="1"/>
    <row r="6616" s="77" customFormat="1"/>
    <row r="6617" s="77" customFormat="1"/>
    <row r="6618" s="77" customFormat="1"/>
    <row r="6619" s="77" customFormat="1"/>
    <row r="6620" s="77" customFormat="1"/>
    <row r="6621" s="77" customFormat="1"/>
    <row r="6622" s="77" customFormat="1"/>
    <row r="6623" s="77" customFormat="1"/>
    <row r="6624" s="77" customFormat="1"/>
    <row r="6625" s="77" customFormat="1"/>
    <row r="6626" s="77" customFormat="1"/>
    <row r="6627" s="77" customFormat="1"/>
    <row r="6628" s="77" customFormat="1"/>
    <row r="6629" s="77" customFormat="1"/>
    <row r="6630" s="77" customFormat="1"/>
    <row r="6631" s="77" customFormat="1"/>
    <row r="6632" s="77" customFormat="1"/>
    <row r="6633" s="77" customFormat="1"/>
    <row r="6634" s="77" customFormat="1"/>
    <row r="6635" s="77" customFormat="1"/>
    <row r="6636" s="77" customFormat="1"/>
    <row r="6637" s="77" customFormat="1"/>
    <row r="6638" s="77" customFormat="1"/>
    <row r="6639" s="77" customFormat="1"/>
    <row r="6640" s="77" customFormat="1"/>
    <row r="6641" s="77" customFormat="1"/>
    <row r="6642" s="77" customFormat="1"/>
    <row r="6643" s="77" customFormat="1"/>
    <row r="6644" s="77" customFormat="1"/>
    <row r="6645" s="77" customFormat="1"/>
    <row r="6646" s="77" customFormat="1"/>
    <row r="6647" s="77" customFormat="1"/>
    <row r="6648" s="77" customFormat="1"/>
    <row r="6649" s="77" customFormat="1"/>
    <row r="6650" s="77" customFormat="1"/>
    <row r="6651" s="77" customFormat="1"/>
    <row r="6652" s="77" customFormat="1"/>
    <row r="6653" s="77" customFormat="1"/>
    <row r="6654" s="77" customFormat="1"/>
    <row r="6655" s="77" customFormat="1"/>
    <row r="6656" s="77" customFormat="1"/>
    <row r="6657" s="77" customFormat="1"/>
    <row r="6658" s="77" customFormat="1"/>
    <row r="6659" s="77" customFormat="1"/>
    <row r="6660" s="77" customFormat="1"/>
    <row r="6661" s="77" customFormat="1"/>
    <row r="6662" s="77" customFormat="1"/>
    <row r="6663" s="77" customFormat="1"/>
    <row r="6664" s="77" customFormat="1"/>
    <row r="6665" s="77" customFormat="1"/>
    <row r="6666" s="77" customFormat="1"/>
    <row r="6667" s="77" customFormat="1"/>
    <row r="6668" s="77" customFormat="1"/>
    <row r="6669" s="77" customFormat="1"/>
    <row r="6670" s="77" customFormat="1"/>
    <row r="6671" s="77" customFormat="1"/>
    <row r="6672" s="77" customFormat="1"/>
    <row r="6673" s="77" customFormat="1"/>
    <row r="6674" s="77" customFormat="1"/>
    <row r="6675" s="77" customFormat="1"/>
    <row r="6676" s="77" customFormat="1"/>
    <row r="6677" s="77" customFormat="1"/>
    <row r="6678" s="77" customFormat="1"/>
    <row r="6679" s="77" customFormat="1"/>
    <row r="6680" s="77" customFormat="1"/>
    <row r="6681" s="77" customFormat="1"/>
    <row r="6682" s="77" customFormat="1"/>
    <row r="6683" s="77" customFormat="1"/>
    <row r="6684" s="77" customFormat="1"/>
    <row r="6685" s="77" customFormat="1"/>
    <row r="6686" s="77" customFormat="1"/>
    <row r="6687" s="77" customFormat="1"/>
    <row r="6688" s="77" customFormat="1"/>
    <row r="6689" s="77" customFormat="1"/>
    <row r="6690" s="77" customFormat="1"/>
    <row r="6691" s="77" customFormat="1"/>
    <row r="6692" s="77" customFormat="1"/>
    <row r="6693" s="77" customFormat="1"/>
    <row r="6694" s="77" customFormat="1"/>
    <row r="6695" s="77" customFormat="1"/>
    <row r="6696" s="77" customFormat="1"/>
    <row r="6697" s="77" customFormat="1"/>
    <row r="6698" s="77" customFormat="1"/>
    <row r="6699" s="77" customFormat="1"/>
    <row r="6700" s="77" customFormat="1"/>
    <row r="6701" s="77" customFormat="1"/>
    <row r="6702" s="77" customFormat="1"/>
    <row r="6703" s="77" customFormat="1"/>
    <row r="6704" s="77" customFormat="1"/>
    <row r="6705" s="77" customFormat="1"/>
    <row r="6706" s="77" customFormat="1"/>
    <row r="6707" s="77" customFormat="1"/>
    <row r="6708" s="77" customFormat="1"/>
    <row r="6709" s="77" customFormat="1"/>
    <row r="6710" s="77" customFormat="1"/>
    <row r="6711" s="77" customFormat="1"/>
    <row r="6712" s="77" customFormat="1"/>
    <row r="6713" s="77" customFormat="1"/>
    <row r="6714" s="77" customFormat="1"/>
    <row r="6715" s="77" customFormat="1"/>
    <row r="6716" s="77" customFormat="1"/>
    <row r="6717" s="77" customFormat="1"/>
    <row r="6718" s="77" customFormat="1"/>
    <row r="6719" s="77" customFormat="1"/>
    <row r="6720" s="77" customFormat="1"/>
    <row r="6721" s="77" customFormat="1"/>
    <row r="6722" s="77" customFormat="1"/>
    <row r="6723" s="77" customFormat="1"/>
    <row r="6724" s="77" customFormat="1"/>
    <row r="6725" s="77" customFormat="1"/>
    <row r="6726" s="77" customFormat="1"/>
    <row r="6727" s="77" customFormat="1"/>
    <row r="6728" s="77" customFormat="1"/>
    <row r="6729" s="77" customFormat="1"/>
    <row r="6730" s="77" customFormat="1"/>
    <row r="6731" s="77" customFormat="1"/>
    <row r="6732" s="77" customFormat="1"/>
    <row r="6733" s="77" customFormat="1"/>
    <row r="6734" s="77" customFormat="1"/>
    <row r="6735" s="77" customFormat="1"/>
    <row r="6736" s="77" customFormat="1"/>
    <row r="6737" s="77" customFormat="1"/>
    <row r="6738" s="77" customFormat="1"/>
    <row r="6739" s="77" customFormat="1"/>
    <row r="6740" s="77" customFormat="1"/>
    <row r="6741" s="77" customFormat="1"/>
    <row r="6742" s="77" customFormat="1"/>
    <row r="6743" s="77" customFormat="1"/>
    <row r="6744" s="77" customFormat="1"/>
    <row r="6745" s="77" customFormat="1"/>
    <row r="6746" s="77" customFormat="1"/>
    <row r="6747" s="77" customFormat="1"/>
    <row r="6748" s="77" customFormat="1"/>
    <row r="6749" s="77" customFormat="1"/>
    <row r="6750" s="77" customFormat="1"/>
    <row r="6751" s="77" customFormat="1"/>
    <row r="6752" s="77" customFormat="1"/>
    <row r="6753" s="77" customFormat="1"/>
    <row r="6754" s="77" customFormat="1"/>
    <row r="6755" s="77" customFormat="1"/>
    <row r="6756" s="77" customFormat="1"/>
    <row r="6757" s="77" customFormat="1"/>
    <row r="6758" s="77" customFormat="1"/>
    <row r="6759" s="77" customFormat="1"/>
    <row r="6760" s="77" customFormat="1"/>
    <row r="6761" s="77" customFormat="1"/>
    <row r="6762" s="77" customFormat="1"/>
    <row r="6763" s="77" customFormat="1"/>
    <row r="6764" s="77" customFormat="1"/>
    <row r="6765" s="77" customFormat="1"/>
    <row r="6766" s="77" customFormat="1"/>
    <row r="6767" s="77" customFormat="1"/>
    <row r="6768" s="77" customFormat="1"/>
    <row r="6769" s="77" customFormat="1"/>
    <row r="6770" s="77" customFormat="1"/>
    <row r="6771" s="77" customFormat="1"/>
    <row r="6772" s="77" customFormat="1"/>
    <row r="6773" s="77" customFormat="1"/>
    <row r="6774" s="77" customFormat="1"/>
    <row r="6775" s="77" customFormat="1"/>
    <row r="6776" s="77" customFormat="1"/>
    <row r="6777" s="77" customFormat="1"/>
    <row r="6778" s="77" customFormat="1"/>
    <row r="6779" s="77" customFormat="1"/>
    <row r="6780" s="77" customFormat="1"/>
    <row r="6781" s="77" customFormat="1"/>
    <row r="6782" s="77" customFormat="1"/>
    <row r="6783" s="77" customFormat="1"/>
    <row r="6784" s="77" customFormat="1"/>
    <row r="6785" s="77" customFormat="1"/>
    <row r="6786" s="77" customFormat="1"/>
    <row r="6787" s="77" customFormat="1"/>
    <row r="6788" s="77" customFormat="1"/>
    <row r="6789" s="77" customFormat="1"/>
    <row r="6790" s="77" customFormat="1"/>
    <row r="6791" s="77" customFormat="1"/>
    <row r="6792" s="77" customFormat="1"/>
    <row r="6793" s="77" customFormat="1"/>
    <row r="6794" s="77" customFormat="1"/>
    <row r="6795" s="77" customFormat="1"/>
    <row r="6796" s="77" customFormat="1"/>
    <row r="6797" s="77" customFormat="1"/>
    <row r="6798" s="77" customFormat="1"/>
    <row r="6799" s="77" customFormat="1"/>
    <row r="6800" s="77" customFormat="1"/>
    <row r="6801" s="77" customFormat="1"/>
    <row r="6802" s="77" customFormat="1"/>
    <row r="6803" s="77" customFormat="1"/>
    <row r="6804" s="77" customFormat="1"/>
    <row r="6805" s="77" customFormat="1"/>
    <row r="6806" s="77" customFormat="1"/>
    <row r="6807" s="77" customFormat="1"/>
    <row r="6808" s="77" customFormat="1"/>
    <row r="6809" s="77" customFormat="1"/>
    <row r="6810" s="77" customFormat="1"/>
    <row r="6811" s="77" customFormat="1"/>
    <row r="6812" s="77" customFormat="1"/>
    <row r="6813" s="77" customFormat="1"/>
    <row r="6814" s="77" customFormat="1"/>
    <row r="6815" s="77" customFormat="1"/>
    <row r="6816" s="77" customFormat="1"/>
    <row r="6817" s="77" customFormat="1"/>
    <row r="6818" s="77" customFormat="1"/>
    <row r="6819" s="77" customFormat="1"/>
    <row r="6820" s="77" customFormat="1"/>
    <row r="6821" s="77" customFormat="1"/>
    <row r="6822" s="77" customFormat="1"/>
    <row r="6823" s="77" customFormat="1"/>
    <row r="6824" s="77" customFormat="1"/>
    <row r="6825" s="77" customFormat="1"/>
    <row r="6826" s="77" customFormat="1"/>
    <row r="6827" s="77" customFormat="1"/>
    <row r="6828" s="77" customFormat="1"/>
    <row r="6829" s="77" customFormat="1"/>
    <row r="6830" s="77" customFormat="1"/>
    <row r="6831" s="77" customFormat="1"/>
    <row r="6832" s="77" customFormat="1"/>
    <row r="6833" s="77" customFormat="1"/>
    <row r="6834" s="77" customFormat="1"/>
    <row r="6835" s="77" customFormat="1"/>
    <row r="6836" s="77" customFormat="1"/>
    <row r="6837" s="77" customFormat="1"/>
    <row r="6838" s="77" customFormat="1"/>
    <row r="6839" s="77" customFormat="1"/>
    <row r="6840" s="77" customFormat="1"/>
    <row r="6841" s="77" customFormat="1"/>
    <row r="6842" s="77" customFormat="1"/>
    <row r="6843" s="77" customFormat="1"/>
    <row r="6844" s="77" customFormat="1"/>
    <row r="6845" s="77" customFormat="1"/>
    <row r="6846" s="77" customFormat="1"/>
    <row r="6847" s="77" customFormat="1"/>
    <row r="6848" s="77" customFormat="1"/>
    <row r="6849" s="77" customFormat="1"/>
    <row r="6850" s="77" customFormat="1"/>
    <row r="6851" s="77" customFormat="1"/>
    <row r="6852" s="77" customFormat="1"/>
    <row r="6853" s="77" customFormat="1"/>
    <row r="6854" s="77" customFormat="1"/>
    <row r="6855" s="77" customFormat="1"/>
    <row r="6856" s="77" customFormat="1"/>
    <row r="6857" s="77" customFormat="1"/>
    <row r="6858" s="77" customFormat="1"/>
    <row r="6859" s="77" customFormat="1"/>
    <row r="6860" s="77" customFormat="1"/>
    <row r="6861" s="77" customFormat="1"/>
    <row r="6862" s="77" customFormat="1"/>
    <row r="6863" s="77" customFormat="1"/>
    <row r="6864" s="77" customFormat="1"/>
    <row r="6865" s="77" customFormat="1"/>
    <row r="6866" s="77" customFormat="1"/>
    <row r="6867" s="77" customFormat="1"/>
    <row r="6868" s="77" customFormat="1"/>
    <row r="6869" s="77" customFormat="1"/>
    <row r="6870" s="77" customFormat="1"/>
    <row r="6871" s="77" customFormat="1"/>
    <row r="6872" s="77" customFormat="1"/>
    <row r="6873" s="77" customFormat="1"/>
    <row r="6874" s="77" customFormat="1"/>
    <row r="6875" s="77" customFormat="1"/>
    <row r="6876" s="77" customFormat="1"/>
    <row r="6877" s="77" customFormat="1"/>
    <row r="6878" s="77" customFormat="1"/>
    <row r="6879" s="77" customFormat="1"/>
    <row r="6880" s="77" customFormat="1"/>
    <row r="6881" s="77" customFormat="1"/>
    <row r="6882" s="77" customFormat="1"/>
    <row r="6883" s="77" customFormat="1"/>
    <row r="6884" s="77" customFormat="1"/>
    <row r="6885" s="77" customFormat="1"/>
    <row r="6886" s="77" customFormat="1"/>
    <row r="6887" s="77" customFormat="1"/>
    <row r="6888" s="77" customFormat="1"/>
    <row r="6889" s="77" customFormat="1"/>
    <row r="6890" s="77" customFormat="1"/>
    <row r="6891" s="77" customFormat="1"/>
    <row r="6892" s="77" customFormat="1"/>
    <row r="6893" s="77" customFormat="1"/>
    <row r="6894" s="77" customFormat="1"/>
    <row r="6895" s="77" customFormat="1"/>
    <row r="6896" s="77" customFormat="1"/>
    <row r="6897" s="77" customFormat="1"/>
    <row r="6898" s="77" customFormat="1"/>
    <row r="6899" s="77" customFormat="1"/>
    <row r="6900" s="77" customFormat="1"/>
    <row r="6901" s="77" customFormat="1"/>
    <row r="6902" s="77" customFormat="1"/>
    <row r="6903" s="77" customFormat="1"/>
    <row r="6904" s="77" customFormat="1"/>
    <row r="6905" s="77" customFormat="1"/>
    <row r="6906" s="77" customFormat="1"/>
    <row r="6907" s="77" customFormat="1"/>
    <row r="6908" s="77" customFormat="1"/>
    <row r="6909" s="77" customFormat="1"/>
    <row r="6910" s="77" customFormat="1"/>
    <row r="6911" s="77" customFormat="1"/>
    <row r="6912" s="77" customFormat="1"/>
    <row r="6913" s="77" customFormat="1"/>
    <row r="6914" s="77" customFormat="1"/>
    <row r="6915" s="77" customFormat="1"/>
    <row r="6916" s="77" customFormat="1"/>
    <row r="6917" s="77" customFormat="1"/>
    <row r="6918" s="77" customFormat="1"/>
    <row r="6919" s="77" customFormat="1"/>
    <row r="6920" s="77" customFormat="1"/>
    <row r="6921" s="77" customFormat="1"/>
    <row r="6922" s="77" customFormat="1"/>
    <row r="6923" s="77" customFormat="1"/>
    <row r="6924" s="77" customFormat="1"/>
    <row r="6925" s="77" customFormat="1"/>
    <row r="6926" s="77" customFormat="1"/>
    <row r="6927" s="77" customFormat="1"/>
    <row r="6928" s="77" customFormat="1"/>
    <row r="6929" s="77" customFormat="1"/>
    <row r="6930" s="77" customFormat="1"/>
    <row r="6931" s="77" customFormat="1"/>
    <row r="6932" s="77" customFormat="1"/>
    <row r="6933" s="77" customFormat="1"/>
    <row r="6934" s="77" customFormat="1"/>
    <row r="6935" s="77" customFormat="1"/>
    <row r="6936" s="77" customFormat="1"/>
    <row r="6937" s="77" customFormat="1"/>
    <row r="6938" s="77" customFormat="1"/>
    <row r="6939" s="77" customFormat="1"/>
    <row r="6940" s="77" customFormat="1"/>
    <row r="6941" s="77" customFormat="1"/>
    <row r="6942" s="77" customFormat="1"/>
    <row r="6943" s="77" customFormat="1"/>
    <row r="6944" s="77" customFormat="1"/>
    <row r="6945" s="77" customFormat="1"/>
    <row r="6946" s="77" customFormat="1"/>
    <row r="6947" s="77" customFormat="1"/>
    <row r="6948" s="77" customFormat="1"/>
    <row r="6949" s="77" customFormat="1"/>
    <row r="6950" s="77" customFormat="1"/>
    <row r="6951" s="77" customFormat="1"/>
    <row r="6952" s="77" customFormat="1"/>
    <row r="6953" s="77" customFormat="1"/>
    <row r="6954" s="77" customFormat="1"/>
    <row r="6955" s="77" customFormat="1"/>
    <row r="6956" s="77" customFormat="1"/>
    <row r="6957" s="77" customFormat="1"/>
    <row r="6958" s="77" customFormat="1"/>
    <row r="6959" s="77" customFormat="1"/>
    <row r="6960" s="77" customFormat="1"/>
    <row r="6961" s="77" customFormat="1"/>
    <row r="6962" s="77" customFormat="1"/>
    <row r="6963" s="77" customFormat="1"/>
    <row r="6964" s="77" customFormat="1"/>
    <row r="6965" s="77" customFormat="1"/>
    <row r="6966" s="77" customFormat="1"/>
    <row r="6967" s="77" customFormat="1"/>
    <row r="6968" s="77" customFormat="1"/>
    <row r="6969" s="77" customFormat="1"/>
    <row r="6970" s="77" customFormat="1"/>
    <row r="6971" s="77" customFormat="1"/>
    <row r="6972" s="77" customFormat="1"/>
    <row r="6973" s="77" customFormat="1"/>
    <row r="6974" s="77" customFormat="1"/>
    <row r="6975" s="77" customFormat="1"/>
    <row r="6976" s="77" customFormat="1"/>
    <row r="6977" s="77" customFormat="1"/>
    <row r="6978" s="77" customFormat="1"/>
    <row r="6979" s="77" customFormat="1"/>
    <row r="6980" s="77" customFormat="1"/>
    <row r="6981" s="77" customFormat="1"/>
    <row r="6982" s="77" customFormat="1"/>
    <row r="6983" s="77" customFormat="1"/>
    <row r="6984" s="77" customFormat="1"/>
    <row r="6985" s="77" customFormat="1"/>
    <row r="6986" s="77" customFormat="1"/>
    <row r="6987" s="77" customFormat="1"/>
    <row r="6988" s="77" customFormat="1"/>
    <row r="6989" s="77" customFormat="1"/>
    <row r="6990" s="77" customFormat="1"/>
    <row r="6991" s="77" customFormat="1"/>
    <row r="6992" s="77" customFormat="1"/>
    <row r="6993" s="77" customFormat="1"/>
    <row r="6994" s="77" customFormat="1"/>
    <row r="6995" s="77" customFormat="1"/>
    <row r="6996" s="77" customFormat="1"/>
    <row r="6997" s="77" customFormat="1"/>
    <row r="6998" s="77" customFormat="1"/>
    <row r="6999" s="77" customFormat="1"/>
    <row r="7000" s="77" customFormat="1"/>
    <row r="7001" s="77" customFormat="1"/>
    <row r="7002" s="77" customFormat="1"/>
    <row r="7003" s="77" customFormat="1"/>
    <row r="7004" s="77" customFormat="1"/>
    <row r="7005" s="77" customFormat="1"/>
    <row r="7006" s="77" customFormat="1"/>
    <row r="7007" s="77" customFormat="1"/>
    <row r="7008" s="77" customFormat="1"/>
    <row r="7009" s="77" customFormat="1"/>
    <row r="7010" s="77" customFormat="1"/>
    <row r="7011" s="77" customFormat="1"/>
    <row r="7012" s="77" customFormat="1"/>
    <row r="7013" s="77" customFormat="1"/>
    <row r="7014" s="77" customFormat="1"/>
    <row r="7015" s="77" customFormat="1"/>
    <row r="7016" s="77" customFormat="1"/>
    <row r="7017" s="77" customFormat="1"/>
    <row r="7018" s="77" customFormat="1"/>
    <row r="7019" s="77" customFormat="1"/>
    <row r="7020" s="77" customFormat="1"/>
    <row r="7021" s="77" customFormat="1"/>
    <row r="7022" s="77" customFormat="1"/>
    <row r="7023" s="77" customFormat="1"/>
    <row r="7024" s="77" customFormat="1"/>
    <row r="7025" s="77" customFormat="1"/>
    <row r="7026" s="77" customFormat="1"/>
    <row r="7027" s="77" customFormat="1"/>
    <row r="7028" s="77" customFormat="1"/>
    <row r="7029" s="77" customFormat="1"/>
    <row r="7030" s="77" customFormat="1"/>
    <row r="7031" s="77" customFormat="1"/>
    <row r="7032" s="77" customFormat="1"/>
    <row r="7033" s="77" customFormat="1"/>
    <row r="7034" s="77" customFormat="1"/>
    <row r="7035" s="77" customFormat="1"/>
    <row r="7036" s="77" customFormat="1"/>
    <row r="7037" s="77" customFormat="1"/>
    <row r="7038" s="77" customFormat="1"/>
    <row r="7039" s="77" customFormat="1"/>
    <row r="7040" s="77" customFormat="1"/>
    <row r="7041" s="77" customFormat="1"/>
    <row r="7042" s="77" customFormat="1"/>
    <row r="7043" s="77" customFormat="1"/>
    <row r="7044" s="77" customFormat="1"/>
    <row r="7045" s="77" customFormat="1"/>
    <row r="7046" s="77" customFormat="1"/>
    <row r="7047" s="77" customFormat="1"/>
    <row r="7048" s="77" customFormat="1"/>
    <row r="7049" s="77" customFormat="1"/>
    <row r="7050" s="77" customFormat="1"/>
    <row r="7051" s="77" customFormat="1"/>
    <row r="7052" s="77" customFormat="1"/>
    <row r="7053" s="77" customFormat="1"/>
    <row r="7054" s="77" customFormat="1"/>
    <row r="7055" s="77" customFormat="1"/>
    <row r="7056" s="77" customFormat="1"/>
    <row r="7057" s="77" customFormat="1"/>
    <row r="7058" s="77" customFormat="1"/>
    <row r="7059" s="77" customFormat="1"/>
    <row r="7060" s="77" customFormat="1"/>
    <row r="7061" s="77" customFormat="1"/>
    <row r="7062" s="77" customFormat="1"/>
    <row r="7063" s="77" customFormat="1"/>
    <row r="7064" s="77" customFormat="1"/>
    <row r="7065" s="77" customFormat="1"/>
    <row r="7066" s="77" customFormat="1"/>
    <row r="7067" s="77" customFormat="1"/>
    <row r="7068" s="77" customFormat="1"/>
    <row r="7069" s="77" customFormat="1"/>
    <row r="7070" s="77" customFormat="1"/>
    <row r="7071" s="77" customFormat="1"/>
    <row r="7072" s="77" customFormat="1"/>
    <row r="7073" s="77" customFormat="1"/>
    <row r="7074" s="77" customFormat="1"/>
    <row r="7075" s="77" customFormat="1"/>
    <row r="7076" s="77" customFormat="1"/>
    <row r="7077" s="77" customFormat="1"/>
    <row r="7078" s="77" customFormat="1"/>
    <row r="7079" s="77" customFormat="1"/>
    <row r="7080" s="77" customFormat="1"/>
    <row r="7081" s="77" customFormat="1"/>
    <row r="7082" s="77" customFormat="1"/>
    <row r="7083" s="77" customFormat="1"/>
    <row r="7084" s="77" customFormat="1"/>
    <row r="7085" s="77" customFormat="1"/>
    <row r="7086" s="77" customFormat="1"/>
    <row r="7087" s="77" customFormat="1"/>
    <row r="7088" s="77" customFormat="1"/>
    <row r="7089" s="77" customFormat="1"/>
    <row r="7090" s="77" customFormat="1"/>
    <row r="7091" s="77" customFormat="1"/>
    <row r="7092" s="77" customFormat="1"/>
    <row r="7093" s="77" customFormat="1"/>
    <row r="7094" s="77" customFormat="1"/>
    <row r="7095" s="77" customFormat="1"/>
    <row r="7096" s="77" customFormat="1"/>
    <row r="7097" s="77" customFormat="1"/>
    <row r="7098" s="77" customFormat="1"/>
    <row r="7099" s="77" customFormat="1"/>
    <row r="7100" s="77" customFormat="1"/>
    <row r="7101" s="77" customFormat="1"/>
    <row r="7102" s="77" customFormat="1"/>
    <row r="7103" s="77" customFormat="1"/>
    <row r="7104" s="77" customFormat="1"/>
    <row r="7105" s="77" customFormat="1"/>
    <row r="7106" s="77" customFormat="1"/>
    <row r="7107" s="77" customFormat="1"/>
    <row r="7108" s="77" customFormat="1"/>
    <row r="7109" s="77" customFormat="1"/>
    <row r="7110" s="77" customFormat="1"/>
    <row r="7111" s="77" customFormat="1"/>
    <row r="7112" s="77" customFormat="1"/>
    <row r="7113" s="77" customFormat="1"/>
    <row r="7114" s="77" customFormat="1"/>
    <row r="7115" s="77" customFormat="1"/>
    <row r="7116" s="77" customFormat="1"/>
    <row r="7117" s="77" customFormat="1"/>
    <row r="7118" s="77" customFormat="1"/>
    <row r="7119" s="77" customFormat="1"/>
    <row r="7120" s="77" customFormat="1"/>
    <row r="7121" s="77" customFormat="1"/>
    <row r="7122" s="77" customFormat="1"/>
    <row r="7123" s="77" customFormat="1"/>
    <row r="7124" s="77" customFormat="1"/>
    <row r="7125" s="77" customFormat="1"/>
    <row r="7126" s="77" customFormat="1"/>
    <row r="7127" s="77" customFormat="1"/>
    <row r="7128" s="77" customFormat="1"/>
    <row r="7129" s="77" customFormat="1"/>
    <row r="7130" s="77" customFormat="1"/>
    <row r="7131" s="77" customFormat="1"/>
    <row r="7132" s="77" customFormat="1"/>
    <row r="7133" s="77" customFormat="1"/>
    <row r="7134" s="77" customFormat="1"/>
    <row r="7135" s="77" customFormat="1"/>
    <row r="7136" s="77" customFormat="1"/>
    <row r="7137" s="77" customFormat="1"/>
    <row r="7138" s="77" customFormat="1"/>
    <row r="7139" s="77" customFormat="1"/>
    <row r="7140" s="77" customFormat="1"/>
    <row r="7141" s="77" customFormat="1"/>
    <row r="7142" s="77" customFormat="1"/>
    <row r="7143" s="77" customFormat="1"/>
    <row r="7144" s="77" customFormat="1"/>
    <row r="7145" s="77" customFormat="1"/>
    <row r="7146" s="77" customFormat="1"/>
    <row r="7147" s="77" customFormat="1"/>
    <row r="7148" s="77" customFormat="1"/>
    <row r="7149" s="77" customFormat="1"/>
    <row r="7150" s="77" customFormat="1"/>
    <row r="7151" s="77" customFormat="1"/>
    <row r="7152" s="77" customFormat="1"/>
    <row r="7153" s="77" customFormat="1"/>
    <row r="7154" s="77" customFormat="1"/>
    <row r="7155" s="77" customFormat="1"/>
    <row r="7156" s="77" customFormat="1"/>
    <row r="7157" s="77" customFormat="1"/>
    <row r="7158" s="77" customFormat="1"/>
    <row r="7159" s="77" customFormat="1"/>
    <row r="7160" s="77" customFormat="1"/>
    <row r="7161" s="77" customFormat="1"/>
    <row r="7162" s="77" customFormat="1"/>
    <row r="7163" s="77" customFormat="1"/>
    <row r="7164" s="77" customFormat="1"/>
    <row r="7165" s="77" customFormat="1"/>
    <row r="7166" s="77" customFormat="1"/>
    <row r="7167" s="77" customFormat="1"/>
    <row r="7168" s="77" customFormat="1"/>
    <row r="7169" s="77" customFormat="1"/>
    <row r="7170" s="77" customFormat="1"/>
    <row r="7171" s="77" customFormat="1"/>
    <row r="7172" s="77" customFormat="1"/>
    <row r="7173" s="77" customFormat="1"/>
    <row r="7174" s="77" customFormat="1"/>
    <row r="7175" s="77" customFormat="1"/>
    <row r="7176" s="77" customFormat="1"/>
    <row r="7177" s="77" customFormat="1"/>
    <row r="7178" s="77" customFormat="1"/>
    <row r="7179" s="77" customFormat="1"/>
    <row r="7180" s="77" customFormat="1"/>
    <row r="7181" s="77" customFormat="1"/>
    <row r="7182" s="77" customFormat="1"/>
    <row r="7183" s="77" customFormat="1"/>
    <row r="7184" s="77" customFormat="1"/>
    <row r="7185" s="77" customFormat="1"/>
    <row r="7186" s="77" customFormat="1"/>
    <row r="7187" s="77" customFormat="1"/>
    <row r="7188" s="77" customFormat="1"/>
    <row r="7189" s="77" customFormat="1"/>
    <row r="7190" s="77" customFormat="1"/>
    <row r="7191" s="77" customFormat="1"/>
    <row r="7192" s="77" customFormat="1"/>
    <row r="7193" s="77" customFormat="1"/>
    <row r="7194" s="77" customFormat="1"/>
    <row r="7195" s="77" customFormat="1"/>
    <row r="7196" s="77" customFormat="1"/>
    <row r="7197" s="77" customFormat="1"/>
    <row r="7198" s="77" customFormat="1"/>
    <row r="7199" s="77" customFormat="1"/>
    <row r="7200" s="77" customFormat="1"/>
    <row r="7201" s="77" customFormat="1"/>
    <row r="7202" s="77" customFormat="1"/>
    <row r="7203" s="77" customFormat="1"/>
    <row r="7204" s="77" customFormat="1"/>
    <row r="7205" s="77" customFormat="1"/>
    <row r="7206" s="77" customFormat="1"/>
    <row r="7207" s="77" customFormat="1"/>
    <row r="7208" s="77" customFormat="1"/>
    <row r="7209" s="77" customFormat="1"/>
    <row r="7210" s="77" customFormat="1"/>
    <row r="7211" s="77" customFormat="1"/>
    <row r="7212" s="77" customFormat="1"/>
    <row r="7213" s="77" customFormat="1"/>
    <row r="7214" s="77" customFormat="1"/>
    <row r="7215" s="77" customFormat="1"/>
    <row r="7216" s="77" customFormat="1"/>
    <row r="7217" s="77" customFormat="1"/>
    <row r="7218" s="77" customFormat="1"/>
    <row r="7219" s="77" customFormat="1"/>
    <row r="7220" s="77" customFormat="1"/>
    <row r="7221" s="77" customFormat="1"/>
    <row r="7222" s="77" customFormat="1"/>
    <row r="7223" s="77" customFormat="1"/>
    <row r="7224" s="77" customFormat="1"/>
    <row r="7225" s="77" customFormat="1"/>
    <row r="7226" s="77" customFormat="1"/>
    <row r="7227" s="77" customFormat="1"/>
    <row r="7228" s="77" customFormat="1"/>
    <row r="7229" s="77" customFormat="1"/>
    <row r="7230" s="77" customFormat="1"/>
    <row r="7231" s="77" customFormat="1"/>
    <row r="7232" s="77" customFormat="1"/>
    <row r="7233" s="77" customFormat="1"/>
    <row r="7234" s="77" customFormat="1"/>
    <row r="7235" s="77" customFormat="1"/>
    <row r="7236" s="77" customFormat="1"/>
    <row r="7237" s="77" customFormat="1"/>
    <row r="7238" s="77" customFormat="1"/>
    <row r="7239" s="77" customFormat="1"/>
    <row r="7240" s="77" customFormat="1"/>
    <row r="7241" s="77" customFormat="1"/>
    <row r="7242" s="77" customFormat="1"/>
    <row r="7243" s="77" customFormat="1"/>
    <row r="7244" s="77" customFormat="1"/>
    <row r="7245" s="77" customFormat="1"/>
    <row r="7246" s="77" customFormat="1"/>
    <row r="7247" s="77" customFormat="1"/>
    <row r="7248" s="77" customFormat="1"/>
    <row r="7249" s="77" customFormat="1"/>
    <row r="7250" s="77" customFormat="1"/>
    <row r="7251" s="77" customFormat="1"/>
    <row r="7252" s="77" customFormat="1"/>
    <row r="7253" s="77" customFormat="1"/>
    <row r="7254" s="77" customFormat="1"/>
    <row r="7255" s="77" customFormat="1"/>
    <row r="7256" s="77" customFormat="1"/>
    <row r="7257" s="77" customFormat="1"/>
    <row r="7258" s="77" customFormat="1"/>
    <row r="7259" s="77" customFormat="1"/>
    <row r="7260" s="77" customFormat="1"/>
    <row r="7261" s="77" customFormat="1"/>
    <row r="7262" s="77" customFormat="1"/>
    <row r="7263" s="77" customFormat="1"/>
    <row r="7264" s="77" customFormat="1"/>
    <row r="7265" s="77" customFormat="1"/>
    <row r="7266" s="77" customFormat="1"/>
    <row r="7267" s="77" customFormat="1"/>
    <row r="7268" s="77" customFormat="1"/>
    <row r="7269" s="77" customFormat="1"/>
    <row r="7270" s="77" customFormat="1"/>
    <row r="7271" s="77" customFormat="1"/>
    <row r="7272" s="77" customFormat="1"/>
    <row r="7273" s="77" customFormat="1"/>
    <row r="7274" s="77" customFormat="1"/>
    <row r="7275" s="77" customFormat="1"/>
    <row r="7276" s="77" customFormat="1"/>
    <row r="7277" s="77" customFormat="1"/>
    <row r="7278" s="77" customFormat="1"/>
    <row r="7279" s="77" customFormat="1"/>
    <row r="7280" s="77" customFormat="1"/>
    <row r="7281" s="77" customFormat="1"/>
    <row r="7282" s="77" customFormat="1"/>
    <row r="7283" s="77" customFormat="1"/>
    <row r="7284" s="77" customFormat="1"/>
    <row r="7285" s="77" customFormat="1"/>
    <row r="7286" s="77" customFormat="1"/>
    <row r="7287" s="77" customFormat="1"/>
    <row r="7288" s="77" customFormat="1"/>
    <row r="7289" s="77" customFormat="1"/>
    <row r="7290" s="77" customFormat="1"/>
    <row r="7291" s="77" customFormat="1"/>
    <row r="7292" s="77" customFormat="1"/>
    <row r="7293" s="77" customFormat="1"/>
    <row r="7294" s="77" customFormat="1"/>
    <row r="7295" s="77" customFormat="1"/>
    <row r="7296" s="77" customFormat="1"/>
    <row r="7297" s="77" customFormat="1"/>
    <row r="7298" s="77" customFormat="1"/>
    <row r="7299" s="77" customFormat="1"/>
    <row r="7300" s="77" customFormat="1"/>
    <row r="7301" s="77" customFormat="1"/>
    <row r="7302" s="77" customFormat="1"/>
    <row r="7303" s="77" customFormat="1"/>
    <row r="7304" s="77" customFormat="1"/>
    <row r="7305" s="77" customFormat="1"/>
    <row r="7306" s="77" customFormat="1"/>
    <row r="7307" s="77" customFormat="1"/>
    <row r="7308" s="77" customFormat="1"/>
    <row r="7309" s="77" customFormat="1"/>
    <row r="7310" s="77" customFormat="1"/>
    <row r="7311" s="77" customFormat="1"/>
    <row r="7312" s="77" customFormat="1"/>
    <row r="7313" s="77" customFormat="1"/>
    <row r="7314" s="77" customFormat="1"/>
    <row r="7315" s="77" customFormat="1"/>
    <row r="7316" s="77" customFormat="1"/>
    <row r="7317" s="77" customFormat="1"/>
    <row r="7318" s="77" customFormat="1"/>
    <row r="7319" s="77" customFormat="1"/>
    <row r="7320" s="77" customFormat="1"/>
    <row r="7321" s="77" customFormat="1"/>
    <row r="7322" s="77" customFormat="1"/>
    <row r="7323" s="77" customFormat="1"/>
    <row r="7324" s="77" customFormat="1"/>
    <row r="7325" s="77" customFormat="1"/>
    <row r="7326" s="77" customFormat="1"/>
    <row r="7327" s="77" customFormat="1"/>
    <row r="7328" s="77" customFormat="1"/>
    <row r="7329" s="77" customFormat="1"/>
    <row r="7330" s="77" customFormat="1"/>
    <row r="7331" s="77" customFormat="1"/>
    <row r="7332" s="77" customFormat="1"/>
    <row r="7333" s="77" customFormat="1"/>
    <row r="7334" s="77" customFormat="1"/>
    <row r="7335" s="77" customFormat="1"/>
    <row r="7336" s="77" customFormat="1"/>
    <row r="7337" s="77" customFormat="1"/>
    <row r="7338" s="77" customFormat="1"/>
    <row r="7339" s="77" customFormat="1"/>
    <row r="7340" s="77" customFormat="1"/>
    <row r="7341" s="77" customFormat="1"/>
    <row r="7342" s="77" customFormat="1"/>
    <row r="7343" s="77" customFormat="1"/>
    <row r="7344" s="77" customFormat="1"/>
    <row r="7345" s="77" customFormat="1"/>
    <row r="7346" s="77" customFormat="1"/>
    <row r="7347" s="77" customFormat="1"/>
    <row r="7348" s="77" customFormat="1"/>
    <row r="7349" s="77" customFormat="1"/>
    <row r="7350" s="77" customFormat="1"/>
    <row r="7351" s="77" customFormat="1"/>
    <row r="7352" s="77" customFormat="1"/>
    <row r="7353" s="77" customFormat="1"/>
    <row r="7354" s="77" customFormat="1"/>
    <row r="7355" s="77" customFormat="1"/>
    <row r="7356" s="77" customFormat="1"/>
    <row r="7357" s="77" customFormat="1"/>
    <row r="7358" s="77" customFormat="1"/>
    <row r="7359" s="77" customFormat="1"/>
    <row r="7360" s="77" customFormat="1"/>
    <row r="7361" s="77" customFormat="1"/>
    <row r="7362" s="77" customFormat="1"/>
    <row r="7363" s="77" customFormat="1"/>
    <row r="7364" s="77" customFormat="1"/>
    <row r="7365" s="77" customFormat="1"/>
    <row r="7366" s="77" customFormat="1"/>
    <row r="7367" s="77" customFormat="1"/>
    <row r="7368" s="77" customFormat="1"/>
    <row r="7369" s="77" customFormat="1"/>
    <row r="7370" s="77" customFormat="1"/>
    <row r="7371" s="77" customFormat="1"/>
    <row r="7372" s="77" customFormat="1"/>
    <row r="7373" s="77" customFormat="1"/>
    <row r="7374" s="77" customFormat="1"/>
    <row r="7375" s="77" customFormat="1"/>
    <row r="7376" s="77" customFormat="1"/>
    <row r="7377" s="77" customFormat="1"/>
    <row r="7378" s="77" customFormat="1"/>
    <row r="7379" s="77" customFormat="1"/>
    <row r="7380" s="77" customFormat="1"/>
    <row r="7381" s="77" customFormat="1"/>
    <row r="7382" s="77" customFormat="1"/>
    <row r="7383" s="77" customFormat="1"/>
    <row r="7384" s="77" customFormat="1"/>
    <row r="7385" s="77" customFormat="1"/>
    <row r="7386" s="77" customFormat="1"/>
    <row r="7387" s="77" customFormat="1"/>
    <row r="7388" s="77" customFormat="1"/>
    <row r="7389" s="77" customFormat="1"/>
    <row r="7390" s="77" customFormat="1"/>
    <row r="7391" s="77" customFormat="1"/>
    <row r="7392" s="77" customFormat="1"/>
    <row r="7393" s="77" customFormat="1"/>
    <row r="7394" s="77" customFormat="1"/>
    <row r="7395" s="77" customFormat="1"/>
    <row r="7396" s="77" customFormat="1"/>
    <row r="7397" s="77" customFormat="1"/>
    <row r="7398" s="77" customFormat="1"/>
    <row r="7399" s="77" customFormat="1"/>
    <row r="7400" s="77" customFormat="1"/>
    <row r="7401" s="77" customFormat="1"/>
    <row r="7402" s="77" customFormat="1"/>
    <row r="7403" s="77" customFormat="1"/>
    <row r="7404" s="77" customFormat="1"/>
    <row r="7405" s="77" customFormat="1"/>
    <row r="7406" s="77" customFormat="1"/>
    <row r="7407" s="77" customFormat="1"/>
    <row r="7408" s="77" customFormat="1"/>
    <row r="7409" s="77" customFormat="1"/>
    <row r="7410" s="77" customFormat="1"/>
    <row r="7411" s="77" customFormat="1"/>
    <row r="7412" s="77" customFormat="1"/>
    <row r="7413" s="77" customFormat="1"/>
    <row r="7414" s="77" customFormat="1"/>
    <row r="7415" s="77" customFormat="1"/>
    <row r="7416" s="77" customFormat="1"/>
    <row r="7417" s="77" customFormat="1"/>
    <row r="7418" s="77" customFormat="1"/>
    <row r="7419" s="77" customFormat="1"/>
    <row r="7420" s="77" customFormat="1"/>
    <row r="7421" s="77" customFormat="1"/>
    <row r="7422" s="77" customFormat="1"/>
    <row r="7423" s="77" customFormat="1"/>
    <row r="7424" s="77" customFormat="1"/>
    <row r="7425" s="77" customFormat="1"/>
    <row r="7426" s="77" customFormat="1"/>
    <row r="7427" s="77" customFormat="1"/>
    <row r="7428" s="77" customFormat="1"/>
    <row r="7429" s="77" customFormat="1"/>
    <row r="7430" s="77" customFormat="1"/>
    <row r="7431" s="77" customFormat="1"/>
    <row r="7432" s="77" customFormat="1"/>
    <row r="7433" s="77" customFormat="1"/>
    <row r="7434" s="77" customFormat="1"/>
    <row r="7435" s="77" customFormat="1"/>
    <row r="7436" s="77" customFormat="1"/>
    <row r="7437" s="77" customFormat="1"/>
    <row r="7438" s="77" customFormat="1"/>
    <row r="7439" s="77" customFormat="1"/>
    <row r="7440" s="77" customFormat="1"/>
    <row r="7441" s="77" customFormat="1"/>
    <row r="7442" s="77" customFormat="1"/>
    <row r="7443" s="77" customFormat="1"/>
    <row r="7444" s="77" customFormat="1"/>
    <row r="7445" s="77" customFormat="1"/>
    <row r="7446" s="77" customFormat="1"/>
    <row r="7447" s="77" customFormat="1"/>
    <row r="7448" s="77" customFormat="1"/>
    <row r="7449" s="77" customFormat="1"/>
    <row r="7450" s="77" customFormat="1"/>
    <row r="7451" s="77" customFormat="1"/>
    <row r="7452" s="77" customFormat="1"/>
    <row r="7453" s="77" customFormat="1"/>
    <row r="7454" s="77" customFormat="1"/>
    <row r="7455" s="77" customFormat="1"/>
    <row r="7456" s="77" customFormat="1"/>
    <row r="7457" s="77" customFormat="1"/>
    <row r="7458" s="77" customFormat="1"/>
    <row r="7459" s="77" customFormat="1"/>
    <row r="7460" s="77" customFormat="1"/>
    <row r="7461" s="77" customFormat="1"/>
    <row r="7462" s="77" customFormat="1"/>
    <row r="7463" s="77" customFormat="1"/>
    <row r="7464" s="77" customFormat="1"/>
    <row r="7465" s="77" customFormat="1"/>
    <row r="7466" s="77" customFormat="1"/>
    <row r="7467" s="77" customFormat="1"/>
    <row r="7468" s="77" customFormat="1"/>
    <row r="7469" s="77" customFormat="1"/>
    <row r="7470" s="77" customFormat="1"/>
    <row r="7471" s="77" customFormat="1"/>
    <row r="7472" s="77" customFormat="1"/>
    <row r="7473" s="77" customFormat="1"/>
    <row r="7474" s="77" customFormat="1"/>
    <row r="7475" s="77" customFormat="1"/>
    <row r="7476" s="77" customFormat="1"/>
    <row r="7477" s="77" customFormat="1"/>
    <row r="7478" s="77" customFormat="1"/>
    <row r="7479" s="77" customFormat="1"/>
    <row r="7480" s="77" customFormat="1"/>
    <row r="7481" s="77" customFormat="1"/>
    <row r="7482" s="77" customFormat="1"/>
    <row r="7483" s="77" customFormat="1"/>
    <row r="7484" s="77" customFormat="1"/>
    <row r="7485" s="77" customFormat="1"/>
    <row r="7486" s="77" customFormat="1"/>
    <row r="7487" s="77" customFormat="1"/>
    <row r="7488" s="77" customFormat="1"/>
    <row r="7489" s="77" customFormat="1"/>
    <row r="7490" s="77" customFormat="1"/>
    <row r="7491" s="77" customFormat="1"/>
    <row r="7492" s="77" customFormat="1"/>
    <row r="7493" s="77" customFormat="1"/>
    <row r="7494" s="77" customFormat="1"/>
    <row r="7495" s="77" customFormat="1"/>
    <row r="7496" s="77" customFormat="1"/>
    <row r="7497" s="77" customFormat="1"/>
    <row r="7498" s="77" customFormat="1"/>
    <row r="7499" s="77" customFormat="1"/>
    <row r="7500" s="77" customFormat="1"/>
    <row r="7501" s="77" customFormat="1"/>
    <row r="7502" s="77" customFormat="1"/>
    <row r="7503" s="77" customFormat="1"/>
    <row r="7504" s="77" customFormat="1"/>
    <row r="7505" s="77" customFormat="1"/>
    <row r="7506" s="77" customFormat="1"/>
    <row r="7507" s="77" customFormat="1"/>
    <row r="7508" s="77" customFormat="1"/>
    <row r="7509" s="77" customFormat="1"/>
    <row r="7510" s="77" customFormat="1"/>
    <row r="7511" s="77" customFormat="1"/>
    <row r="7512" s="77" customFormat="1"/>
    <row r="7513" s="77" customFormat="1"/>
    <row r="7514" s="77" customFormat="1"/>
    <row r="7515" s="77" customFormat="1"/>
    <row r="7516" s="77" customFormat="1"/>
    <row r="7517" s="77" customFormat="1"/>
    <row r="7518" s="77" customFormat="1"/>
    <row r="7519" s="77" customFormat="1"/>
    <row r="7520" s="77" customFormat="1"/>
    <row r="7521" s="77" customFormat="1"/>
    <row r="7522" s="77" customFormat="1"/>
    <row r="7523" s="77" customFormat="1"/>
    <row r="7524" s="77" customFormat="1"/>
    <row r="7525" s="77" customFormat="1"/>
    <row r="7526" s="77" customFormat="1"/>
    <row r="7527" s="77" customFormat="1"/>
    <row r="7528" s="77" customFormat="1"/>
    <row r="7529" s="77" customFormat="1"/>
    <row r="7530" s="77" customFormat="1"/>
    <row r="7531" s="77" customFormat="1"/>
    <row r="7532" s="77" customFormat="1"/>
    <row r="7533" s="77" customFormat="1"/>
    <row r="7534" s="77" customFormat="1"/>
    <row r="7535" s="77" customFormat="1"/>
    <row r="7536" s="77" customFormat="1"/>
    <row r="7537" s="77" customFormat="1"/>
    <row r="7538" s="77" customFormat="1"/>
    <row r="7539" s="77" customFormat="1"/>
    <row r="7540" s="77" customFormat="1"/>
    <row r="7541" s="77" customFormat="1"/>
    <row r="7542" s="77" customFormat="1"/>
    <row r="7543" s="77" customFormat="1"/>
    <row r="7544" s="77" customFormat="1"/>
    <row r="7545" s="77" customFormat="1"/>
    <row r="7546" s="77" customFormat="1"/>
    <row r="7547" s="77" customFormat="1"/>
    <row r="7548" s="77" customFormat="1"/>
    <row r="7549" s="77" customFormat="1"/>
    <row r="7550" s="77" customFormat="1"/>
    <row r="7551" s="77" customFormat="1"/>
    <row r="7552" s="77" customFormat="1"/>
    <row r="7553" s="77" customFormat="1"/>
    <row r="7554" s="77" customFormat="1"/>
    <row r="7555" s="77" customFormat="1"/>
    <row r="7556" s="77" customFormat="1"/>
    <row r="7557" s="77" customFormat="1"/>
    <row r="7558" s="77" customFormat="1"/>
    <row r="7559" s="77" customFormat="1"/>
    <row r="7560" s="77" customFormat="1"/>
    <row r="7561" s="77" customFormat="1"/>
    <row r="7562" s="77" customFormat="1"/>
    <row r="7563" s="77" customFormat="1"/>
    <row r="7564" s="77" customFormat="1"/>
    <row r="7565" s="77" customFormat="1"/>
    <row r="7566" s="77" customFormat="1"/>
    <row r="7567" s="77" customFormat="1"/>
    <row r="7568" s="77" customFormat="1"/>
    <row r="7569" s="77" customFormat="1"/>
    <row r="7570" s="77" customFormat="1"/>
    <row r="7571" s="77" customFormat="1"/>
    <row r="7572" s="77" customFormat="1"/>
    <row r="7573" s="77" customFormat="1"/>
    <row r="7574" s="77" customFormat="1"/>
    <row r="7575" s="77" customFormat="1"/>
    <row r="7576" s="77" customFormat="1"/>
    <row r="7577" s="77" customFormat="1"/>
    <row r="7578" s="77" customFormat="1"/>
    <row r="7579" s="77" customFormat="1"/>
    <row r="7580" s="77" customFormat="1"/>
    <row r="7581" s="77" customFormat="1"/>
    <row r="7582" s="77" customFormat="1"/>
    <row r="7583" s="77" customFormat="1"/>
    <row r="7584" s="77" customFormat="1"/>
    <row r="7585" s="77" customFormat="1"/>
    <row r="7586" s="77" customFormat="1"/>
    <row r="7587" s="77" customFormat="1"/>
    <row r="7588" s="77" customFormat="1"/>
    <row r="7589" s="77" customFormat="1"/>
    <row r="7590" s="77" customFormat="1"/>
    <row r="7591" s="77" customFormat="1"/>
    <row r="7592" s="77" customFormat="1"/>
    <row r="7593" s="77" customFormat="1"/>
    <row r="7594" s="77" customFormat="1"/>
    <row r="7595" s="77" customFormat="1"/>
    <row r="7596" s="77" customFormat="1"/>
    <row r="7597" s="77" customFormat="1"/>
    <row r="7598" s="77" customFormat="1"/>
    <row r="7599" s="77" customFormat="1"/>
    <row r="7600" s="77" customFormat="1"/>
    <row r="7601" s="77" customFormat="1"/>
    <row r="7602" s="77" customFormat="1"/>
    <row r="7603" s="77" customFormat="1"/>
    <row r="7604" s="77" customFormat="1"/>
    <row r="7605" s="77" customFormat="1"/>
    <row r="7606" s="77" customFormat="1"/>
    <row r="7607" s="77" customFormat="1"/>
    <row r="7608" s="77" customFormat="1"/>
    <row r="7609" s="77" customFormat="1"/>
    <row r="7610" s="77" customFormat="1"/>
    <row r="7611" s="77" customFormat="1"/>
    <row r="7612" s="77" customFormat="1"/>
    <row r="7613" s="77" customFormat="1"/>
    <row r="7614" s="77" customFormat="1"/>
    <row r="7615" s="77" customFormat="1"/>
    <row r="7616" s="77" customFormat="1"/>
    <row r="7617" s="77" customFormat="1"/>
    <row r="7618" s="77" customFormat="1"/>
    <row r="7619" s="77" customFormat="1"/>
    <row r="7620" s="77" customFormat="1"/>
    <row r="7621" s="77" customFormat="1"/>
    <row r="7622" s="77" customFormat="1"/>
    <row r="7623" s="77" customFormat="1"/>
    <row r="7624" s="77" customFormat="1"/>
    <row r="7625" s="77" customFormat="1"/>
    <row r="7626" s="77" customFormat="1"/>
    <row r="7627" s="77" customFormat="1"/>
    <row r="7628" s="77" customFormat="1"/>
    <row r="7629" s="77" customFormat="1"/>
    <row r="7630" s="77" customFormat="1"/>
    <row r="7631" s="77" customFormat="1"/>
    <row r="7632" s="77" customFormat="1"/>
    <row r="7633" s="77" customFormat="1"/>
    <row r="7634" s="77" customFormat="1"/>
    <row r="7635" s="77" customFormat="1"/>
    <row r="7636" s="77" customFormat="1"/>
    <row r="7637" s="77" customFormat="1"/>
    <row r="7638" s="77" customFormat="1"/>
    <row r="7639" s="77" customFormat="1"/>
    <row r="7640" s="77" customFormat="1"/>
    <row r="7641" s="77" customFormat="1"/>
    <row r="7642" s="77" customFormat="1"/>
    <row r="7643" s="77" customFormat="1"/>
    <row r="7644" s="77" customFormat="1"/>
    <row r="7645" s="77" customFormat="1"/>
    <row r="7646" s="77" customFormat="1"/>
    <row r="7647" s="77" customFormat="1"/>
    <row r="7648" s="77" customFormat="1"/>
    <row r="7649" s="77" customFormat="1"/>
    <row r="7650" s="77" customFormat="1"/>
    <row r="7651" s="77" customFormat="1"/>
    <row r="7652" s="77" customFormat="1"/>
    <row r="7653" s="77" customFormat="1"/>
    <row r="7654" s="77" customFormat="1"/>
    <row r="7655" s="77" customFormat="1"/>
    <row r="7656" s="77" customFormat="1"/>
    <row r="7657" s="77" customFormat="1"/>
    <row r="7658" s="77" customFormat="1"/>
    <row r="7659" s="77" customFormat="1"/>
    <row r="7660" s="77" customFormat="1"/>
    <row r="7661" s="77" customFormat="1"/>
    <row r="7662" s="77" customFormat="1"/>
    <row r="7663" s="77" customFormat="1"/>
    <row r="7664" s="77" customFormat="1"/>
    <row r="7665" s="77" customFormat="1"/>
    <row r="7666" s="77" customFormat="1"/>
    <row r="7667" s="77" customFormat="1"/>
    <row r="7668" s="77" customFormat="1"/>
    <row r="7669" s="77" customFormat="1"/>
    <row r="7670" s="77" customFormat="1"/>
    <row r="7671" s="77" customFormat="1"/>
    <row r="7672" s="77" customFormat="1"/>
    <row r="7673" s="77" customFormat="1"/>
    <row r="7674" s="77" customFormat="1"/>
    <row r="7675" s="77" customFormat="1"/>
    <row r="7676" s="77" customFormat="1"/>
    <row r="7677" s="77" customFormat="1"/>
    <row r="7678" s="77" customFormat="1"/>
    <row r="7679" s="77" customFormat="1"/>
    <row r="7680" s="77" customFormat="1"/>
    <row r="7681" s="77" customFormat="1"/>
    <row r="7682" s="77" customFormat="1"/>
    <row r="7683" s="77" customFormat="1"/>
    <row r="7684" s="77" customFormat="1"/>
    <row r="7685" s="77" customFormat="1"/>
    <row r="7686" s="77" customFormat="1"/>
    <row r="7687" s="77" customFormat="1"/>
    <row r="7688" s="77" customFormat="1"/>
    <row r="7689" s="77" customFormat="1"/>
    <row r="7690" s="77" customFormat="1"/>
    <row r="7691" s="77" customFormat="1"/>
    <row r="7692" s="77" customFormat="1"/>
    <row r="7693" s="77" customFormat="1"/>
    <row r="7694" s="77" customFormat="1"/>
    <row r="7695" s="77" customFormat="1"/>
    <row r="7696" s="77" customFormat="1"/>
    <row r="7697" s="77" customFormat="1"/>
    <row r="7698" s="77" customFormat="1"/>
    <row r="7699" s="77" customFormat="1"/>
    <row r="7700" s="77" customFormat="1"/>
    <row r="7701" s="77" customFormat="1"/>
    <row r="7702" s="77" customFormat="1"/>
    <row r="7703" s="77" customFormat="1"/>
    <row r="7704" s="77" customFormat="1"/>
    <row r="7705" s="77" customFormat="1"/>
    <row r="7706" s="77" customFormat="1"/>
    <row r="7707" s="77" customFormat="1"/>
    <row r="7708" s="77" customFormat="1"/>
    <row r="7709" s="77" customFormat="1"/>
    <row r="7710" s="77" customFormat="1"/>
    <row r="7711" s="77" customFormat="1"/>
    <row r="7712" s="77" customFormat="1"/>
    <row r="7713" s="77" customFormat="1"/>
    <row r="7714" s="77" customFormat="1"/>
    <row r="7715" s="77" customFormat="1"/>
    <row r="7716" s="77" customFormat="1"/>
    <row r="7717" s="77" customFormat="1"/>
    <row r="7718" s="77" customFormat="1"/>
    <row r="7719" s="77" customFormat="1"/>
    <row r="7720" s="77" customFormat="1"/>
    <row r="7721" s="77" customFormat="1"/>
    <row r="7722" s="77" customFormat="1"/>
    <row r="7723" s="77" customFormat="1"/>
    <row r="7724" s="77" customFormat="1"/>
    <row r="7725" s="77" customFormat="1"/>
    <row r="7726" s="77" customFormat="1"/>
    <row r="7727" s="77" customFormat="1"/>
    <row r="7728" s="77" customFormat="1"/>
    <row r="7729" s="77" customFormat="1"/>
    <row r="7730" s="77" customFormat="1"/>
    <row r="7731" s="77" customFormat="1"/>
    <row r="7732" s="77" customFormat="1"/>
    <row r="7733" s="77" customFormat="1"/>
    <row r="7734" s="77" customFormat="1"/>
    <row r="7735" s="77" customFormat="1"/>
    <row r="7736" s="77" customFormat="1"/>
    <row r="7737" s="77" customFormat="1"/>
    <row r="7738" s="77" customFormat="1"/>
    <row r="7739" s="77" customFormat="1"/>
    <row r="7740" s="77" customFormat="1"/>
    <row r="7741" s="77" customFormat="1"/>
    <row r="7742" s="77" customFormat="1"/>
    <row r="7743" s="77" customFormat="1"/>
    <row r="7744" s="77" customFormat="1"/>
    <row r="7745" s="77" customFormat="1"/>
    <row r="7746" s="77" customFormat="1"/>
    <row r="7747" s="77" customFormat="1"/>
    <row r="7748" s="77" customFormat="1"/>
    <row r="7749" s="77" customFormat="1"/>
    <row r="7750" s="77" customFormat="1"/>
    <row r="7751" s="77" customFormat="1"/>
    <row r="7752" s="77" customFormat="1"/>
    <row r="7753" s="77" customFormat="1"/>
    <row r="7754" s="77" customFormat="1"/>
    <row r="7755" s="77" customFormat="1"/>
    <row r="7756" s="77" customFormat="1"/>
    <row r="7757" s="77" customFormat="1"/>
    <row r="7758" s="77" customFormat="1"/>
    <row r="7759" s="77" customFormat="1"/>
    <row r="7760" s="77" customFormat="1"/>
    <row r="7761" s="77" customFormat="1"/>
    <row r="7762" s="77" customFormat="1"/>
    <row r="7763" s="77" customFormat="1"/>
    <row r="7764" s="77" customFormat="1"/>
    <row r="7765" s="77" customFormat="1"/>
    <row r="7766" s="77" customFormat="1"/>
    <row r="7767" s="77" customFormat="1"/>
    <row r="7768" s="77" customFormat="1"/>
    <row r="7769" s="77" customFormat="1"/>
    <row r="7770" s="77" customFormat="1"/>
    <row r="7771" s="77" customFormat="1"/>
    <row r="7772" s="77" customFormat="1"/>
    <row r="7773" s="77" customFormat="1"/>
    <row r="7774" s="77" customFormat="1"/>
    <row r="7775" s="77" customFormat="1"/>
    <row r="7776" s="77" customFormat="1"/>
    <row r="7777" s="77" customFormat="1"/>
    <row r="7778" s="77" customFormat="1"/>
    <row r="7779" s="77" customFormat="1"/>
    <row r="7780" s="77" customFormat="1"/>
    <row r="7781" s="77" customFormat="1"/>
    <row r="7782" s="77" customFormat="1"/>
    <row r="7783" s="77" customFormat="1"/>
    <row r="7784" s="77" customFormat="1"/>
    <row r="7785" s="77" customFormat="1"/>
    <row r="7786" s="77" customFormat="1"/>
    <row r="7787" s="77" customFormat="1"/>
    <row r="7788" s="77" customFormat="1"/>
    <row r="7789" s="77" customFormat="1"/>
    <row r="7790" s="77" customFormat="1"/>
    <row r="7791" s="77" customFormat="1"/>
    <row r="7792" s="77" customFormat="1"/>
    <row r="7793" s="77" customFormat="1"/>
    <row r="7794" s="77" customFormat="1"/>
    <row r="7795" s="77" customFormat="1"/>
    <row r="7796" s="77" customFormat="1"/>
    <row r="7797" s="77" customFormat="1"/>
    <row r="7798" s="77" customFormat="1"/>
    <row r="7799" s="77" customFormat="1"/>
    <row r="7800" s="77" customFormat="1"/>
    <row r="7801" s="77" customFormat="1"/>
    <row r="7802" s="77" customFormat="1"/>
    <row r="7803" s="77" customFormat="1"/>
    <row r="7804" s="77" customFormat="1"/>
    <row r="7805" s="77" customFormat="1"/>
    <row r="7806" s="77" customFormat="1"/>
    <row r="7807" s="77" customFormat="1"/>
    <row r="7808" s="77" customFormat="1"/>
    <row r="7809" s="77" customFormat="1"/>
    <row r="7810" s="77" customFormat="1"/>
    <row r="7811" s="77" customFormat="1"/>
    <row r="7812" s="77" customFormat="1"/>
    <row r="7813" s="77" customFormat="1"/>
    <row r="7814" s="77" customFormat="1"/>
    <row r="7815" s="77" customFormat="1"/>
    <row r="7816" s="77" customFormat="1"/>
    <row r="7817" s="77" customFormat="1"/>
    <row r="7818" s="77" customFormat="1"/>
    <row r="7819" s="77" customFormat="1"/>
    <row r="7820" s="77" customFormat="1"/>
    <row r="7821" s="77" customFormat="1"/>
    <row r="7822" s="77" customFormat="1"/>
    <row r="7823" s="77" customFormat="1"/>
    <row r="7824" s="77" customFormat="1"/>
    <row r="7825" s="77" customFormat="1"/>
    <row r="7826" s="77" customFormat="1"/>
    <row r="7827" s="77" customFormat="1"/>
    <row r="7828" s="77" customFormat="1"/>
    <row r="7829" s="77" customFormat="1"/>
    <row r="7830" s="77" customFormat="1"/>
    <row r="7831" s="77" customFormat="1"/>
    <row r="7832" s="77" customFormat="1"/>
    <row r="7833" s="77" customFormat="1"/>
    <row r="7834" s="77" customFormat="1"/>
    <row r="7835" s="77" customFormat="1"/>
    <row r="7836" s="77" customFormat="1"/>
    <row r="7837" s="77" customFormat="1"/>
    <row r="7838" s="77" customFormat="1"/>
    <row r="7839" s="77" customFormat="1"/>
    <row r="7840" s="77" customFormat="1"/>
    <row r="7841" s="77" customFormat="1"/>
    <row r="7842" s="77" customFormat="1"/>
    <row r="7843" s="77" customFormat="1"/>
    <row r="7844" s="77" customFormat="1"/>
    <row r="7845" s="77" customFormat="1"/>
    <row r="7846" s="77" customFormat="1"/>
    <row r="7847" s="77" customFormat="1"/>
    <row r="7848" s="77" customFormat="1"/>
    <row r="7849" s="77" customFormat="1"/>
    <row r="7850" s="77" customFormat="1"/>
    <row r="7851" s="77" customFormat="1"/>
    <row r="7852" s="77" customFormat="1"/>
    <row r="7853" s="77" customFormat="1"/>
    <row r="7854" s="77" customFormat="1"/>
    <row r="7855" s="77" customFormat="1"/>
    <row r="7856" s="77" customFormat="1"/>
    <row r="7857" s="77" customFormat="1"/>
    <row r="7858" s="77" customFormat="1"/>
    <row r="7859" s="77" customFormat="1"/>
    <row r="7860" s="77" customFormat="1"/>
    <row r="7861" s="77" customFormat="1"/>
    <row r="7862" s="77" customFormat="1"/>
    <row r="7863" s="77" customFormat="1"/>
    <row r="7864" s="77" customFormat="1"/>
    <row r="7865" s="77" customFormat="1"/>
    <row r="7866" s="77" customFormat="1"/>
    <row r="7867" s="77" customFormat="1"/>
    <row r="7868" s="77" customFormat="1"/>
    <row r="7869" s="77" customFormat="1"/>
    <row r="7870" s="77" customFormat="1"/>
    <row r="7871" s="77" customFormat="1"/>
    <row r="7872" s="77" customFormat="1"/>
    <row r="7873" s="77" customFormat="1"/>
    <row r="7874" s="77" customFormat="1"/>
    <row r="7875" s="77" customFormat="1"/>
    <row r="7876" s="77" customFormat="1"/>
    <row r="7877" s="77" customFormat="1"/>
    <row r="7878" s="77" customFormat="1"/>
    <row r="7879" s="77" customFormat="1"/>
    <row r="7880" s="77" customFormat="1"/>
    <row r="7881" s="77" customFormat="1"/>
    <row r="7882" s="77" customFormat="1"/>
    <row r="7883" s="77" customFormat="1"/>
    <row r="7884" s="77" customFormat="1"/>
    <row r="7885" s="77" customFormat="1"/>
    <row r="7886" s="77" customFormat="1"/>
    <row r="7887" s="77" customFormat="1"/>
    <row r="7888" s="77" customFormat="1"/>
    <row r="7889" s="77" customFormat="1"/>
    <row r="7890" s="77" customFormat="1"/>
    <row r="7891" s="77" customFormat="1"/>
    <row r="7892" s="77" customFormat="1"/>
    <row r="7893" s="77" customFormat="1"/>
    <row r="7894" s="77" customFormat="1"/>
    <row r="7895" s="77" customFormat="1"/>
    <row r="7896" s="77" customFormat="1"/>
    <row r="7897" s="77" customFormat="1"/>
    <row r="7898" s="77" customFormat="1"/>
    <row r="7899" s="77" customFormat="1"/>
    <row r="7900" s="77" customFormat="1"/>
    <row r="7901" s="77" customFormat="1"/>
    <row r="7902" s="77" customFormat="1"/>
    <row r="7903" s="77" customFormat="1"/>
    <row r="7904" s="77" customFormat="1"/>
    <row r="7905" s="77" customFormat="1"/>
    <row r="7906" s="77" customFormat="1"/>
    <row r="7907" s="77" customFormat="1"/>
    <row r="7908" s="77" customFormat="1"/>
    <row r="7909" s="77" customFormat="1"/>
    <row r="7910" s="77" customFormat="1"/>
    <row r="7911" s="77" customFormat="1"/>
    <row r="7912" s="77" customFormat="1"/>
    <row r="7913" s="77" customFormat="1"/>
    <row r="7914" s="77" customFormat="1"/>
    <row r="7915" s="77" customFormat="1"/>
    <row r="7916" s="77" customFormat="1"/>
    <row r="7917" s="77" customFormat="1"/>
    <row r="7918" s="77" customFormat="1"/>
    <row r="7919" s="77" customFormat="1"/>
    <row r="7920" s="77" customFormat="1"/>
    <row r="7921" s="77" customFormat="1"/>
    <row r="7922" s="77" customFormat="1"/>
    <row r="7923" s="77" customFormat="1"/>
    <row r="7924" s="77" customFormat="1"/>
    <row r="7925" s="77" customFormat="1"/>
    <row r="7926" s="77" customFormat="1"/>
    <row r="7927" s="77" customFormat="1"/>
    <row r="7928" s="77" customFormat="1"/>
    <row r="7929" s="77" customFormat="1"/>
    <row r="7930" s="77" customFormat="1"/>
    <row r="7931" s="77" customFormat="1"/>
    <row r="7932" s="77" customFormat="1"/>
    <row r="7933" s="77" customFormat="1"/>
    <row r="7934" s="77" customFormat="1"/>
    <row r="7935" s="77" customFormat="1"/>
    <row r="7936" s="77" customFormat="1"/>
    <row r="7937" s="77" customFormat="1"/>
    <row r="7938" s="77" customFormat="1"/>
    <row r="7939" s="77" customFormat="1"/>
    <row r="7940" s="77" customFormat="1"/>
    <row r="7941" s="77" customFormat="1"/>
    <row r="7942" s="77" customFormat="1"/>
    <row r="7943" s="77" customFormat="1"/>
    <row r="7944" s="77" customFormat="1"/>
    <row r="7945" s="77" customFormat="1"/>
    <row r="7946" s="77" customFormat="1"/>
    <row r="7947" s="77" customFormat="1"/>
    <row r="7948" s="77" customFormat="1"/>
    <row r="7949" s="77" customFormat="1"/>
    <row r="7950" s="77" customFormat="1"/>
    <row r="7951" s="77" customFormat="1"/>
    <row r="7952" s="77" customFormat="1"/>
    <row r="7953" s="77" customFormat="1"/>
    <row r="7954" s="77" customFormat="1"/>
    <row r="7955" s="77" customFormat="1"/>
    <row r="7956" s="77" customFormat="1"/>
    <row r="7957" s="77" customFormat="1"/>
    <row r="7958" s="77" customFormat="1"/>
    <row r="7959" s="77" customFormat="1"/>
    <row r="7960" s="77" customFormat="1"/>
    <row r="7961" s="77" customFormat="1"/>
    <row r="7962" s="77" customFormat="1"/>
    <row r="7963" s="77" customFormat="1"/>
    <row r="7964" s="77" customFormat="1"/>
    <row r="7965" s="77" customFormat="1"/>
    <row r="7966" s="77" customFormat="1"/>
    <row r="7967" s="77" customFormat="1"/>
    <row r="7968" s="77" customFormat="1"/>
    <row r="7969" s="77" customFormat="1"/>
    <row r="7970" s="77" customFormat="1"/>
    <row r="7971" s="77" customFormat="1"/>
    <row r="7972" s="77" customFormat="1"/>
    <row r="7973" s="77" customFormat="1"/>
    <row r="7974" s="77" customFormat="1"/>
    <row r="7975" s="77" customFormat="1"/>
    <row r="7976" s="77" customFormat="1"/>
    <row r="7977" s="77" customFormat="1"/>
    <row r="7978" s="77" customFormat="1"/>
    <row r="7979" s="77" customFormat="1"/>
    <row r="7980" s="77" customFormat="1"/>
    <row r="7981" s="77" customFormat="1"/>
    <row r="7982" s="77" customFormat="1"/>
    <row r="7983" s="77" customFormat="1"/>
    <row r="7984" s="77" customFormat="1"/>
    <row r="7985" s="77" customFormat="1"/>
    <row r="7986" s="77" customFormat="1"/>
    <row r="7987" s="77" customFormat="1"/>
    <row r="7988" s="77" customFormat="1"/>
    <row r="7989" s="77" customFormat="1"/>
    <row r="7990" s="77" customFormat="1"/>
    <row r="7991" s="77" customFormat="1"/>
    <row r="7992" s="77" customFormat="1"/>
    <row r="7993" s="77" customFormat="1"/>
    <row r="7994" s="77" customFormat="1"/>
    <row r="7995" s="77" customFormat="1"/>
    <row r="7996" s="77" customFormat="1"/>
    <row r="7997" s="77" customFormat="1"/>
    <row r="7998" s="77" customFormat="1"/>
    <row r="7999" s="77" customFormat="1"/>
    <row r="8000" s="77" customFormat="1"/>
    <row r="8001" s="77" customFormat="1"/>
    <row r="8002" s="77" customFormat="1"/>
    <row r="8003" s="77" customFormat="1"/>
    <row r="8004" s="77" customFormat="1"/>
    <row r="8005" s="77" customFormat="1"/>
    <row r="8006" s="77" customFormat="1"/>
    <row r="8007" s="77" customFormat="1"/>
    <row r="8008" s="77" customFormat="1"/>
    <row r="8009" s="77" customFormat="1"/>
    <row r="8010" s="77" customFormat="1"/>
    <row r="8011" s="77" customFormat="1"/>
    <row r="8012" s="77" customFormat="1"/>
    <row r="8013" s="77" customFormat="1"/>
    <row r="8014" s="77" customFormat="1"/>
    <row r="8015" s="77" customFormat="1"/>
    <row r="8016" s="77" customFormat="1"/>
    <row r="8017" s="77" customFormat="1"/>
    <row r="8018" s="77" customFormat="1"/>
    <row r="8019" s="77" customFormat="1"/>
    <row r="8020" s="77" customFormat="1"/>
    <row r="8021" s="77" customFormat="1"/>
    <row r="8022" s="77" customFormat="1"/>
    <row r="8023" s="77" customFormat="1"/>
    <row r="8024" s="77" customFormat="1"/>
    <row r="8025" s="77" customFormat="1"/>
    <row r="8026" s="77" customFormat="1"/>
    <row r="8027" s="77" customFormat="1"/>
    <row r="8028" s="77" customFormat="1"/>
    <row r="8029" s="77" customFormat="1"/>
    <row r="8030" s="77" customFormat="1"/>
    <row r="8031" s="77" customFormat="1"/>
    <row r="8032" s="77" customFormat="1"/>
    <row r="8033" s="77" customFormat="1"/>
    <row r="8034" s="77" customFormat="1"/>
    <row r="8035" s="77" customFormat="1"/>
    <row r="8036" s="77" customFormat="1"/>
    <row r="8037" s="77" customFormat="1"/>
    <row r="8038" s="77" customFormat="1"/>
    <row r="8039" s="77" customFormat="1"/>
    <row r="8040" s="77" customFormat="1"/>
    <row r="8041" s="77" customFormat="1"/>
    <row r="8042" s="77" customFormat="1"/>
    <row r="8043" s="77" customFormat="1"/>
    <row r="8044" s="77" customFormat="1"/>
    <row r="8045" s="77" customFormat="1"/>
    <row r="8046" s="77" customFormat="1"/>
    <row r="8047" s="77" customFormat="1"/>
    <row r="8048" s="77" customFormat="1"/>
    <row r="8049" s="77" customFormat="1"/>
    <row r="8050" s="77" customFormat="1"/>
    <row r="8051" s="77" customFormat="1"/>
    <row r="8052" s="77" customFormat="1"/>
    <row r="8053" s="77" customFormat="1"/>
    <row r="8054" s="77" customFormat="1"/>
    <row r="8055" s="77" customFormat="1"/>
    <row r="8056" s="77" customFormat="1"/>
    <row r="8057" s="77" customFormat="1"/>
    <row r="8058" s="77" customFormat="1"/>
    <row r="8059" s="77" customFormat="1"/>
    <row r="8060" s="77" customFormat="1"/>
    <row r="8061" s="77" customFormat="1"/>
    <row r="8062" s="77" customFormat="1"/>
    <row r="8063" s="77" customFormat="1"/>
    <row r="8064" s="77" customFormat="1"/>
    <row r="8065" s="77" customFormat="1"/>
    <row r="8066" s="77" customFormat="1"/>
    <row r="8067" s="77" customFormat="1"/>
    <row r="8068" s="77" customFormat="1"/>
    <row r="8069" s="77" customFormat="1"/>
    <row r="8070" s="77" customFormat="1"/>
    <row r="8071" s="77" customFormat="1"/>
    <row r="8072" s="77" customFormat="1"/>
    <row r="8073" s="77" customFormat="1"/>
    <row r="8074" s="77" customFormat="1"/>
    <row r="8075" s="77" customFormat="1"/>
    <row r="8076" s="77" customFormat="1"/>
    <row r="8077" s="77" customFormat="1"/>
    <row r="8078" s="77" customFormat="1"/>
    <row r="8079" s="77" customFormat="1"/>
    <row r="8080" s="77" customFormat="1"/>
    <row r="8081" s="77" customFormat="1"/>
    <row r="8082" s="77" customFormat="1"/>
    <row r="8083" s="77" customFormat="1"/>
    <row r="8084" s="77" customFormat="1"/>
    <row r="8085" s="77" customFormat="1"/>
    <row r="8086" s="77" customFormat="1"/>
    <row r="8087" s="77" customFormat="1"/>
    <row r="8088" s="77" customFormat="1"/>
    <row r="8089" s="77" customFormat="1"/>
    <row r="8090" s="77" customFormat="1"/>
    <row r="8091" s="77" customFormat="1"/>
    <row r="8092" s="77" customFormat="1"/>
    <row r="8093" s="77" customFormat="1"/>
    <row r="8094" s="77" customFormat="1"/>
    <row r="8095" s="77" customFormat="1"/>
    <row r="8096" s="77" customFormat="1"/>
    <row r="8097" s="77" customFormat="1"/>
    <row r="8098" s="77" customFormat="1"/>
    <row r="8099" s="77" customFormat="1"/>
    <row r="8100" s="77" customFormat="1"/>
    <row r="8101" s="77" customFormat="1"/>
    <row r="8102" s="77" customFormat="1"/>
    <row r="8103" s="77" customFormat="1"/>
    <row r="8104" s="77" customFormat="1"/>
    <row r="8105" s="77" customFormat="1"/>
    <row r="8106" s="77" customFormat="1"/>
    <row r="8107" s="77" customFormat="1"/>
    <row r="8108" s="77" customFormat="1"/>
    <row r="8109" s="77" customFormat="1"/>
    <row r="8110" s="77" customFormat="1"/>
    <row r="8111" s="77" customFormat="1"/>
    <row r="8112" s="77" customFormat="1"/>
    <row r="8113" s="77" customFormat="1"/>
    <row r="8114" s="77" customFormat="1"/>
    <row r="8115" s="77" customFormat="1"/>
    <row r="8116" s="77" customFormat="1"/>
    <row r="8117" s="77" customFormat="1"/>
    <row r="8118" s="77" customFormat="1"/>
    <row r="8119" s="77" customFormat="1"/>
    <row r="8120" s="77" customFormat="1"/>
    <row r="8121" s="77" customFormat="1"/>
    <row r="8122" s="77" customFormat="1"/>
    <row r="8123" s="77" customFormat="1"/>
    <row r="8124" s="77" customFormat="1"/>
    <row r="8125" s="77" customFormat="1"/>
    <row r="8126" s="77" customFormat="1"/>
    <row r="8127" s="77" customFormat="1"/>
    <row r="8128" s="77" customFormat="1"/>
    <row r="8129" s="77" customFormat="1"/>
    <row r="8130" s="77" customFormat="1"/>
    <row r="8131" s="77" customFormat="1"/>
    <row r="8132" s="77" customFormat="1"/>
    <row r="8133" s="77" customFormat="1"/>
    <row r="8134" s="77" customFormat="1"/>
    <row r="8135" s="77" customFormat="1"/>
    <row r="8136" s="77" customFormat="1"/>
    <row r="8137" s="77" customFormat="1"/>
    <row r="8138" s="77" customFormat="1"/>
    <row r="8139" s="77" customFormat="1"/>
    <row r="8140" s="77" customFormat="1"/>
    <row r="8141" s="77" customFormat="1"/>
    <row r="8142" s="77" customFormat="1"/>
    <row r="8143" s="77" customFormat="1"/>
    <row r="8144" s="77" customFormat="1"/>
    <row r="8145" s="77" customFormat="1"/>
    <row r="8146" s="77" customFormat="1"/>
    <row r="8147" s="77" customFormat="1"/>
    <row r="8148" s="77" customFormat="1"/>
    <row r="8149" s="77" customFormat="1"/>
    <row r="8150" s="77" customFormat="1"/>
    <row r="8151" s="77" customFormat="1"/>
    <row r="8152" s="77" customFormat="1"/>
    <row r="8153" s="77" customFormat="1"/>
    <row r="8154" s="77" customFormat="1"/>
    <row r="8155" s="77" customFormat="1"/>
    <row r="8156" s="77" customFormat="1"/>
    <row r="8157" s="77" customFormat="1"/>
    <row r="8158" s="77" customFormat="1"/>
    <row r="8159" s="77" customFormat="1"/>
    <row r="8160" s="77" customFormat="1"/>
    <row r="8161" s="77" customFormat="1"/>
    <row r="8162" s="77" customFormat="1"/>
    <row r="8163" s="77" customFormat="1"/>
    <row r="8164" s="77" customFormat="1"/>
    <row r="8165" s="77" customFormat="1"/>
    <row r="8166" s="77" customFormat="1"/>
    <row r="8167" s="77" customFormat="1"/>
    <row r="8168" s="77" customFormat="1"/>
    <row r="8169" s="77" customFormat="1"/>
    <row r="8170" s="77" customFormat="1"/>
    <row r="8171" s="77" customFormat="1"/>
    <row r="8172" s="77" customFormat="1"/>
    <row r="8173" s="77" customFormat="1"/>
    <row r="8174" s="77" customFormat="1"/>
    <row r="8175" s="77" customFormat="1"/>
    <row r="8176" s="77" customFormat="1"/>
    <row r="8177" s="77" customFormat="1"/>
    <row r="8178" s="77" customFormat="1"/>
    <row r="8179" s="77" customFormat="1"/>
    <row r="8180" s="77" customFormat="1"/>
    <row r="8181" s="77" customFormat="1"/>
    <row r="8182" s="77" customFormat="1"/>
    <row r="8183" s="77" customFormat="1"/>
    <row r="8184" s="77" customFormat="1"/>
    <row r="8185" s="77" customFormat="1"/>
    <row r="8186" s="77" customFormat="1"/>
    <row r="8187" s="77" customFormat="1"/>
    <row r="8188" s="77" customFormat="1"/>
    <row r="8189" s="77" customFormat="1"/>
    <row r="8190" s="77" customFormat="1"/>
    <row r="8191" s="77" customFormat="1"/>
    <row r="8192" s="77" customFormat="1"/>
    <row r="8193" s="77" customFormat="1"/>
    <row r="8194" s="77" customFormat="1"/>
    <row r="8195" s="77" customFormat="1"/>
    <row r="8196" s="77" customFormat="1"/>
    <row r="8197" s="77" customFormat="1"/>
    <row r="8198" s="77" customFormat="1"/>
    <row r="8199" s="77" customFormat="1"/>
    <row r="8200" s="77" customFormat="1"/>
    <row r="8201" s="77" customFormat="1"/>
    <row r="8202" s="77" customFormat="1"/>
    <row r="8203" s="77" customFormat="1"/>
    <row r="8204" s="77" customFormat="1"/>
    <row r="8205" s="77" customFormat="1"/>
    <row r="8206" s="77" customFormat="1"/>
    <row r="8207" s="77" customFormat="1"/>
    <row r="8208" s="77" customFormat="1"/>
    <row r="8209" s="77" customFormat="1"/>
    <row r="8210" s="77" customFormat="1"/>
    <row r="8211" s="77" customFormat="1"/>
    <row r="8212" s="77" customFormat="1"/>
    <row r="8213" s="77" customFormat="1"/>
    <row r="8214" s="77" customFormat="1"/>
    <row r="8215" s="77" customFormat="1"/>
    <row r="8216" s="77" customFormat="1"/>
    <row r="8217" s="77" customFormat="1"/>
    <row r="8218" s="77" customFormat="1"/>
    <row r="8219" s="77" customFormat="1"/>
    <row r="8220" s="77" customFormat="1"/>
    <row r="8221" s="77" customFormat="1"/>
    <row r="8222" s="77" customFormat="1"/>
    <row r="8223" s="77" customFormat="1"/>
    <row r="8224" s="77" customFormat="1"/>
    <row r="8225" s="77" customFormat="1"/>
    <row r="8226" s="77" customFormat="1"/>
    <row r="8227" s="77" customFormat="1"/>
    <row r="8228" s="77" customFormat="1"/>
    <row r="8229" s="77" customFormat="1"/>
    <row r="8230" s="77" customFormat="1"/>
    <row r="8231" s="77" customFormat="1"/>
    <row r="8232" s="77" customFormat="1"/>
    <row r="8233" s="77" customFormat="1"/>
    <row r="8234" s="77" customFormat="1"/>
    <row r="8235" s="77" customFormat="1"/>
    <row r="8236" s="77" customFormat="1"/>
    <row r="8237" s="77" customFormat="1"/>
    <row r="8238" s="77" customFormat="1"/>
    <row r="8239" s="77" customFormat="1"/>
    <row r="8240" s="77" customFormat="1"/>
    <row r="8241" s="77" customFormat="1"/>
    <row r="8242" s="77" customFormat="1"/>
    <row r="8243" s="77" customFormat="1"/>
    <row r="8244" s="77" customFormat="1"/>
    <row r="8245" s="77" customFormat="1"/>
    <row r="8246" s="77" customFormat="1"/>
    <row r="8247" s="77" customFormat="1"/>
    <row r="8248" s="77" customFormat="1"/>
    <row r="8249" s="77" customFormat="1"/>
    <row r="8250" s="77" customFormat="1"/>
    <row r="8251" s="77" customFormat="1"/>
    <row r="8252" s="77" customFormat="1"/>
    <row r="8253" s="77" customFormat="1"/>
    <row r="8254" s="77" customFormat="1"/>
    <row r="8255" s="77" customFormat="1"/>
    <row r="8256" s="77" customFormat="1"/>
    <row r="8257" s="77" customFormat="1"/>
    <row r="8258" s="77" customFormat="1"/>
    <row r="8259" s="77" customFormat="1"/>
    <row r="8260" s="77" customFormat="1"/>
    <row r="8261" s="77" customFormat="1"/>
    <row r="8262" s="77" customFormat="1"/>
    <row r="8263" s="77" customFormat="1"/>
    <row r="8264" s="77" customFormat="1"/>
    <row r="8265" s="77" customFormat="1"/>
    <row r="8266" s="77" customFormat="1"/>
    <row r="8267" s="77" customFormat="1"/>
    <row r="8268" s="77" customFormat="1"/>
    <row r="8269" s="77" customFormat="1"/>
    <row r="8270" s="77" customFormat="1"/>
    <row r="8271" s="77" customFormat="1"/>
    <row r="8272" s="77" customFormat="1"/>
    <row r="8273" s="77" customFormat="1"/>
    <row r="8274" s="77" customFormat="1"/>
    <row r="8275" s="77" customFormat="1"/>
    <row r="8276" s="77" customFormat="1"/>
    <row r="8277" s="77" customFormat="1"/>
    <row r="8278" s="77" customFormat="1"/>
    <row r="8279" s="77" customFormat="1"/>
    <row r="8280" s="77" customFormat="1"/>
    <row r="8281" s="77" customFormat="1"/>
    <row r="8282" s="77" customFormat="1"/>
    <row r="8283" s="77" customFormat="1"/>
    <row r="8284" s="77" customFormat="1"/>
    <row r="8285" s="77" customFormat="1"/>
    <row r="8286" s="77" customFormat="1"/>
    <row r="8287" s="77" customFormat="1"/>
    <row r="8288" s="77" customFormat="1"/>
    <row r="8289" s="77" customFormat="1"/>
    <row r="8290" s="77" customFormat="1"/>
    <row r="8291" s="77" customFormat="1"/>
    <row r="8292" s="77" customFormat="1"/>
    <row r="8293" s="77" customFormat="1"/>
    <row r="8294" s="77" customFormat="1"/>
    <row r="8295" s="77" customFormat="1"/>
    <row r="8296" s="77" customFormat="1"/>
    <row r="8297" s="77" customFormat="1"/>
    <row r="8298" s="77" customFormat="1"/>
    <row r="8299" s="77" customFormat="1"/>
    <row r="8300" s="77" customFormat="1"/>
    <row r="8301" s="77" customFormat="1"/>
    <row r="8302" s="77" customFormat="1"/>
    <row r="8303" s="77" customFormat="1"/>
    <row r="8304" s="77" customFormat="1"/>
    <row r="8305" s="77" customFormat="1"/>
    <row r="8306" s="77" customFormat="1"/>
    <row r="8307" s="77" customFormat="1"/>
    <row r="8308" s="77" customFormat="1"/>
    <row r="8309" s="77" customFormat="1"/>
    <row r="8310" s="77" customFormat="1"/>
    <row r="8311" s="77" customFormat="1"/>
    <row r="8312" s="77" customFormat="1"/>
    <row r="8313" s="77" customFormat="1"/>
    <row r="8314" s="77" customFormat="1"/>
    <row r="8315" s="77" customFormat="1"/>
    <row r="8316" s="77" customFormat="1"/>
    <row r="8317" s="77" customFormat="1"/>
    <row r="8318" s="77" customFormat="1"/>
    <row r="8319" s="77" customFormat="1"/>
    <row r="8320" s="77" customFormat="1"/>
    <row r="8321" s="77" customFormat="1"/>
    <row r="8322" s="77" customFormat="1"/>
    <row r="8323" s="77" customFormat="1"/>
    <row r="8324" s="77" customFormat="1"/>
    <row r="8325" s="77" customFormat="1"/>
    <row r="8326" s="77" customFormat="1"/>
    <row r="8327" s="77" customFormat="1"/>
    <row r="8328" s="77" customFormat="1"/>
    <row r="8329" s="77" customFormat="1"/>
    <row r="8330" s="77" customFormat="1"/>
    <row r="8331" s="77" customFormat="1"/>
    <row r="8332" s="77" customFormat="1"/>
    <row r="8333" s="77" customFormat="1"/>
    <row r="8334" s="77" customFormat="1"/>
    <row r="8335" s="77" customFormat="1"/>
    <row r="8336" s="77" customFormat="1"/>
    <row r="8337" s="77" customFormat="1"/>
    <row r="8338" s="77" customFormat="1"/>
    <row r="8339" s="77" customFormat="1"/>
    <row r="8340" s="77" customFormat="1"/>
    <row r="8341" s="77" customFormat="1"/>
    <row r="8342" s="77" customFormat="1"/>
    <row r="8343" s="77" customFormat="1"/>
    <row r="8344" s="77" customFormat="1"/>
    <row r="8345" s="77" customFormat="1"/>
    <row r="8346" s="77" customFormat="1"/>
    <row r="8347" s="77" customFormat="1"/>
    <row r="8348" s="77" customFormat="1"/>
    <row r="8349" s="77" customFormat="1"/>
    <row r="8350" s="77" customFormat="1"/>
    <row r="8351" s="77" customFormat="1"/>
    <row r="8352" s="77" customFormat="1"/>
    <row r="8353" s="77" customFormat="1"/>
    <row r="8354" s="77" customFormat="1"/>
    <row r="8355" s="77" customFormat="1"/>
    <row r="8356" s="77" customFormat="1"/>
    <row r="8357" s="77" customFormat="1"/>
    <row r="8358" s="77" customFormat="1"/>
    <row r="8359" s="77" customFormat="1"/>
    <row r="8360" s="77" customFormat="1"/>
    <row r="8361" s="77" customFormat="1"/>
    <row r="8362" s="77" customFormat="1"/>
    <row r="8363" s="77" customFormat="1"/>
    <row r="8364" s="77" customFormat="1"/>
    <row r="8365" s="77" customFormat="1"/>
    <row r="8366" s="77" customFormat="1"/>
    <row r="8367" s="77" customFormat="1"/>
    <row r="8368" s="77" customFormat="1"/>
    <row r="8369" s="77" customFormat="1"/>
    <row r="8370" s="77" customFormat="1"/>
    <row r="8371" s="77" customFormat="1"/>
    <row r="8372" s="77" customFormat="1"/>
    <row r="8373" s="77" customFormat="1"/>
    <row r="8374" s="77" customFormat="1"/>
    <row r="8375" s="77" customFormat="1"/>
    <row r="8376" s="77" customFormat="1"/>
    <row r="8377" s="77" customFormat="1"/>
    <row r="8378" s="77" customFormat="1"/>
    <row r="8379" s="77" customFormat="1"/>
    <row r="8380" s="77" customFormat="1"/>
    <row r="8381" s="77" customFormat="1"/>
    <row r="8382" s="77" customFormat="1"/>
    <row r="8383" s="77" customFormat="1"/>
    <row r="8384" s="77" customFormat="1"/>
    <row r="8385" s="77" customFormat="1"/>
    <row r="8386" s="77" customFormat="1"/>
    <row r="8387" s="77" customFormat="1"/>
    <row r="8388" s="77" customFormat="1"/>
    <row r="8389" s="77" customFormat="1"/>
    <row r="8390" s="77" customFormat="1"/>
    <row r="8391" s="77" customFormat="1"/>
    <row r="8392" s="77" customFormat="1"/>
    <row r="8393" s="77" customFormat="1"/>
    <row r="8394" s="77" customFormat="1"/>
    <row r="8395" s="77" customFormat="1"/>
    <row r="8396" s="77" customFormat="1"/>
    <row r="8397" s="77" customFormat="1"/>
    <row r="8398" s="77" customFormat="1"/>
    <row r="8399" s="77" customFormat="1"/>
    <row r="8400" s="77" customFormat="1"/>
    <row r="8401" s="77" customFormat="1"/>
    <row r="8402" s="77" customFormat="1"/>
    <row r="8403" s="77" customFormat="1"/>
    <row r="8404" s="77" customFormat="1"/>
    <row r="8405" s="77" customFormat="1"/>
    <row r="8406" s="77" customFormat="1"/>
    <row r="8407" s="77" customFormat="1"/>
    <row r="8408" s="77" customFormat="1"/>
    <row r="8409" s="77" customFormat="1"/>
    <row r="8410" s="77" customFormat="1"/>
    <row r="8411" s="77" customFormat="1"/>
    <row r="8412" s="77" customFormat="1"/>
    <row r="8413" s="77" customFormat="1"/>
    <row r="8414" s="77" customFormat="1"/>
    <row r="8415" s="77" customFormat="1"/>
    <row r="8416" s="77" customFormat="1"/>
    <row r="8417" s="77" customFormat="1"/>
    <row r="8418" s="77" customFormat="1"/>
    <row r="8419" s="77" customFormat="1"/>
    <row r="8420" s="77" customFormat="1"/>
    <row r="8421" s="77" customFormat="1"/>
    <row r="8422" s="77" customFormat="1"/>
    <row r="8423" s="77" customFormat="1"/>
    <row r="8424" s="77" customFormat="1"/>
    <row r="8425" s="77" customFormat="1"/>
    <row r="8426" s="77" customFormat="1"/>
    <row r="8427" s="77" customFormat="1"/>
    <row r="8428" s="77" customFormat="1"/>
    <row r="8429" s="77" customFormat="1"/>
    <row r="8430" s="77" customFormat="1"/>
    <row r="8431" s="77" customFormat="1"/>
    <row r="8432" s="77" customFormat="1"/>
    <row r="8433" s="77" customFormat="1"/>
    <row r="8434" s="77" customFormat="1"/>
    <row r="8435" s="77" customFormat="1"/>
    <row r="8436" s="77" customFormat="1"/>
    <row r="8437" s="77" customFormat="1"/>
    <row r="8438" s="77" customFormat="1"/>
    <row r="8439" s="77" customFormat="1"/>
    <row r="8440" s="77" customFormat="1"/>
    <row r="8441" s="77" customFormat="1"/>
    <row r="8442" s="77" customFormat="1"/>
    <row r="8443" s="77" customFormat="1"/>
    <row r="8444" s="77" customFormat="1"/>
    <row r="8445" s="77" customFormat="1"/>
    <row r="8446" s="77" customFormat="1"/>
    <row r="8447" s="77" customFormat="1"/>
    <row r="8448" s="77" customFormat="1"/>
    <row r="8449" s="77" customFormat="1"/>
    <row r="8450" s="77" customFormat="1"/>
    <row r="8451" s="77" customFormat="1"/>
    <row r="8452" s="77" customFormat="1"/>
    <row r="8453" s="77" customFormat="1"/>
    <row r="8454" s="77" customFormat="1"/>
    <row r="8455" s="77" customFormat="1"/>
    <row r="8456" s="77" customFormat="1"/>
    <row r="8457" s="77" customFormat="1"/>
    <row r="8458" s="77" customFormat="1"/>
    <row r="8459" s="77" customFormat="1"/>
    <row r="8460" s="77" customFormat="1"/>
    <row r="8461" s="77" customFormat="1"/>
    <row r="8462" s="77" customFormat="1"/>
    <row r="8463" s="77" customFormat="1"/>
    <row r="8464" s="77" customFormat="1"/>
    <row r="8465" s="77" customFormat="1"/>
    <row r="8466" s="77" customFormat="1"/>
    <row r="8467" s="77" customFormat="1"/>
    <row r="8468" s="77" customFormat="1"/>
    <row r="8469" s="77" customFormat="1"/>
    <row r="8470" s="77" customFormat="1"/>
    <row r="8471" s="77" customFormat="1"/>
    <row r="8472" s="77" customFormat="1"/>
    <row r="8473" s="77" customFormat="1"/>
    <row r="8474" s="77" customFormat="1"/>
    <row r="8475" s="77" customFormat="1"/>
    <row r="8476" s="77" customFormat="1"/>
    <row r="8477" s="77" customFormat="1"/>
    <row r="8478" s="77" customFormat="1"/>
    <row r="8479" s="77" customFormat="1"/>
    <row r="8480" s="77" customFormat="1"/>
    <row r="8481" s="77" customFormat="1"/>
    <row r="8482" s="77" customFormat="1"/>
    <row r="8483" s="77" customFormat="1"/>
    <row r="8484" s="77" customFormat="1"/>
    <row r="8485" s="77" customFormat="1"/>
    <row r="8486" s="77" customFormat="1"/>
    <row r="8487" s="77" customFormat="1"/>
    <row r="8488" s="77" customFormat="1"/>
    <row r="8489" s="77" customFormat="1"/>
    <row r="8490" s="77" customFormat="1"/>
    <row r="8491" s="77" customFormat="1"/>
    <row r="8492" s="77" customFormat="1"/>
    <row r="8493" s="77" customFormat="1"/>
    <row r="8494" s="77" customFormat="1"/>
    <row r="8495" s="77" customFormat="1"/>
    <row r="8496" s="77" customFormat="1"/>
    <row r="8497" s="77" customFormat="1"/>
    <row r="8498" s="77" customFormat="1"/>
    <row r="8499" s="77" customFormat="1"/>
    <row r="8500" s="77" customFormat="1"/>
    <row r="8501" s="77" customFormat="1"/>
    <row r="8502" s="77" customFormat="1"/>
    <row r="8503" s="77" customFormat="1"/>
    <row r="8504" s="77" customFormat="1"/>
    <row r="8505" s="77" customFormat="1"/>
    <row r="8506" s="77" customFormat="1"/>
    <row r="8507" s="77" customFormat="1"/>
    <row r="8508" s="77" customFormat="1"/>
    <row r="8509" s="77" customFormat="1"/>
    <row r="8510" s="77" customFormat="1"/>
    <row r="8511" s="77" customFormat="1"/>
    <row r="8512" s="77" customFormat="1"/>
    <row r="8513" s="77" customFormat="1"/>
    <row r="8514" s="77" customFormat="1"/>
    <row r="8515" s="77" customFormat="1"/>
    <row r="8516" s="77" customFormat="1"/>
    <row r="8517" s="77" customFormat="1"/>
    <row r="8518" s="77" customFormat="1"/>
    <row r="8519" s="77" customFormat="1"/>
    <row r="8520" s="77" customFormat="1"/>
    <row r="8521" s="77" customFormat="1"/>
    <row r="8522" s="77" customFormat="1"/>
    <row r="8523" s="77" customFormat="1"/>
    <row r="8524" s="77" customFormat="1"/>
    <row r="8525" s="77" customFormat="1"/>
    <row r="8526" s="77" customFormat="1"/>
    <row r="8527" s="77" customFormat="1"/>
    <row r="8528" s="77" customFormat="1"/>
    <row r="8529" s="77" customFormat="1"/>
    <row r="8530" s="77" customFormat="1"/>
    <row r="8531" s="77" customFormat="1"/>
    <row r="8532" s="77" customFormat="1"/>
    <row r="8533" s="77" customFormat="1"/>
    <row r="8534" s="77" customFormat="1"/>
    <row r="8535" s="77" customFormat="1"/>
    <row r="8536" s="77" customFormat="1"/>
    <row r="8537" s="77" customFormat="1"/>
    <row r="8538" s="77" customFormat="1"/>
    <row r="8539" s="77" customFormat="1"/>
    <row r="8540" s="77" customFormat="1"/>
    <row r="8541" s="77" customFormat="1"/>
    <row r="8542" s="77" customFormat="1"/>
    <row r="8543" s="77" customFormat="1"/>
    <row r="8544" s="77" customFormat="1"/>
    <row r="8545" s="77" customFormat="1"/>
    <row r="8546" s="77" customFormat="1"/>
    <row r="8547" s="77" customFormat="1"/>
    <row r="8548" s="77" customFormat="1"/>
    <row r="8549" s="77" customFormat="1"/>
    <row r="8550" s="77" customFormat="1"/>
    <row r="8551" s="77" customFormat="1"/>
    <row r="8552" s="77" customFormat="1"/>
    <row r="8553" s="77" customFormat="1"/>
    <row r="8554" s="77" customFormat="1"/>
    <row r="8555" s="77" customFormat="1"/>
    <row r="8556" s="77" customFormat="1"/>
    <row r="8557" s="77" customFormat="1"/>
    <row r="8558" s="77" customFormat="1"/>
    <row r="8559" s="77" customFormat="1"/>
    <row r="8560" s="77" customFormat="1"/>
    <row r="8561" s="77" customFormat="1"/>
    <row r="8562" s="77" customFormat="1"/>
    <row r="8563" s="77" customFormat="1"/>
    <row r="8564" s="77" customFormat="1"/>
    <row r="8565" s="77" customFormat="1"/>
    <row r="8566" s="77" customFormat="1"/>
    <row r="8567" s="77" customFormat="1"/>
    <row r="8568" s="77" customFormat="1"/>
    <row r="8569" s="77" customFormat="1"/>
    <row r="8570" s="77" customFormat="1"/>
    <row r="8571" s="77" customFormat="1"/>
    <row r="8572" s="77" customFormat="1"/>
    <row r="8573" s="77" customFormat="1"/>
    <row r="8574" s="77" customFormat="1"/>
    <row r="8575" s="77" customFormat="1"/>
    <row r="8576" s="77" customFormat="1"/>
    <row r="8577" s="77" customFormat="1"/>
    <row r="8578" s="77" customFormat="1"/>
    <row r="8579" s="77" customFormat="1"/>
    <row r="8580" s="77" customFormat="1"/>
    <row r="8581" s="77" customFormat="1"/>
    <row r="8582" s="77" customFormat="1"/>
    <row r="8583" s="77" customFormat="1"/>
    <row r="8584" s="77" customFormat="1"/>
    <row r="8585" s="77" customFormat="1"/>
    <row r="8586" s="77" customFormat="1"/>
    <row r="8587" s="77" customFormat="1"/>
    <row r="8588" s="77" customFormat="1"/>
    <row r="8589" s="77" customFormat="1"/>
    <row r="8590" s="77" customFormat="1"/>
    <row r="8591" s="77" customFormat="1"/>
    <row r="8592" s="77" customFormat="1"/>
    <row r="8593" s="77" customFormat="1"/>
    <row r="8594" s="77" customFormat="1"/>
    <row r="8595" s="77" customFormat="1"/>
    <row r="8596" s="77" customFormat="1"/>
    <row r="8597" s="77" customFormat="1"/>
    <row r="8598" s="77" customFormat="1"/>
    <row r="8599" s="77" customFormat="1"/>
    <row r="8600" s="77" customFormat="1"/>
    <row r="8601" s="77" customFormat="1"/>
    <row r="8602" s="77" customFormat="1"/>
    <row r="8603" s="77" customFormat="1"/>
    <row r="8604" s="77" customFormat="1"/>
    <row r="8605" s="77" customFormat="1"/>
    <row r="8606" s="77" customFormat="1"/>
    <row r="8607" s="77" customFormat="1"/>
    <row r="8608" s="77" customFormat="1"/>
    <row r="8609" s="77" customFormat="1"/>
    <row r="8610" s="77" customFormat="1"/>
    <row r="8611" s="77" customFormat="1"/>
    <row r="8612" s="77" customFormat="1"/>
    <row r="8613" s="77" customFormat="1"/>
    <row r="8614" s="77" customFormat="1"/>
    <row r="8615" s="77" customFormat="1"/>
    <row r="8616" s="77" customFormat="1"/>
    <row r="8617" s="77" customFormat="1"/>
    <row r="8618" s="77" customFormat="1"/>
    <row r="8619" s="77" customFormat="1"/>
    <row r="8620" s="77" customFormat="1"/>
    <row r="8621" s="77" customFormat="1"/>
    <row r="8622" s="77" customFormat="1"/>
    <row r="8623" s="77" customFormat="1"/>
    <row r="8624" s="77" customFormat="1"/>
    <row r="8625" s="77" customFormat="1"/>
    <row r="8626" s="77" customFormat="1"/>
    <row r="8627" s="77" customFormat="1"/>
    <row r="8628" s="77" customFormat="1"/>
    <row r="8629" s="77" customFormat="1"/>
    <row r="8630" s="77" customFormat="1"/>
    <row r="8631" s="77" customFormat="1"/>
    <row r="8632" s="77" customFormat="1"/>
    <row r="8633" s="77" customFormat="1"/>
    <row r="8634" s="77" customFormat="1"/>
    <row r="8635" s="77" customFormat="1"/>
    <row r="8636" s="77" customFormat="1"/>
    <row r="8637" s="77" customFormat="1"/>
    <row r="8638" s="77" customFormat="1"/>
    <row r="8639" s="77" customFormat="1"/>
    <row r="8640" s="77" customFormat="1"/>
    <row r="8641" s="77" customFormat="1"/>
    <row r="8642" s="77" customFormat="1"/>
    <row r="8643" s="77" customFormat="1"/>
    <row r="8644" s="77" customFormat="1"/>
    <row r="8645" s="77" customFormat="1"/>
    <row r="8646" s="77" customFormat="1"/>
    <row r="8647" s="77" customFormat="1"/>
    <row r="8648" s="77" customFormat="1"/>
    <row r="8649" s="77" customFormat="1"/>
    <row r="8650" s="77" customFormat="1"/>
    <row r="8651" s="77" customFormat="1"/>
    <row r="8652" s="77" customFormat="1"/>
    <row r="8653" s="77" customFormat="1"/>
    <row r="8654" s="77" customFormat="1"/>
    <row r="8655" s="77" customFormat="1"/>
    <row r="8656" s="77" customFormat="1"/>
    <row r="8657" s="77" customFormat="1"/>
    <row r="8658" s="77" customFormat="1"/>
    <row r="8659" s="77" customFormat="1"/>
    <row r="8660" s="77" customFormat="1"/>
    <row r="8661" s="77" customFormat="1"/>
    <row r="8662" s="77" customFormat="1"/>
    <row r="8663" s="77" customFormat="1"/>
    <row r="8664" s="77" customFormat="1"/>
    <row r="8665" s="77" customFormat="1"/>
    <row r="8666" s="77" customFormat="1"/>
    <row r="8667" s="77" customFormat="1"/>
    <row r="8668" s="77" customFormat="1"/>
    <row r="8669" s="77" customFormat="1"/>
    <row r="8670" s="77" customFormat="1"/>
    <row r="8671" s="77" customFormat="1"/>
    <row r="8672" s="77" customFormat="1"/>
    <row r="8673" s="77" customFormat="1"/>
    <row r="8674" s="77" customFormat="1"/>
    <row r="8675" s="77" customFormat="1"/>
    <row r="8676" s="77" customFormat="1"/>
    <row r="8677" s="77" customFormat="1"/>
    <row r="8678" s="77" customFormat="1"/>
    <row r="8679" s="77" customFormat="1"/>
    <row r="8680" s="77" customFormat="1"/>
    <row r="8681" s="77" customFormat="1"/>
    <row r="8682" s="77" customFormat="1"/>
    <row r="8683" s="77" customFormat="1"/>
    <row r="8684" s="77" customFormat="1"/>
    <row r="8685" s="77" customFormat="1"/>
    <row r="8686" s="77" customFormat="1"/>
    <row r="8687" s="77" customFormat="1"/>
    <row r="8688" s="77" customFormat="1"/>
    <row r="8689" s="77" customFormat="1"/>
    <row r="8690" s="77" customFormat="1"/>
    <row r="8691" s="77" customFormat="1"/>
    <row r="8692" s="77" customFormat="1"/>
    <row r="8693" s="77" customFormat="1"/>
    <row r="8694" s="77" customFormat="1"/>
    <row r="8695" s="77" customFormat="1"/>
    <row r="8696" s="77" customFormat="1"/>
    <row r="8697" s="77" customFormat="1"/>
    <row r="8698" s="77" customFormat="1"/>
    <row r="8699" s="77" customFormat="1"/>
    <row r="8700" s="77" customFormat="1"/>
    <row r="8701" s="77" customFormat="1"/>
    <row r="8702" s="77" customFormat="1"/>
    <row r="8703" s="77" customFormat="1"/>
    <row r="8704" s="77" customFormat="1"/>
    <row r="8705" s="77" customFormat="1"/>
    <row r="8706" s="77" customFormat="1"/>
    <row r="8707" s="77" customFormat="1"/>
    <row r="8708" s="77" customFormat="1"/>
    <row r="8709" s="77" customFormat="1"/>
    <row r="8710" s="77" customFormat="1"/>
    <row r="8711" s="77" customFormat="1"/>
    <row r="8712" s="77" customFormat="1"/>
    <row r="8713" s="77" customFormat="1"/>
    <row r="8714" s="77" customFormat="1"/>
    <row r="8715" s="77" customFormat="1"/>
    <row r="8716" s="77" customFormat="1"/>
    <row r="8717" s="77" customFormat="1"/>
    <row r="8718" s="77" customFormat="1"/>
    <row r="8719" s="77" customFormat="1"/>
    <row r="8720" s="77" customFormat="1"/>
    <row r="8721" s="77" customFormat="1"/>
    <row r="8722" s="77" customFormat="1"/>
    <row r="8723" s="77" customFormat="1"/>
    <row r="8724" s="77" customFormat="1"/>
    <row r="8725" s="77" customFormat="1"/>
    <row r="8726" s="77" customFormat="1"/>
    <row r="8727" s="77" customFormat="1"/>
    <row r="8728" s="77" customFormat="1"/>
    <row r="8729" s="77" customFormat="1"/>
    <row r="8730" s="77" customFormat="1"/>
    <row r="8731" s="77" customFormat="1"/>
    <row r="8732" s="77" customFormat="1"/>
    <row r="8733" s="77" customFormat="1"/>
    <row r="8734" s="77" customFormat="1"/>
    <row r="8735" s="77" customFormat="1"/>
    <row r="8736" s="77" customFormat="1"/>
    <row r="8737" s="77" customFormat="1"/>
    <row r="8738" s="77" customFormat="1"/>
    <row r="8739" s="77" customFormat="1"/>
    <row r="8740" s="77" customFormat="1"/>
    <row r="8741" s="77" customFormat="1"/>
    <row r="8742" s="77" customFormat="1"/>
    <row r="8743" s="77" customFormat="1"/>
    <row r="8744" s="77" customFormat="1"/>
    <row r="8745" s="77" customFormat="1"/>
    <row r="8746" s="77" customFormat="1"/>
    <row r="8747" s="77" customFormat="1"/>
    <row r="8748" s="77" customFormat="1"/>
    <row r="8749" s="77" customFormat="1"/>
    <row r="8750" s="77" customFormat="1"/>
    <row r="8751" s="77" customFormat="1"/>
    <row r="8752" s="77" customFormat="1"/>
    <row r="8753" s="77" customFormat="1"/>
    <row r="8754" s="77" customFormat="1"/>
    <row r="8755" s="77" customFormat="1"/>
    <row r="8756" s="77" customFormat="1"/>
    <row r="8757" s="77" customFormat="1"/>
    <row r="8758" s="77" customFormat="1"/>
    <row r="8759" s="77" customFormat="1"/>
    <row r="8760" s="77" customFormat="1"/>
    <row r="8761" s="77" customFormat="1"/>
    <row r="8762" s="77" customFormat="1"/>
    <row r="8763" s="77" customFormat="1"/>
    <row r="8764" s="77" customFormat="1"/>
    <row r="8765" s="77" customFormat="1"/>
    <row r="8766" s="77" customFormat="1"/>
    <row r="8767" s="77" customFormat="1"/>
    <row r="8768" s="77" customFormat="1"/>
    <row r="8769" s="77" customFormat="1"/>
    <row r="8770" s="77" customFormat="1"/>
    <row r="8771" s="77" customFormat="1"/>
    <row r="8772" s="77" customFormat="1"/>
    <row r="8773" s="77" customFormat="1"/>
    <row r="8774" s="77" customFormat="1"/>
    <row r="8775" s="77" customFormat="1"/>
    <row r="8776" s="77" customFormat="1"/>
    <row r="8777" s="77" customFormat="1"/>
    <row r="8778" s="77" customFormat="1"/>
    <row r="8779" s="77" customFormat="1"/>
    <row r="8780" s="77" customFormat="1"/>
    <row r="8781" s="77" customFormat="1"/>
    <row r="8782" s="77" customFormat="1"/>
    <row r="8783" s="77" customFormat="1"/>
    <row r="8784" s="77" customFormat="1"/>
    <row r="8785" s="77" customFormat="1"/>
    <row r="8786" s="77" customFormat="1"/>
    <row r="8787" s="77" customFormat="1"/>
    <row r="8788" s="77" customFormat="1"/>
    <row r="8789" s="77" customFormat="1"/>
    <row r="8790" s="77" customFormat="1"/>
    <row r="8791" s="77" customFormat="1"/>
    <row r="8792" s="77" customFormat="1"/>
    <row r="8793" s="77" customFormat="1"/>
    <row r="8794" s="77" customFormat="1"/>
    <row r="8795" s="77" customFormat="1"/>
    <row r="8796" s="77" customFormat="1"/>
    <row r="8797" s="77" customFormat="1"/>
    <row r="8798" s="77" customFormat="1"/>
    <row r="8799" s="77" customFormat="1"/>
    <row r="8800" s="77" customFormat="1"/>
    <row r="8801" s="77" customFormat="1"/>
    <row r="8802" s="77" customFormat="1"/>
    <row r="8803" s="77" customFormat="1"/>
    <row r="8804" s="77" customFormat="1"/>
    <row r="8805" s="77" customFormat="1"/>
    <row r="8806" s="77" customFormat="1"/>
    <row r="8807" s="77" customFormat="1"/>
    <row r="8808" s="77" customFormat="1"/>
    <row r="8809" s="77" customFormat="1"/>
    <row r="8810" s="77" customFormat="1"/>
    <row r="8811" s="77" customFormat="1"/>
    <row r="8812" s="77" customFormat="1"/>
    <row r="8813" s="77" customFormat="1"/>
    <row r="8814" s="77" customFormat="1"/>
    <row r="8815" s="77" customFormat="1"/>
    <row r="8816" s="77" customFormat="1"/>
    <row r="8817" s="77" customFormat="1"/>
    <row r="8818" s="77" customFormat="1"/>
    <row r="8819" s="77" customFormat="1"/>
    <row r="8820" s="77" customFormat="1"/>
    <row r="8821" s="77" customFormat="1"/>
    <row r="8822" s="77" customFormat="1"/>
    <row r="8823" s="77" customFormat="1"/>
    <row r="8824" s="77" customFormat="1"/>
    <row r="8825" s="77" customFormat="1"/>
    <row r="8826" s="77" customFormat="1"/>
    <row r="8827" s="77" customFormat="1"/>
    <row r="8828" s="77" customFormat="1"/>
    <row r="8829" s="77" customFormat="1"/>
    <row r="8830" s="77" customFormat="1"/>
    <row r="8831" s="77" customFormat="1"/>
    <row r="8832" s="77" customFormat="1"/>
    <row r="8833" s="77" customFormat="1"/>
    <row r="8834" s="77" customFormat="1"/>
    <row r="8835" s="77" customFormat="1"/>
    <row r="8836" s="77" customFormat="1"/>
    <row r="8837" s="77" customFormat="1"/>
    <row r="8838" s="77" customFormat="1"/>
    <row r="8839" s="77" customFormat="1"/>
    <row r="8840" s="77" customFormat="1"/>
    <row r="8841" s="77" customFormat="1"/>
    <row r="8842" s="77" customFormat="1"/>
    <row r="8843" s="77" customFormat="1"/>
    <row r="8844" s="77" customFormat="1"/>
    <row r="8845" s="77" customFormat="1"/>
    <row r="8846" s="77" customFormat="1"/>
    <row r="8847" s="77" customFormat="1"/>
    <row r="8848" s="77" customFormat="1"/>
    <row r="8849" s="77" customFormat="1"/>
    <row r="8850" s="77" customFormat="1"/>
    <row r="8851" s="77" customFormat="1"/>
    <row r="8852" s="77" customFormat="1"/>
    <row r="8853" s="77" customFormat="1"/>
    <row r="8854" s="77" customFormat="1"/>
    <row r="8855" s="77" customFormat="1"/>
    <row r="8856" s="77" customFormat="1"/>
    <row r="8857" s="77" customFormat="1"/>
    <row r="8858" s="77" customFormat="1"/>
    <row r="8859" s="77" customFormat="1"/>
    <row r="8860" s="77" customFormat="1"/>
    <row r="8861" s="77" customFormat="1"/>
    <row r="8862" s="77" customFormat="1"/>
    <row r="8863" s="77" customFormat="1"/>
    <row r="8864" s="77" customFormat="1"/>
    <row r="8865" s="77" customFormat="1"/>
    <row r="8866" s="77" customFormat="1"/>
    <row r="8867" s="77" customFormat="1"/>
    <row r="8868" s="77" customFormat="1"/>
    <row r="8869" s="77" customFormat="1"/>
    <row r="8870" s="77" customFormat="1"/>
    <row r="8871" s="77" customFormat="1"/>
    <row r="8872" s="77" customFormat="1"/>
    <row r="8873" s="77" customFormat="1"/>
    <row r="8874" s="77" customFormat="1"/>
    <row r="8875" s="77" customFormat="1"/>
    <row r="8876" s="77" customFormat="1"/>
    <row r="8877" s="77" customFormat="1"/>
    <row r="8878" s="77" customFormat="1"/>
    <row r="8879" s="77" customFormat="1"/>
    <row r="8880" s="77" customFormat="1"/>
    <row r="8881" s="77" customFormat="1"/>
    <row r="8882" s="77" customFormat="1"/>
    <row r="8883" s="77" customFormat="1"/>
    <row r="8884" s="77" customFormat="1"/>
    <row r="8885" s="77" customFormat="1"/>
    <row r="8886" s="77" customFormat="1"/>
    <row r="8887" s="77" customFormat="1"/>
    <row r="8888" s="77" customFormat="1"/>
    <row r="8889" s="77" customFormat="1"/>
    <row r="8890" s="77" customFormat="1"/>
    <row r="8891" s="77" customFormat="1"/>
    <row r="8892" s="77" customFormat="1"/>
    <row r="8893" s="77" customFormat="1"/>
    <row r="8894" s="77" customFormat="1"/>
    <row r="8895" s="77" customFormat="1"/>
    <row r="8896" s="77" customFormat="1"/>
    <row r="8897" s="77" customFormat="1"/>
    <row r="8898" s="77" customFormat="1"/>
    <row r="8899" s="77" customFormat="1"/>
    <row r="8900" s="77" customFormat="1"/>
    <row r="8901" s="77" customFormat="1"/>
    <row r="8902" s="77" customFormat="1"/>
    <row r="8903" s="77" customFormat="1"/>
    <row r="8904" s="77" customFormat="1"/>
    <row r="8905" s="77" customFormat="1"/>
    <row r="8906" s="77" customFormat="1"/>
    <row r="8907" s="77" customFormat="1"/>
    <row r="8908" s="77" customFormat="1"/>
    <row r="8909" s="77" customFormat="1"/>
    <row r="8910" s="77" customFormat="1"/>
    <row r="8911" s="77" customFormat="1"/>
    <row r="8912" s="77" customFormat="1"/>
    <row r="8913" s="77" customFormat="1"/>
    <row r="8914" s="77" customFormat="1"/>
    <row r="8915" s="77" customFormat="1"/>
    <row r="8916" s="77" customFormat="1"/>
    <row r="8917" s="77" customFormat="1"/>
    <row r="8918" s="77" customFormat="1"/>
    <row r="8919" s="77" customFormat="1"/>
    <row r="8920" s="77" customFormat="1"/>
    <row r="8921" s="77" customFormat="1"/>
    <row r="8922" s="77" customFormat="1"/>
    <row r="8923" s="77" customFormat="1"/>
    <row r="8924" s="77" customFormat="1"/>
    <row r="8925" s="77" customFormat="1"/>
    <row r="8926" s="77" customFormat="1"/>
    <row r="8927" s="77" customFormat="1"/>
    <row r="8928" s="77" customFormat="1"/>
    <row r="8929" s="77" customFormat="1"/>
    <row r="8930" s="77" customFormat="1"/>
    <row r="8931" s="77" customFormat="1"/>
    <row r="8932" s="77" customFormat="1"/>
    <row r="8933" s="77" customFormat="1"/>
    <row r="8934" s="77" customFormat="1"/>
    <row r="8935" s="77" customFormat="1"/>
    <row r="8936" s="77" customFormat="1"/>
    <row r="8937" s="77" customFormat="1"/>
    <row r="8938" s="77" customFormat="1"/>
    <row r="8939" s="77" customFormat="1"/>
    <row r="8940" s="77" customFormat="1"/>
    <row r="8941" s="77" customFormat="1"/>
    <row r="8942" s="77" customFormat="1"/>
    <row r="8943" s="77" customFormat="1"/>
    <row r="8944" s="77" customFormat="1"/>
    <row r="8945" s="77" customFormat="1"/>
    <row r="8946" s="77" customFormat="1"/>
    <row r="8947" s="77" customFormat="1"/>
    <row r="8948" s="77" customFormat="1"/>
    <row r="8949" s="77" customFormat="1"/>
    <row r="8950" s="77" customFormat="1"/>
    <row r="8951" s="77" customFormat="1"/>
    <row r="8952" s="77" customFormat="1"/>
    <row r="8953" s="77" customFormat="1"/>
    <row r="8954" s="77" customFormat="1"/>
    <row r="8955" s="77" customFormat="1"/>
    <row r="8956" s="77" customFormat="1"/>
    <row r="8957" s="77" customFormat="1"/>
    <row r="8958" s="77" customFormat="1"/>
    <row r="8959" s="77" customFormat="1"/>
    <row r="8960" s="77" customFormat="1"/>
    <row r="8961" s="77" customFormat="1"/>
    <row r="8962" s="77" customFormat="1"/>
    <row r="8963" s="77" customFormat="1"/>
    <row r="8964" s="77" customFormat="1"/>
    <row r="8965" s="77" customFormat="1"/>
    <row r="8966" s="77" customFormat="1"/>
    <row r="8967" s="77" customFormat="1"/>
    <row r="8968" s="77" customFormat="1"/>
    <row r="8969" s="77" customFormat="1"/>
    <row r="8970" s="77" customFormat="1"/>
    <row r="8971" s="77" customFormat="1"/>
    <row r="8972" s="77" customFormat="1"/>
    <row r="8973" s="77" customFormat="1"/>
    <row r="8974" s="77" customFormat="1"/>
    <row r="8975" s="77" customFormat="1"/>
    <row r="8976" s="77" customFormat="1"/>
    <row r="8977" s="77" customFormat="1"/>
    <row r="8978" s="77" customFormat="1"/>
    <row r="8979" s="77" customFormat="1"/>
    <row r="8980" s="77" customFormat="1"/>
    <row r="8981" s="77" customFormat="1"/>
    <row r="8982" s="77" customFormat="1"/>
    <row r="8983" s="77" customFormat="1"/>
    <row r="8984" s="77" customFormat="1"/>
    <row r="8985" s="77" customFormat="1"/>
    <row r="8986" s="77" customFormat="1"/>
    <row r="8987" s="77" customFormat="1"/>
    <row r="8988" s="77" customFormat="1"/>
    <row r="8989" s="77" customFormat="1"/>
    <row r="8990" s="77" customFormat="1"/>
    <row r="8991" s="77" customFormat="1"/>
    <row r="8992" s="77" customFormat="1"/>
    <row r="8993" s="77" customFormat="1"/>
    <row r="8994" s="77" customFormat="1"/>
    <row r="8995" s="77" customFormat="1"/>
    <row r="8996" s="77" customFormat="1"/>
    <row r="8997" s="77" customFormat="1"/>
    <row r="8998" s="77" customFormat="1"/>
    <row r="8999" s="77" customFormat="1"/>
    <row r="9000" s="77" customFormat="1"/>
    <row r="9001" s="77" customFormat="1"/>
    <row r="9002" s="77" customFormat="1"/>
    <row r="9003" s="77" customFormat="1"/>
    <row r="9004" s="77" customFormat="1"/>
    <row r="9005" s="77" customFormat="1"/>
    <row r="9006" s="77" customFormat="1"/>
    <row r="9007" s="77" customFormat="1"/>
    <row r="9008" s="77" customFormat="1"/>
    <row r="9009" s="77" customFormat="1"/>
    <row r="9010" s="77" customFormat="1"/>
    <row r="9011" s="77" customFormat="1"/>
    <row r="9012" s="77" customFormat="1"/>
    <row r="9013" s="77" customFormat="1"/>
    <row r="9014" s="77" customFormat="1"/>
    <row r="9015" s="77" customFormat="1"/>
    <row r="9016" s="77" customFormat="1"/>
    <row r="9017" s="77" customFormat="1"/>
    <row r="9018" s="77" customFormat="1"/>
    <row r="9019" s="77" customFormat="1"/>
    <row r="9020" s="77" customFormat="1"/>
    <row r="9021" s="77" customFormat="1"/>
    <row r="9022" s="77" customFormat="1"/>
    <row r="9023" s="77" customFormat="1"/>
    <row r="9024" s="77" customFormat="1"/>
    <row r="9025" s="77" customFormat="1"/>
    <row r="9026" s="77" customFormat="1"/>
    <row r="9027" s="77" customFormat="1"/>
    <row r="9028" s="77" customFormat="1"/>
    <row r="9029" s="77" customFormat="1"/>
    <row r="9030" s="77" customFormat="1"/>
    <row r="9031" s="77" customFormat="1"/>
    <row r="9032" s="77" customFormat="1"/>
    <row r="9033" s="77" customFormat="1"/>
    <row r="9034" s="77" customFormat="1"/>
    <row r="9035" s="77" customFormat="1"/>
    <row r="9036" s="77" customFormat="1"/>
    <row r="9037" s="77" customFormat="1"/>
    <row r="9038" s="77" customFormat="1"/>
    <row r="9039" s="77" customFormat="1"/>
    <row r="9040" s="77" customFormat="1"/>
    <row r="9041" s="77" customFormat="1"/>
    <row r="9042" s="77" customFormat="1"/>
    <row r="9043" s="77" customFormat="1"/>
    <row r="9044" s="77" customFormat="1"/>
    <row r="9045" s="77" customFormat="1"/>
    <row r="9046" s="77" customFormat="1"/>
    <row r="9047" s="77" customFormat="1"/>
    <row r="9048" s="77" customFormat="1"/>
    <row r="9049" s="77" customFormat="1"/>
    <row r="9050" s="77" customFormat="1"/>
    <row r="9051" s="77" customFormat="1"/>
    <row r="9052" s="77" customFormat="1"/>
    <row r="9053" s="77" customFormat="1"/>
    <row r="9054" s="77" customFormat="1"/>
    <row r="9055" s="77" customFormat="1"/>
    <row r="9056" s="77" customFormat="1"/>
    <row r="9057" s="77" customFormat="1"/>
    <row r="9058" s="77" customFormat="1"/>
    <row r="9059" s="77" customFormat="1"/>
    <row r="9060" s="77" customFormat="1"/>
    <row r="9061" s="77" customFormat="1"/>
    <row r="9062" s="77" customFormat="1"/>
    <row r="9063" s="77" customFormat="1"/>
    <row r="9064" s="77" customFormat="1"/>
    <row r="9065" s="77" customFormat="1"/>
    <row r="9066" s="77" customFormat="1"/>
    <row r="9067" s="77" customFormat="1"/>
    <row r="9068" s="77" customFormat="1"/>
    <row r="9069" s="77" customFormat="1"/>
    <row r="9070" s="77" customFormat="1"/>
    <row r="9071" s="77" customFormat="1"/>
    <row r="9072" s="77" customFormat="1"/>
    <row r="9073" s="77" customFormat="1"/>
    <row r="9074" s="77" customFormat="1"/>
    <row r="9075" s="77" customFormat="1"/>
    <row r="9076" s="77" customFormat="1"/>
    <row r="9077" s="77" customFormat="1"/>
    <row r="9078" s="77" customFormat="1"/>
    <row r="9079" s="77" customFormat="1"/>
    <row r="9080" s="77" customFormat="1"/>
    <row r="9081" s="77" customFormat="1"/>
    <row r="9082" s="77" customFormat="1"/>
    <row r="9083" s="77" customFormat="1"/>
    <row r="9084" s="77" customFormat="1"/>
    <row r="9085" s="77" customFormat="1"/>
    <row r="9086" s="77" customFormat="1"/>
    <row r="9087" s="77" customFormat="1"/>
    <row r="9088" s="77" customFormat="1"/>
    <row r="9089" s="77" customFormat="1"/>
    <row r="9090" s="77" customFormat="1"/>
    <row r="9091" s="77" customFormat="1"/>
    <row r="9092" s="77" customFormat="1"/>
    <row r="9093" s="77" customFormat="1"/>
    <row r="9094" s="77" customFormat="1"/>
    <row r="9095" s="77" customFormat="1"/>
    <row r="9096" s="77" customFormat="1"/>
    <row r="9097" s="77" customFormat="1"/>
    <row r="9098" s="77" customFormat="1"/>
    <row r="9099" s="77" customFormat="1"/>
    <row r="9100" s="77" customFormat="1"/>
    <row r="9101" s="77" customFormat="1"/>
    <row r="9102" s="77" customFormat="1"/>
    <row r="9103" s="77" customFormat="1"/>
    <row r="9104" s="77" customFormat="1"/>
    <row r="9105" s="77" customFormat="1"/>
    <row r="9106" s="77" customFormat="1"/>
    <row r="9107" s="77" customFormat="1"/>
    <row r="9108" s="77" customFormat="1"/>
    <row r="9109" s="77" customFormat="1"/>
    <row r="9110" s="77" customFormat="1"/>
    <row r="9111" s="77" customFormat="1"/>
    <row r="9112" s="77" customFormat="1"/>
    <row r="9113" s="77" customFormat="1"/>
    <row r="9114" s="77" customFormat="1"/>
    <row r="9115" s="77" customFormat="1"/>
    <row r="9116" s="77" customFormat="1"/>
    <row r="9117" s="77" customFormat="1"/>
    <row r="9118" s="77" customFormat="1"/>
    <row r="9119" s="77" customFormat="1"/>
    <row r="9120" s="77" customFormat="1"/>
    <row r="9121" s="77" customFormat="1"/>
    <row r="9122" s="77" customFormat="1"/>
    <row r="9123" s="77" customFormat="1"/>
    <row r="9124" s="77" customFormat="1"/>
    <row r="9125" s="77" customFormat="1"/>
    <row r="9126" s="77" customFormat="1"/>
    <row r="9127" s="77" customFormat="1"/>
    <row r="9128" s="77" customFormat="1"/>
    <row r="9129" s="77" customFormat="1"/>
    <row r="9130" s="77" customFormat="1"/>
    <row r="9131" s="77" customFormat="1"/>
    <row r="9132" s="77" customFormat="1"/>
    <row r="9133" s="77" customFormat="1"/>
    <row r="9134" s="77" customFormat="1"/>
    <row r="9135" s="77" customFormat="1"/>
    <row r="9136" s="77" customFormat="1"/>
    <row r="9137" s="77" customFormat="1"/>
    <row r="9138" s="77" customFormat="1"/>
    <row r="9139" s="77" customFormat="1"/>
    <row r="9140" s="77" customFormat="1"/>
    <row r="9141" s="77" customFormat="1"/>
    <row r="9142" s="77" customFormat="1"/>
    <row r="9143" s="77" customFormat="1"/>
    <row r="9144" s="77" customFormat="1"/>
    <row r="9145" s="77" customFormat="1"/>
    <row r="9146" s="77" customFormat="1"/>
    <row r="9147" s="77" customFormat="1"/>
    <row r="9148" s="77" customFormat="1"/>
    <row r="9149" s="77" customFormat="1"/>
    <row r="9150" s="77" customFormat="1"/>
    <row r="9151" s="77" customFormat="1"/>
    <row r="9152" s="77" customFormat="1"/>
    <row r="9153" s="77" customFormat="1"/>
    <row r="9154" s="77" customFormat="1"/>
    <row r="9155" s="77" customFormat="1"/>
    <row r="9156" s="77" customFormat="1"/>
    <row r="9157" s="77" customFormat="1"/>
    <row r="9158" s="77" customFormat="1"/>
    <row r="9159" s="77" customFormat="1"/>
    <row r="9160" s="77" customFormat="1"/>
    <row r="9161" s="77" customFormat="1"/>
    <row r="9162" s="77" customFormat="1"/>
    <row r="9163" s="77" customFormat="1"/>
    <row r="9164" s="77" customFormat="1"/>
    <row r="9165" s="77" customFormat="1"/>
    <row r="9166" s="77" customFormat="1"/>
    <row r="9167" s="77" customFormat="1"/>
    <row r="9168" s="77" customFormat="1"/>
    <row r="9169" s="77" customFormat="1"/>
    <row r="9170" s="77" customFormat="1"/>
    <row r="9171" s="77" customFormat="1"/>
    <row r="9172" s="77" customFormat="1"/>
    <row r="9173" s="77" customFormat="1"/>
    <row r="9174" s="77" customFormat="1"/>
    <row r="9175" s="77" customFormat="1"/>
    <row r="9176" s="77" customFormat="1"/>
    <row r="9177" s="77" customFormat="1"/>
    <row r="9178" s="77" customFormat="1"/>
    <row r="9179" s="77" customFormat="1"/>
    <row r="9180" s="77" customFormat="1"/>
    <row r="9181" s="77" customFormat="1"/>
    <row r="9182" s="77" customFormat="1"/>
    <row r="9183" s="77" customFormat="1"/>
    <row r="9184" s="77" customFormat="1"/>
    <row r="9185" s="77" customFormat="1"/>
    <row r="9186" s="77" customFormat="1"/>
    <row r="9187" s="77" customFormat="1"/>
    <row r="9188" s="77" customFormat="1"/>
    <row r="9189" s="77" customFormat="1"/>
    <row r="9190" s="77" customFormat="1"/>
    <row r="9191" s="77" customFormat="1"/>
    <row r="9192" s="77" customFormat="1"/>
    <row r="9193" s="77" customFormat="1"/>
    <row r="9194" s="77" customFormat="1"/>
    <row r="9195" s="77" customFormat="1"/>
    <row r="9196" s="77" customFormat="1"/>
    <row r="9197" s="77" customFormat="1"/>
    <row r="9198" s="77" customFormat="1"/>
    <row r="9199" s="77" customFormat="1"/>
    <row r="9200" s="77" customFormat="1"/>
    <row r="9201" s="77" customFormat="1"/>
    <row r="9202" s="77" customFormat="1"/>
    <row r="9203" s="77" customFormat="1"/>
    <row r="9204" s="77" customFormat="1"/>
    <row r="9205" s="77" customFormat="1"/>
    <row r="9206" s="77" customFormat="1"/>
    <row r="9207" s="77" customFormat="1"/>
    <row r="9208" s="77" customFormat="1"/>
    <row r="9209" s="77" customFormat="1"/>
    <row r="9210" s="77" customFormat="1"/>
    <row r="9211" s="77" customFormat="1"/>
    <row r="9212" s="77" customFormat="1"/>
    <row r="9213" s="77" customFormat="1"/>
    <row r="9214" s="77" customFormat="1"/>
    <row r="9215" s="77" customFormat="1"/>
    <row r="9216" s="77" customFormat="1"/>
    <row r="9217" s="77" customFormat="1"/>
    <row r="9218" s="77" customFormat="1"/>
    <row r="9219" s="77" customFormat="1"/>
    <row r="9220" s="77" customFormat="1"/>
    <row r="9221" s="77" customFormat="1"/>
    <row r="9222" s="77" customFormat="1"/>
    <row r="9223" s="77" customFormat="1"/>
    <row r="9224" s="77" customFormat="1"/>
    <row r="9225" s="77" customFormat="1"/>
    <row r="9226" s="77" customFormat="1"/>
    <row r="9227" s="77" customFormat="1"/>
    <row r="9228" s="77" customFormat="1"/>
    <row r="9229" s="77" customFormat="1"/>
    <row r="9230" s="77" customFormat="1"/>
    <row r="9231" s="77" customFormat="1"/>
    <row r="9232" s="77" customFormat="1"/>
    <row r="9233" s="77" customFormat="1"/>
    <row r="9234" s="77" customFormat="1"/>
    <row r="9235" s="77" customFormat="1"/>
    <row r="9236" s="77" customFormat="1"/>
    <row r="9237" s="77" customFormat="1"/>
    <row r="9238" s="77" customFormat="1"/>
    <row r="9239" s="77" customFormat="1"/>
    <row r="9240" s="77" customFormat="1"/>
    <row r="9241" s="77" customFormat="1"/>
    <row r="9242" s="77" customFormat="1"/>
    <row r="9243" s="77" customFormat="1"/>
    <row r="9244" s="77" customFormat="1"/>
    <row r="9245" s="77" customFormat="1"/>
    <row r="9246" s="77" customFormat="1"/>
    <row r="9247" s="77" customFormat="1"/>
    <row r="9248" s="77" customFormat="1"/>
    <row r="9249" s="77" customFormat="1"/>
    <row r="9250" s="77" customFormat="1"/>
    <row r="9251" s="77" customFormat="1"/>
    <row r="9252" s="77" customFormat="1"/>
    <row r="9253" s="77" customFormat="1"/>
    <row r="9254" s="77" customFormat="1"/>
    <row r="9255" s="77" customFormat="1"/>
    <row r="9256" s="77" customFormat="1"/>
    <row r="9257" s="77" customFormat="1"/>
    <row r="9258" s="77" customFormat="1"/>
    <row r="9259" s="77" customFormat="1"/>
    <row r="9260" s="77" customFormat="1"/>
    <row r="9261" s="77" customFormat="1"/>
    <row r="9262" s="77" customFormat="1"/>
    <row r="9263" s="77" customFormat="1"/>
    <row r="9264" s="77" customFormat="1"/>
    <row r="9265" s="77" customFormat="1"/>
    <row r="9266" s="77" customFormat="1"/>
    <row r="9267" s="77" customFormat="1"/>
    <row r="9268" s="77" customFormat="1"/>
    <row r="9269" s="77" customFormat="1"/>
    <row r="9270" s="77" customFormat="1"/>
    <row r="9271" s="77" customFormat="1"/>
    <row r="9272" s="77" customFormat="1"/>
    <row r="9273" s="77" customFormat="1"/>
    <row r="9274" s="77" customFormat="1"/>
    <row r="9275" s="77" customFormat="1"/>
    <row r="9276" s="77" customFormat="1"/>
    <row r="9277" s="77" customFormat="1"/>
    <row r="9278" s="77" customFormat="1"/>
    <row r="9279" s="77" customFormat="1"/>
    <row r="9280" s="77" customFormat="1"/>
    <row r="9281" s="77" customFormat="1"/>
    <row r="9282" s="77" customFormat="1"/>
    <row r="9283" s="77" customFormat="1"/>
    <row r="9284" s="77" customFormat="1"/>
    <row r="9285" s="77" customFormat="1"/>
    <row r="9286" s="77" customFormat="1"/>
    <row r="9287" s="77" customFormat="1"/>
    <row r="9288" s="77" customFormat="1"/>
    <row r="9289" s="77" customFormat="1"/>
    <row r="9290" s="77" customFormat="1"/>
    <row r="9291" s="77" customFormat="1"/>
    <row r="9292" s="77" customFormat="1"/>
    <row r="9293" s="77" customFormat="1"/>
    <row r="9294" s="77" customFormat="1"/>
    <row r="9295" s="77" customFormat="1"/>
    <row r="9296" s="77" customFormat="1"/>
    <row r="9297" s="77" customFormat="1"/>
    <row r="9298" s="77" customFormat="1"/>
    <row r="9299" s="77" customFormat="1"/>
    <row r="9300" s="77" customFormat="1"/>
    <row r="9301" s="77" customFormat="1"/>
    <row r="9302" s="77" customFormat="1"/>
    <row r="9303" s="77" customFormat="1"/>
    <row r="9304" s="77" customFormat="1"/>
    <row r="9305" s="77" customFormat="1"/>
    <row r="9306" s="77" customFormat="1"/>
    <row r="9307" s="77" customFormat="1"/>
    <row r="9308" s="77" customFormat="1"/>
    <row r="9309" s="77" customFormat="1"/>
    <row r="9310" s="77" customFormat="1"/>
    <row r="9311" s="77" customFormat="1"/>
    <row r="9312" s="77" customFormat="1"/>
    <row r="9313" s="77" customFormat="1"/>
    <row r="9314" s="77" customFormat="1"/>
    <row r="9315" s="77" customFormat="1"/>
    <row r="9316" s="77" customFormat="1"/>
    <row r="9317" s="77" customFormat="1"/>
    <row r="9318" s="77" customFormat="1"/>
    <row r="9319" s="77" customFormat="1"/>
    <row r="9320" s="77" customFormat="1"/>
    <row r="9321" s="77" customFormat="1"/>
    <row r="9322" s="77" customFormat="1"/>
    <row r="9323" s="77" customFormat="1"/>
    <row r="9324" s="77" customFormat="1"/>
    <row r="9325" s="77" customFormat="1"/>
    <row r="9326" s="77" customFormat="1"/>
    <row r="9327" s="77" customFormat="1"/>
    <row r="9328" s="77" customFormat="1"/>
    <row r="9329" s="77" customFormat="1"/>
    <row r="9330" s="77" customFormat="1"/>
    <row r="9331" s="77" customFormat="1"/>
    <row r="9332" s="77" customFormat="1"/>
    <row r="9333" s="77" customFormat="1"/>
    <row r="9334" s="77" customFormat="1"/>
    <row r="9335" s="77" customFormat="1"/>
    <row r="9336" s="77" customFormat="1"/>
    <row r="9337" s="77" customFormat="1"/>
    <row r="9338" s="77" customFormat="1"/>
    <row r="9339" s="77" customFormat="1"/>
    <row r="9340" s="77" customFormat="1"/>
    <row r="9341" s="77" customFormat="1"/>
    <row r="9342" s="77" customFormat="1"/>
    <row r="9343" s="77" customFormat="1"/>
    <row r="9344" s="77" customFormat="1"/>
    <row r="9345" s="77" customFormat="1"/>
    <row r="9346" s="77" customFormat="1"/>
    <row r="9347" s="77" customFormat="1"/>
    <row r="9348" s="77" customFormat="1"/>
    <row r="9349" s="77" customFormat="1"/>
    <row r="9350" s="77" customFormat="1"/>
    <row r="9351" s="77" customFormat="1"/>
    <row r="9352" s="77" customFormat="1"/>
    <row r="9353" s="77" customFormat="1"/>
    <row r="9354" s="77" customFormat="1"/>
    <row r="9355" s="77" customFormat="1"/>
    <row r="9356" s="77" customFormat="1"/>
    <row r="9357" s="77" customFormat="1"/>
    <row r="9358" s="77" customFormat="1"/>
    <row r="9359" s="77" customFormat="1"/>
    <row r="9360" s="77" customFormat="1"/>
    <row r="9361" s="77" customFormat="1"/>
    <row r="9362" s="77" customFormat="1"/>
    <row r="9363" s="77" customFormat="1"/>
    <row r="9364" s="77" customFormat="1"/>
    <row r="9365" s="77" customFormat="1"/>
    <row r="9366" s="77" customFormat="1"/>
    <row r="9367" s="77" customFormat="1"/>
    <row r="9368" s="77" customFormat="1"/>
    <row r="9369" s="77" customFormat="1"/>
    <row r="9370" s="77" customFormat="1"/>
    <row r="9371" s="77" customFormat="1"/>
    <row r="9372" s="77" customFormat="1"/>
    <row r="9373" s="77" customFormat="1"/>
    <row r="9374" s="77" customFormat="1"/>
    <row r="9375" s="77" customFormat="1"/>
    <row r="9376" s="77" customFormat="1"/>
    <row r="9377" s="77" customFormat="1"/>
    <row r="9378" s="77" customFormat="1"/>
    <row r="9379" s="77" customFormat="1"/>
    <row r="9380" s="77" customFormat="1"/>
    <row r="9381" s="77" customFormat="1"/>
    <row r="9382" s="77" customFormat="1"/>
    <row r="9383" s="77" customFormat="1"/>
    <row r="9384" s="77" customFormat="1"/>
    <row r="9385" s="77" customFormat="1"/>
    <row r="9386" s="77" customFormat="1"/>
    <row r="9387" s="77" customFormat="1"/>
    <row r="9388" s="77" customFormat="1"/>
    <row r="9389" s="77" customFormat="1"/>
    <row r="9390" s="77" customFormat="1"/>
    <row r="9391" s="77" customFormat="1"/>
    <row r="9392" s="77" customFormat="1"/>
    <row r="9393" s="77" customFormat="1"/>
    <row r="9394" s="77" customFormat="1"/>
    <row r="9395" s="77" customFormat="1"/>
    <row r="9396" s="77" customFormat="1"/>
    <row r="9397" s="77" customFormat="1"/>
    <row r="9398" s="77" customFormat="1"/>
    <row r="9399" s="77" customFormat="1"/>
    <row r="9400" s="77" customFormat="1"/>
    <row r="9401" s="77" customFormat="1"/>
    <row r="9402" s="77" customFormat="1"/>
    <row r="9403" s="77" customFormat="1"/>
    <row r="9404" s="77" customFormat="1"/>
    <row r="9405" s="77" customFormat="1"/>
    <row r="9406" s="77" customFormat="1"/>
    <row r="9407" s="77" customFormat="1"/>
    <row r="9408" s="77" customFormat="1"/>
    <row r="9409" s="77" customFormat="1"/>
    <row r="9410" s="77" customFormat="1"/>
    <row r="9411" s="77" customFormat="1"/>
    <row r="9412" s="77" customFormat="1"/>
    <row r="9413" s="77" customFormat="1"/>
    <row r="9414" s="77" customFormat="1"/>
    <row r="9415" s="77" customFormat="1"/>
    <row r="9416" s="77" customFormat="1"/>
    <row r="9417" s="77" customFormat="1"/>
    <row r="9418" s="77" customFormat="1"/>
    <row r="9419" s="77" customFormat="1"/>
    <row r="9420" s="77" customFormat="1"/>
    <row r="9421" s="77" customFormat="1"/>
    <row r="9422" s="77" customFormat="1"/>
    <row r="9423" s="77" customFormat="1"/>
    <row r="9424" s="77" customFormat="1"/>
    <row r="9425" s="77" customFormat="1"/>
    <row r="9426" s="77" customFormat="1"/>
    <row r="9427" s="77" customFormat="1"/>
    <row r="9428" s="77" customFormat="1"/>
    <row r="9429" s="77" customFormat="1"/>
    <row r="9430" s="77" customFormat="1"/>
    <row r="9431" s="77" customFormat="1"/>
    <row r="9432" s="77" customFormat="1"/>
    <row r="9433" s="77" customFormat="1"/>
    <row r="9434" s="77" customFormat="1"/>
    <row r="9435" s="77" customFormat="1"/>
    <row r="9436" s="77" customFormat="1"/>
    <row r="9437" s="77" customFormat="1"/>
    <row r="9438" s="77" customFormat="1"/>
    <row r="9439" s="77" customFormat="1"/>
    <row r="9440" s="77" customFormat="1"/>
    <row r="9441" s="77" customFormat="1"/>
    <row r="9442" s="77" customFormat="1"/>
    <row r="9443" s="77" customFormat="1"/>
    <row r="9444" s="77" customFormat="1"/>
    <row r="9445" s="77" customFormat="1"/>
    <row r="9446" s="77" customFormat="1"/>
    <row r="9447" s="77" customFormat="1"/>
    <row r="9448" s="77" customFormat="1"/>
    <row r="9449" s="77" customFormat="1"/>
    <row r="9450" s="77" customFormat="1"/>
    <row r="9451" s="77" customFormat="1"/>
    <row r="9452" s="77" customFormat="1"/>
    <row r="9453" s="77" customFormat="1"/>
    <row r="9454" s="77" customFormat="1"/>
    <row r="9455" s="77" customFormat="1"/>
    <row r="9456" s="77" customFormat="1"/>
    <row r="9457" s="77" customFormat="1"/>
    <row r="9458" s="77" customFormat="1"/>
    <row r="9459" s="77" customFormat="1"/>
    <row r="9460" s="77" customFormat="1"/>
    <row r="9461" s="77" customFormat="1"/>
    <row r="9462" s="77" customFormat="1"/>
    <row r="9463" s="77" customFormat="1"/>
    <row r="9464" s="77" customFormat="1"/>
    <row r="9465" s="77" customFormat="1"/>
    <row r="9466" s="77" customFormat="1"/>
    <row r="9467" s="77" customFormat="1"/>
    <row r="9468" s="77" customFormat="1"/>
    <row r="9469" s="77" customFormat="1"/>
    <row r="9470" s="77" customFormat="1"/>
    <row r="9471" s="77" customFormat="1"/>
    <row r="9472" s="77" customFormat="1"/>
    <row r="9473" s="77" customFormat="1"/>
    <row r="9474" s="77" customFormat="1"/>
    <row r="9475" s="77" customFormat="1"/>
    <row r="9476" s="77" customFormat="1"/>
    <row r="9477" s="77" customFormat="1"/>
    <row r="9478" s="77" customFormat="1"/>
    <row r="9479" s="77" customFormat="1"/>
    <row r="9480" s="77" customFormat="1"/>
    <row r="9481" s="77" customFormat="1"/>
    <row r="9482" s="77" customFormat="1"/>
    <row r="9483" s="77" customFormat="1"/>
    <row r="9484" s="77" customFormat="1"/>
    <row r="9485" s="77" customFormat="1"/>
    <row r="9486" s="77" customFormat="1"/>
    <row r="9487" s="77" customFormat="1"/>
    <row r="9488" s="77" customFormat="1"/>
    <row r="9489" s="77" customFormat="1"/>
    <row r="9490" s="77" customFormat="1"/>
    <row r="9491" s="77" customFormat="1"/>
    <row r="9492" s="77" customFormat="1"/>
    <row r="9493" s="77" customFormat="1"/>
    <row r="9494" s="77" customFormat="1"/>
    <row r="9495" s="77" customFormat="1"/>
    <row r="9496" s="77" customFormat="1"/>
    <row r="9497" s="77" customFormat="1"/>
    <row r="9498" s="77" customFormat="1"/>
    <row r="9499" s="77" customFormat="1"/>
    <row r="9500" s="77" customFormat="1"/>
    <row r="9501" s="77" customFormat="1"/>
    <row r="9502" s="77" customFormat="1"/>
    <row r="9503" s="77" customFormat="1"/>
    <row r="9504" s="77" customFormat="1"/>
    <row r="9505" s="77" customFormat="1"/>
    <row r="9506" s="77" customFormat="1"/>
    <row r="9507" s="77" customFormat="1"/>
    <row r="9508" s="77" customFormat="1"/>
    <row r="9509" s="77" customFormat="1"/>
    <row r="9510" s="77" customFormat="1"/>
    <row r="9511" s="77" customFormat="1"/>
    <row r="9512" s="77" customFormat="1"/>
    <row r="9513" s="77" customFormat="1"/>
    <row r="9514" s="77" customFormat="1"/>
    <row r="9515" s="77" customFormat="1"/>
    <row r="9516" s="77" customFormat="1"/>
    <row r="9517" s="77" customFormat="1"/>
    <row r="9518" s="77" customFormat="1"/>
    <row r="9519" s="77" customFormat="1"/>
    <row r="9520" s="77" customFormat="1"/>
    <row r="9521" s="77" customFormat="1"/>
    <row r="9522" s="77" customFormat="1"/>
    <row r="9523" s="77" customFormat="1"/>
    <row r="9524" s="77" customFormat="1"/>
    <row r="9525" s="77" customFormat="1"/>
    <row r="9526" s="77" customFormat="1"/>
    <row r="9527" s="77" customFormat="1"/>
    <row r="9528" s="77" customFormat="1"/>
    <row r="9529" s="77" customFormat="1"/>
    <row r="9530" s="77" customFormat="1"/>
    <row r="9531" s="77" customFormat="1"/>
    <row r="9532" s="77" customFormat="1"/>
    <row r="9533" s="77" customFormat="1"/>
    <row r="9534" s="77" customFormat="1"/>
    <row r="9535" s="77" customFormat="1"/>
    <row r="9536" s="77" customFormat="1"/>
    <row r="9537" s="77" customFormat="1"/>
    <row r="9538" s="77" customFormat="1"/>
    <row r="9539" s="77" customFormat="1"/>
    <row r="9540" s="77" customFormat="1"/>
    <row r="9541" s="77" customFormat="1"/>
    <row r="9542" s="77" customFormat="1"/>
    <row r="9543" s="77" customFormat="1"/>
    <row r="9544" s="77" customFormat="1"/>
    <row r="9545" s="77" customFormat="1"/>
    <row r="9546" s="77" customFormat="1"/>
    <row r="9547" s="77" customFormat="1"/>
    <row r="9548" s="77" customFormat="1"/>
    <row r="9549" s="77" customFormat="1"/>
    <row r="9550" s="77" customFormat="1"/>
    <row r="9551" s="77" customFormat="1"/>
    <row r="9552" s="77" customFormat="1"/>
    <row r="9553" s="77" customFormat="1"/>
    <row r="9554" s="77" customFormat="1"/>
    <row r="9555" s="77" customFormat="1"/>
    <row r="9556" s="77" customFormat="1"/>
    <row r="9557" s="77" customFormat="1"/>
    <row r="9558" s="77" customFormat="1"/>
    <row r="9559" s="77" customFormat="1"/>
    <row r="9560" s="77" customFormat="1"/>
    <row r="9561" s="77" customFormat="1"/>
    <row r="9562" s="77" customFormat="1"/>
    <row r="9563" s="77" customFormat="1"/>
    <row r="9564" s="77" customFormat="1"/>
    <row r="9565" s="77" customFormat="1"/>
    <row r="9566" s="77" customFormat="1"/>
    <row r="9567" s="77" customFormat="1"/>
    <row r="9568" s="77" customFormat="1"/>
    <row r="9569" s="77" customFormat="1"/>
    <row r="9570" s="77" customFormat="1"/>
    <row r="9571" s="77" customFormat="1"/>
    <row r="9572" s="77" customFormat="1"/>
    <row r="9573" s="77" customFormat="1"/>
    <row r="9574" s="77" customFormat="1"/>
    <row r="9575" s="77" customFormat="1"/>
    <row r="9576" s="77" customFormat="1"/>
    <row r="9577" s="77" customFormat="1"/>
    <row r="9578" s="77" customFormat="1"/>
    <row r="9579" s="77" customFormat="1"/>
    <row r="9580" s="77" customFormat="1"/>
    <row r="9581" s="77" customFormat="1"/>
    <row r="9582" s="77" customFormat="1"/>
    <row r="9583" s="77" customFormat="1"/>
    <row r="9584" s="77" customFormat="1"/>
    <row r="9585" s="77" customFormat="1"/>
    <row r="9586" s="77" customFormat="1"/>
    <row r="9587" s="77" customFormat="1"/>
    <row r="9588" s="77" customFormat="1"/>
    <row r="9589" s="77" customFormat="1"/>
    <row r="9590" s="77" customFormat="1"/>
    <row r="9591" s="77" customFormat="1"/>
    <row r="9592" s="77" customFormat="1"/>
    <row r="9593" s="77" customFormat="1"/>
    <row r="9594" s="77" customFormat="1"/>
    <row r="9595" s="77" customFormat="1"/>
    <row r="9596" s="77" customFormat="1"/>
    <row r="9597" s="77" customFormat="1"/>
    <row r="9598" s="77" customFormat="1"/>
    <row r="9599" s="77" customFormat="1"/>
    <row r="9600" s="77" customFormat="1"/>
    <row r="9601" s="77" customFormat="1"/>
    <row r="9602" s="77" customFormat="1"/>
    <row r="9603" s="77" customFormat="1"/>
    <row r="9604" s="77" customFormat="1"/>
    <row r="9605" s="77" customFormat="1"/>
    <row r="9606" s="77" customFormat="1"/>
    <row r="9607" s="77" customFormat="1"/>
    <row r="9608" s="77" customFormat="1"/>
    <row r="9609" s="77" customFormat="1"/>
    <row r="9610" s="77" customFormat="1"/>
    <row r="9611" s="77" customFormat="1"/>
    <row r="9612" s="77" customFormat="1"/>
    <row r="9613" s="77" customFormat="1"/>
    <row r="9614" s="77" customFormat="1"/>
    <row r="9615" s="77" customFormat="1"/>
    <row r="9616" s="77" customFormat="1"/>
    <row r="9617" s="77" customFormat="1"/>
    <row r="9618" s="77" customFormat="1"/>
    <row r="9619" s="77" customFormat="1"/>
    <row r="9620" s="77" customFormat="1"/>
    <row r="9621" s="77" customFormat="1"/>
    <row r="9622" s="77" customFormat="1"/>
    <row r="9623" s="77" customFormat="1"/>
    <row r="9624" s="77" customFormat="1"/>
    <row r="9625" s="77" customFormat="1"/>
    <row r="9626" s="77" customFormat="1"/>
    <row r="9627" s="77" customFormat="1"/>
    <row r="9628" s="77" customFormat="1"/>
    <row r="9629" s="77" customFormat="1"/>
    <row r="9630" s="77" customFormat="1"/>
    <row r="9631" s="77" customFormat="1"/>
    <row r="9632" s="77" customFormat="1"/>
    <row r="9633" s="77" customFormat="1"/>
    <row r="9634" s="77" customFormat="1"/>
    <row r="9635" s="77" customFormat="1"/>
    <row r="9636" s="77" customFormat="1"/>
    <row r="9637" s="77" customFormat="1"/>
    <row r="9638" s="77" customFormat="1"/>
    <row r="9639" s="77" customFormat="1"/>
    <row r="9640" s="77" customFormat="1"/>
    <row r="9641" s="77" customFormat="1"/>
    <row r="9642" s="77" customFormat="1"/>
    <row r="9643" s="77" customFormat="1"/>
    <row r="9644" s="77" customFormat="1"/>
    <row r="9645" s="77" customFormat="1"/>
    <row r="9646" s="77" customFormat="1"/>
    <row r="9647" s="77" customFormat="1"/>
    <row r="9648" s="77" customFormat="1"/>
    <row r="9649" s="77" customFormat="1"/>
    <row r="9650" s="77" customFormat="1"/>
    <row r="9651" s="77" customFormat="1"/>
    <row r="9652" s="77" customFormat="1"/>
    <row r="9653" s="77" customFormat="1"/>
    <row r="9654" s="77" customFormat="1"/>
    <row r="9655" s="77" customFormat="1"/>
    <row r="9656" s="77" customFormat="1"/>
    <row r="9657" s="77" customFormat="1"/>
    <row r="9658" s="77" customFormat="1"/>
    <row r="9659" s="77" customFormat="1"/>
    <row r="9660" s="77" customFormat="1"/>
    <row r="9661" s="77" customFormat="1"/>
    <row r="9662" s="77" customFormat="1"/>
    <row r="9663" s="77" customFormat="1"/>
    <row r="9664" s="77" customFormat="1"/>
    <row r="9665" s="77" customFormat="1"/>
    <row r="9666" s="77" customFormat="1"/>
    <row r="9667" s="77" customFormat="1"/>
    <row r="9668" s="77" customFormat="1"/>
    <row r="9669" s="77" customFormat="1"/>
    <row r="9670" s="77" customFormat="1"/>
    <row r="9671" s="77" customFormat="1"/>
    <row r="9672" s="77" customFormat="1"/>
    <row r="9673" s="77" customFormat="1"/>
    <row r="9674" s="77" customFormat="1"/>
    <row r="9675" s="77" customFormat="1"/>
    <row r="9676" s="77" customFormat="1"/>
    <row r="9677" s="77" customFormat="1"/>
    <row r="9678" s="77" customFormat="1"/>
    <row r="9679" s="77" customFormat="1"/>
    <row r="9680" s="77" customFormat="1"/>
    <row r="9681" s="77" customFormat="1"/>
    <row r="9682" s="77" customFormat="1"/>
    <row r="9683" s="77" customFormat="1"/>
    <row r="9684" s="77" customFormat="1"/>
    <row r="9685" s="77" customFormat="1"/>
    <row r="9686" s="77" customFormat="1"/>
    <row r="9687" s="77" customFormat="1"/>
    <row r="9688" s="77" customFormat="1"/>
    <row r="9689" s="77" customFormat="1"/>
    <row r="9690" s="77" customFormat="1"/>
    <row r="9691" s="77" customFormat="1"/>
    <row r="9692" s="77" customFormat="1"/>
    <row r="9693" s="77" customFormat="1"/>
    <row r="9694" s="77" customFormat="1"/>
    <row r="9695" s="77" customFormat="1"/>
    <row r="9696" s="77" customFormat="1"/>
    <row r="9697" s="77" customFormat="1"/>
    <row r="9698" s="77" customFormat="1"/>
    <row r="9699" s="77" customFormat="1"/>
    <row r="9700" s="77" customFormat="1"/>
    <row r="9701" s="77" customFormat="1"/>
    <row r="9702" s="77" customFormat="1"/>
    <row r="9703" s="77" customFormat="1"/>
    <row r="9704" s="77" customFormat="1"/>
    <row r="9705" s="77" customFormat="1"/>
    <row r="9706" s="77" customFormat="1"/>
    <row r="9707" s="77" customFormat="1"/>
    <row r="9708" s="77" customFormat="1"/>
    <row r="9709" s="77" customFormat="1"/>
    <row r="9710" s="77" customFormat="1"/>
    <row r="9711" s="77" customFormat="1"/>
    <row r="9712" s="77" customFormat="1"/>
    <row r="9713" s="77" customFormat="1"/>
    <row r="9714" s="77" customFormat="1"/>
    <row r="9715" s="77" customFormat="1"/>
    <row r="9716" s="77" customFormat="1"/>
    <row r="9717" s="77" customFormat="1"/>
    <row r="9718" s="77" customFormat="1"/>
    <row r="9719" s="77" customFormat="1"/>
    <row r="9720" s="77" customFormat="1"/>
    <row r="9721" s="77" customFormat="1"/>
    <row r="9722" s="77" customFormat="1"/>
    <row r="9723" s="77" customFormat="1"/>
    <row r="9724" s="77" customFormat="1"/>
    <row r="9725" s="77" customFormat="1"/>
    <row r="9726" s="77" customFormat="1"/>
    <row r="9727" s="77" customFormat="1"/>
    <row r="9728" s="77" customFormat="1"/>
    <row r="9729" s="77" customFormat="1"/>
    <row r="9730" s="77" customFormat="1"/>
    <row r="9731" s="77" customFormat="1"/>
    <row r="9732" s="77" customFormat="1"/>
    <row r="9733" s="77" customFormat="1"/>
    <row r="9734" s="77" customFormat="1"/>
    <row r="9735" s="77" customFormat="1"/>
    <row r="9736" s="77" customFormat="1"/>
    <row r="9737" s="77" customFormat="1"/>
    <row r="9738" s="77" customFormat="1"/>
    <row r="9739" s="77" customFormat="1"/>
    <row r="9740" s="77" customFormat="1"/>
    <row r="9741" s="77" customFormat="1"/>
    <row r="9742" s="77" customFormat="1"/>
    <row r="9743" s="77" customFormat="1"/>
    <row r="9744" s="77" customFormat="1"/>
    <row r="9745" s="77" customFormat="1"/>
    <row r="9746" s="77" customFormat="1"/>
    <row r="9747" s="77" customFormat="1"/>
    <row r="9748" s="77" customFormat="1"/>
    <row r="9749" s="77" customFormat="1"/>
    <row r="9750" s="77" customFormat="1"/>
    <row r="9751" s="77" customFormat="1"/>
    <row r="9752" s="77" customFormat="1"/>
    <row r="9753" s="77" customFormat="1"/>
    <row r="9754" s="77" customFormat="1"/>
    <row r="9755" s="77" customFormat="1"/>
    <row r="9756" s="77" customFormat="1"/>
    <row r="9757" s="77" customFormat="1"/>
    <row r="9758" s="77" customFormat="1"/>
    <row r="9759" s="77" customFormat="1"/>
    <row r="9760" s="77" customFormat="1"/>
    <row r="9761" s="77" customFormat="1"/>
    <row r="9762" s="77" customFormat="1"/>
    <row r="9763" s="77" customFormat="1"/>
    <row r="9764" s="77" customFormat="1"/>
    <row r="9765" s="77" customFormat="1"/>
    <row r="9766" s="77" customFormat="1"/>
    <row r="9767" s="77" customFormat="1"/>
    <row r="9768" s="77" customFormat="1"/>
    <row r="9769" s="77" customFormat="1"/>
    <row r="9770" s="77" customFormat="1"/>
    <row r="9771" s="77" customFormat="1"/>
    <row r="9772" s="77" customFormat="1"/>
    <row r="9773" s="77" customFormat="1"/>
    <row r="9774" s="77" customFormat="1"/>
    <row r="9775" s="77" customFormat="1"/>
    <row r="9776" s="77" customFormat="1"/>
    <row r="9777" s="77" customFormat="1"/>
    <row r="9778" s="77" customFormat="1"/>
    <row r="9779" s="77" customFormat="1"/>
    <row r="9780" s="77" customFormat="1"/>
    <row r="9781" s="77" customFormat="1"/>
    <row r="9782" s="77" customFormat="1"/>
    <row r="9783" s="77" customFormat="1"/>
    <row r="9784" s="77" customFormat="1"/>
    <row r="9785" s="77" customFormat="1"/>
    <row r="9786" s="77" customFormat="1"/>
    <row r="9787" s="77" customFormat="1"/>
    <row r="9788" s="77" customFormat="1"/>
    <row r="9789" s="77" customFormat="1"/>
    <row r="9790" s="77" customFormat="1"/>
    <row r="9791" s="77" customFormat="1"/>
    <row r="9792" s="77" customFormat="1"/>
    <row r="9793" s="77" customFormat="1"/>
    <row r="9794" s="77" customFormat="1"/>
    <row r="9795" s="77" customFormat="1"/>
    <row r="9796" s="77" customFormat="1"/>
    <row r="9797" s="77" customFormat="1"/>
    <row r="9798" s="77" customFormat="1"/>
    <row r="9799" s="77" customFormat="1"/>
    <row r="9800" s="77" customFormat="1"/>
    <row r="9801" s="77" customFormat="1"/>
    <row r="9802" s="77" customFormat="1"/>
    <row r="9803" s="77" customFormat="1"/>
    <row r="9804" s="77" customFormat="1"/>
    <row r="9805" s="77" customFormat="1"/>
    <row r="9806" s="77" customFormat="1"/>
    <row r="9807" s="77" customFormat="1"/>
    <row r="9808" s="77" customFormat="1"/>
    <row r="9809" s="77" customFormat="1"/>
    <row r="9810" s="77" customFormat="1"/>
    <row r="9811" s="77" customFormat="1"/>
    <row r="9812" s="77" customFormat="1"/>
    <row r="9813" s="77" customFormat="1"/>
    <row r="9814" s="77" customFormat="1"/>
    <row r="9815" s="77" customFormat="1"/>
    <row r="9816" s="77" customFormat="1"/>
    <row r="9817" s="77" customFormat="1"/>
    <row r="9818" s="77" customFormat="1"/>
    <row r="9819" s="77" customFormat="1"/>
    <row r="9820" s="77" customFormat="1"/>
    <row r="9821" s="77" customFormat="1"/>
    <row r="9822" s="77" customFormat="1"/>
    <row r="9823" s="77" customFormat="1"/>
    <row r="9824" s="77" customFormat="1"/>
    <row r="9825" s="77" customFormat="1"/>
    <row r="9826" s="77" customFormat="1"/>
    <row r="9827" s="77" customFormat="1"/>
    <row r="9828" s="77" customFormat="1"/>
    <row r="9829" s="77" customFormat="1"/>
    <row r="9830" s="77" customFormat="1"/>
    <row r="9831" s="77" customFormat="1"/>
    <row r="9832" s="77" customFormat="1"/>
    <row r="9833" s="77" customFormat="1"/>
    <row r="9834" s="77" customFormat="1"/>
    <row r="9835" s="77" customFormat="1"/>
    <row r="9836" s="77" customFormat="1"/>
    <row r="9837" s="77" customFormat="1"/>
    <row r="9838" s="77" customFormat="1"/>
    <row r="9839" s="77" customFormat="1"/>
    <row r="9840" s="77" customFormat="1"/>
    <row r="9841" s="77" customFormat="1"/>
    <row r="9842" s="77" customFormat="1"/>
    <row r="9843" s="77" customFormat="1"/>
    <row r="9844" s="77" customFormat="1"/>
    <row r="9845" s="77" customFormat="1"/>
    <row r="9846" s="77" customFormat="1"/>
    <row r="9847" s="77" customFormat="1"/>
    <row r="9848" s="77" customFormat="1"/>
    <row r="9849" s="77" customFormat="1"/>
    <row r="9850" s="77" customFormat="1"/>
    <row r="9851" s="77" customFormat="1"/>
    <row r="9852" s="77" customFormat="1"/>
    <row r="9853" s="77" customFormat="1"/>
    <row r="9854" s="77" customFormat="1"/>
    <row r="9855" s="77" customFormat="1"/>
    <row r="9856" s="77" customFormat="1"/>
    <row r="9857" s="77" customFormat="1"/>
    <row r="9858" s="77" customFormat="1"/>
    <row r="9859" s="77" customFormat="1"/>
    <row r="9860" s="77" customFormat="1"/>
    <row r="9861" s="77" customFormat="1"/>
    <row r="9862" s="77" customFormat="1"/>
    <row r="9863" s="77" customFormat="1"/>
    <row r="9864" s="77" customFormat="1"/>
    <row r="9865" s="77" customFormat="1"/>
    <row r="9866" s="77" customFormat="1"/>
    <row r="9867" s="77" customFormat="1"/>
    <row r="9868" s="77" customFormat="1"/>
    <row r="9869" s="77" customFormat="1"/>
    <row r="9870" s="77" customFormat="1"/>
    <row r="9871" s="77" customFormat="1"/>
    <row r="9872" s="77" customFormat="1"/>
    <row r="9873" s="77" customFormat="1"/>
    <row r="9874" s="77" customFormat="1"/>
    <row r="9875" s="77" customFormat="1"/>
    <row r="9876" s="77" customFormat="1"/>
    <row r="9877" s="77" customFormat="1"/>
    <row r="9878" s="77" customFormat="1"/>
    <row r="9879" s="77" customFormat="1"/>
    <row r="9880" s="77" customFormat="1"/>
    <row r="9881" s="77" customFormat="1"/>
    <row r="9882" s="77" customFormat="1"/>
    <row r="9883" s="77" customFormat="1"/>
    <row r="9884" s="77" customFormat="1"/>
    <row r="9885" s="77" customFormat="1"/>
    <row r="9886" s="77" customFormat="1"/>
    <row r="9887" s="77" customFormat="1"/>
    <row r="9888" s="77" customFormat="1"/>
    <row r="9889" s="77" customFormat="1"/>
    <row r="9890" s="77" customFormat="1"/>
    <row r="9891" s="77" customFormat="1"/>
    <row r="9892" s="77" customFormat="1"/>
    <row r="9893" s="77" customFormat="1"/>
    <row r="9894" s="77" customFormat="1"/>
    <row r="9895" s="77" customFormat="1"/>
    <row r="9896" s="77" customFormat="1"/>
    <row r="9897" s="77" customFormat="1"/>
    <row r="9898" s="77" customFormat="1"/>
    <row r="9899" s="77" customFormat="1"/>
    <row r="9900" s="77" customFormat="1"/>
    <row r="9901" s="77" customFormat="1"/>
    <row r="9902" s="77" customFormat="1"/>
    <row r="9903" s="77" customFormat="1"/>
    <row r="9904" s="77" customFormat="1"/>
    <row r="9905" s="77" customFormat="1"/>
    <row r="9906" s="77" customFormat="1"/>
    <row r="9907" s="77" customFormat="1"/>
    <row r="9908" s="77" customFormat="1"/>
    <row r="9909" s="77" customFormat="1"/>
    <row r="9910" s="77" customFormat="1"/>
    <row r="9911" s="77" customFormat="1"/>
    <row r="9912" s="77" customFormat="1"/>
    <row r="9913" s="77" customFormat="1"/>
    <row r="9914" s="77" customFormat="1"/>
    <row r="9915" s="77" customFormat="1"/>
    <row r="9916" s="77" customFormat="1"/>
    <row r="9917" s="77" customFormat="1"/>
    <row r="9918" s="77" customFormat="1"/>
    <row r="9919" s="77" customFormat="1"/>
    <row r="9920" s="77" customFormat="1"/>
    <row r="9921" s="77" customFormat="1"/>
    <row r="9922" s="77" customFormat="1"/>
    <row r="9923" s="77" customFormat="1"/>
    <row r="9924" s="77" customFormat="1"/>
    <row r="9925" s="77" customFormat="1"/>
    <row r="9926" s="77" customFormat="1"/>
    <row r="9927" s="77" customFormat="1"/>
    <row r="9928" s="77" customFormat="1"/>
    <row r="9929" s="77" customFormat="1"/>
    <row r="9930" s="77" customFormat="1"/>
    <row r="9931" s="77" customFormat="1"/>
    <row r="9932" s="77" customFormat="1"/>
    <row r="9933" s="77" customFormat="1"/>
    <row r="9934" s="77" customFormat="1"/>
    <row r="9935" s="77" customFormat="1"/>
    <row r="9936" s="77" customFormat="1"/>
    <row r="9937" s="77" customFormat="1"/>
    <row r="9938" s="77" customFormat="1"/>
    <row r="9939" s="77" customFormat="1"/>
    <row r="9940" s="77" customFormat="1"/>
    <row r="9941" s="77" customFormat="1"/>
    <row r="9942" s="77" customFormat="1"/>
    <row r="9943" s="77" customFormat="1"/>
    <row r="9944" s="77" customFormat="1"/>
    <row r="9945" s="77" customFormat="1"/>
    <row r="9946" s="77" customFormat="1"/>
    <row r="9947" s="77" customFormat="1"/>
    <row r="9948" s="77" customFormat="1"/>
    <row r="9949" s="77" customFormat="1"/>
    <row r="9950" s="77" customFormat="1"/>
    <row r="9951" s="77" customFormat="1"/>
    <row r="9952" s="77" customFormat="1"/>
    <row r="9953" s="77" customFormat="1"/>
    <row r="9954" s="77" customFormat="1"/>
    <row r="9955" s="77" customFormat="1"/>
    <row r="9956" s="77" customFormat="1"/>
    <row r="9957" s="77" customFormat="1"/>
    <row r="9958" s="77" customFormat="1"/>
    <row r="9959" s="77" customFormat="1"/>
    <row r="9960" s="77" customFormat="1"/>
    <row r="9961" s="77" customFormat="1"/>
    <row r="9962" s="77" customFormat="1"/>
    <row r="9963" s="77" customFormat="1"/>
    <row r="9964" s="77" customFormat="1"/>
    <row r="9965" s="77" customFormat="1"/>
    <row r="9966" s="77" customFormat="1"/>
    <row r="9967" s="77" customFormat="1"/>
    <row r="9968" s="77" customFormat="1"/>
    <row r="9969" s="77" customFormat="1"/>
    <row r="9970" s="77" customFormat="1"/>
    <row r="9971" s="77" customFormat="1"/>
    <row r="9972" s="77" customFormat="1"/>
    <row r="9973" s="77" customFormat="1"/>
    <row r="9974" s="77" customFormat="1"/>
    <row r="9975" s="77" customFormat="1"/>
    <row r="9976" s="77" customFormat="1"/>
    <row r="9977" s="77" customFormat="1"/>
    <row r="9978" s="77" customFormat="1"/>
    <row r="9979" s="77" customFormat="1"/>
    <row r="9980" s="77" customFormat="1"/>
    <row r="9981" s="77" customFormat="1"/>
    <row r="9982" s="77" customFormat="1"/>
    <row r="9983" s="77" customFormat="1"/>
    <row r="9984" s="77" customFormat="1"/>
    <row r="9985" s="77" customFormat="1"/>
    <row r="9986" s="77" customFormat="1"/>
    <row r="9987" s="77" customFormat="1"/>
    <row r="9988" s="77" customFormat="1"/>
    <row r="9989" s="77" customFormat="1"/>
    <row r="9990" s="77" customFormat="1"/>
    <row r="9991" s="77" customFormat="1"/>
    <row r="9992" s="77" customFormat="1"/>
    <row r="9993" s="77" customFormat="1"/>
    <row r="9994" s="77" customFormat="1"/>
    <row r="9995" s="77" customFormat="1"/>
    <row r="9996" s="77" customFormat="1"/>
    <row r="9997" s="77" customFormat="1"/>
    <row r="9998" s="77" customFormat="1"/>
    <row r="9999" s="77" customFormat="1"/>
    <row r="10000" s="77" customFormat="1"/>
    <row r="10001" s="77" customFormat="1"/>
    <row r="10002" s="77" customFormat="1"/>
    <row r="10003" s="77" customFormat="1"/>
    <row r="10004" s="77" customFormat="1"/>
    <row r="10005" s="77" customFormat="1"/>
    <row r="10006" s="77" customFormat="1"/>
    <row r="10007" s="77" customFormat="1"/>
    <row r="10008" s="77" customFormat="1"/>
    <row r="10009" s="77" customFormat="1"/>
    <row r="10010" s="77" customFormat="1"/>
    <row r="10011" s="77" customFormat="1"/>
    <row r="10012" s="77" customFormat="1"/>
    <row r="10013" s="77" customFormat="1"/>
    <row r="10014" s="77" customFormat="1"/>
    <row r="10015" s="77" customFormat="1"/>
    <row r="10016" s="77" customFormat="1"/>
    <row r="10017" s="77" customFormat="1"/>
    <row r="10018" s="77" customFormat="1"/>
    <row r="10019" s="77" customFormat="1"/>
    <row r="10020" s="77" customFormat="1"/>
    <row r="10021" s="77" customFormat="1"/>
    <row r="10022" s="77" customFormat="1"/>
    <row r="10023" s="77" customFormat="1"/>
    <row r="10024" s="77" customFormat="1"/>
    <row r="10025" s="77" customFormat="1"/>
    <row r="10026" s="77" customFormat="1"/>
    <row r="10027" s="77" customFormat="1"/>
    <row r="10028" s="77" customFormat="1"/>
    <row r="10029" s="77" customFormat="1"/>
    <row r="10030" s="77" customFormat="1"/>
    <row r="10031" s="77" customFormat="1"/>
    <row r="10032" s="77" customFormat="1"/>
    <row r="10033" s="77" customFormat="1"/>
    <row r="10034" s="77" customFormat="1"/>
    <row r="10035" s="77" customFormat="1"/>
    <row r="10036" s="77" customFormat="1"/>
    <row r="10037" s="77" customFormat="1"/>
    <row r="10038" s="77" customFormat="1"/>
    <row r="10039" s="77" customFormat="1"/>
    <row r="10040" s="77" customFormat="1"/>
    <row r="10041" s="77" customFormat="1"/>
    <row r="10042" s="77" customFormat="1"/>
    <row r="10043" s="77" customFormat="1"/>
    <row r="10044" s="77" customFormat="1"/>
    <row r="10045" s="77" customFormat="1"/>
    <row r="10046" s="77" customFormat="1"/>
    <row r="10047" s="77" customFormat="1"/>
    <row r="10048" s="77" customFormat="1"/>
    <row r="10049" s="77" customFormat="1"/>
    <row r="10050" s="77" customFormat="1"/>
    <row r="10051" s="77" customFormat="1"/>
    <row r="10052" s="77" customFormat="1"/>
    <row r="10053" s="77" customFormat="1"/>
    <row r="10054" s="77" customFormat="1"/>
    <row r="10055" s="77" customFormat="1"/>
    <row r="10056" s="77" customFormat="1"/>
    <row r="10057" s="77" customFormat="1"/>
    <row r="10058" s="77" customFormat="1"/>
    <row r="10059" s="77" customFormat="1"/>
    <row r="10060" s="77" customFormat="1"/>
    <row r="10061" s="77" customFormat="1"/>
    <row r="10062" s="77" customFormat="1"/>
    <row r="10063" s="77" customFormat="1"/>
    <row r="10064" s="77" customFormat="1"/>
    <row r="10065" s="77" customFormat="1"/>
    <row r="10066" s="77" customFormat="1"/>
    <row r="10067" s="77" customFormat="1"/>
    <row r="10068" s="77" customFormat="1"/>
    <row r="10069" s="77" customFormat="1"/>
    <row r="10070" s="77" customFormat="1"/>
    <row r="10071" s="77" customFormat="1"/>
    <row r="10072" s="77" customFormat="1"/>
    <row r="10073" s="77" customFormat="1"/>
    <row r="10074" s="77" customFormat="1"/>
    <row r="10075" s="77" customFormat="1"/>
    <row r="10076" s="77" customFormat="1"/>
    <row r="10077" s="77" customFormat="1"/>
    <row r="10078" s="77" customFormat="1"/>
    <row r="10079" s="77" customFormat="1"/>
    <row r="10080" s="77" customFormat="1"/>
    <row r="10081" s="77" customFormat="1"/>
    <row r="10082" s="77" customFormat="1"/>
    <row r="10083" s="77" customFormat="1"/>
    <row r="10084" s="77" customFormat="1"/>
    <row r="10085" s="77" customFormat="1"/>
    <row r="10086" s="77" customFormat="1"/>
    <row r="10087" s="77" customFormat="1"/>
    <row r="10088" s="77" customFormat="1"/>
    <row r="10089" s="77" customFormat="1"/>
    <row r="10090" s="77" customFormat="1"/>
    <row r="10091" s="77" customFormat="1"/>
    <row r="10092" s="77" customFormat="1"/>
    <row r="10093" s="77" customFormat="1"/>
    <row r="10094" s="77" customFormat="1"/>
    <row r="10095" s="77" customFormat="1"/>
    <row r="10096" s="77" customFormat="1"/>
    <row r="10097" s="77" customFormat="1"/>
    <row r="10098" s="77" customFormat="1"/>
    <row r="10099" s="77" customFormat="1"/>
    <row r="10100" s="77" customFormat="1"/>
    <row r="10101" s="77" customFormat="1"/>
    <row r="10102" s="77" customFormat="1"/>
    <row r="10103" s="77" customFormat="1"/>
    <row r="10104" s="77" customFormat="1"/>
    <row r="10105" s="77" customFormat="1"/>
    <row r="10106" s="77" customFormat="1"/>
    <row r="10107" s="77" customFormat="1"/>
    <row r="10108" s="77" customFormat="1"/>
    <row r="10109" s="77" customFormat="1"/>
    <row r="10110" s="77" customFormat="1"/>
    <row r="10111" s="77" customFormat="1"/>
    <row r="10112" s="77" customFormat="1"/>
    <row r="10113" s="77" customFormat="1"/>
    <row r="10114" s="77" customFormat="1"/>
    <row r="10115" s="77" customFormat="1"/>
    <row r="10116" s="77" customFormat="1"/>
    <row r="10117" s="77" customFormat="1"/>
    <row r="10118" s="77" customFormat="1"/>
    <row r="10119" s="77" customFormat="1"/>
    <row r="10120" s="77" customFormat="1"/>
    <row r="10121" s="77" customFormat="1"/>
    <row r="10122" s="77" customFormat="1"/>
    <row r="10123" s="77" customFormat="1"/>
    <row r="10124" s="77" customFormat="1"/>
    <row r="10125" s="77" customFormat="1"/>
    <row r="10126" s="77" customFormat="1"/>
    <row r="10127" s="77" customFormat="1"/>
    <row r="10128" s="77" customFormat="1"/>
    <row r="10129" s="77" customFormat="1"/>
    <row r="10130" s="77" customFormat="1"/>
    <row r="10131" s="77" customFormat="1"/>
    <row r="10132" s="77" customFormat="1"/>
    <row r="10133" s="77" customFormat="1"/>
    <row r="10134" s="77" customFormat="1"/>
    <row r="10135" s="77" customFormat="1"/>
    <row r="10136" s="77" customFormat="1"/>
    <row r="10137" s="77" customFormat="1"/>
    <row r="10138" s="77" customFormat="1"/>
    <row r="10139" s="77" customFormat="1"/>
    <row r="10140" s="77" customFormat="1"/>
    <row r="10141" s="77" customFormat="1"/>
    <row r="10142" s="77" customFormat="1"/>
    <row r="10143" s="77" customFormat="1"/>
    <row r="10144" s="77" customFormat="1"/>
    <row r="10145" s="77" customFormat="1"/>
    <row r="10146" s="77" customFormat="1"/>
    <row r="10147" s="77" customFormat="1"/>
    <row r="10148" s="77" customFormat="1"/>
    <row r="10149" s="77" customFormat="1"/>
    <row r="10150" s="77" customFormat="1"/>
    <row r="10151" s="77" customFormat="1"/>
    <row r="10152" s="77" customFormat="1"/>
    <row r="10153" s="77" customFormat="1"/>
    <row r="10154" s="77" customFormat="1"/>
    <row r="10155" s="77" customFormat="1"/>
    <row r="10156" s="77" customFormat="1"/>
    <row r="10157" s="77" customFormat="1"/>
    <row r="10158" s="77" customFormat="1"/>
    <row r="10159" s="77" customFormat="1"/>
    <row r="10160" s="77" customFormat="1"/>
    <row r="10161" s="77" customFormat="1"/>
    <row r="10162" s="77" customFormat="1"/>
    <row r="10163" s="77" customFormat="1"/>
    <row r="10164" s="77" customFormat="1"/>
    <row r="10165" s="77" customFormat="1"/>
    <row r="10166" s="77" customFormat="1"/>
    <row r="10167" s="77" customFormat="1"/>
    <row r="10168" s="77" customFormat="1"/>
    <row r="10169" s="77" customFormat="1"/>
    <row r="10170" s="77" customFormat="1"/>
    <row r="10171" s="77" customFormat="1"/>
    <row r="10172" s="77" customFormat="1"/>
    <row r="10173" s="77" customFormat="1"/>
    <row r="10174" s="77" customFormat="1"/>
    <row r="10175" s="77" customFormat="1"/>
    <row r="10176" s="77" customFormat="1"/>
    <row r="10177" s="77" customFormat="1"/>
    <row r="10178" s="77" customFormat="1"/>
    <row r="10179" s="77" customFormat="1"/>
    <row r="10180" s="77" customFormat="1"/>
    <row r="10181" s="77" customFormat="1"/>
    <row r="10182" s="77" customFormat="1"/>
    <row r="10183" s="77" customFormat="1"/>
    <row r="10184" s="77" customFormat="1"/>
    <row r="10185" s="77" customFormat="1"/>
    <row r="10186" s="77" customFormat="1"/>
    <row r="10187" s="77" customFormat="1"/>
    <row r="10188" s="77" customFormat="1"/>
    <row r="10189" s="77" customFormat="1"/>
    <row r="10190" s="77" customFormat="1"/>
    <row r="10191" s="77" customFormat="1"/>
    <row r="10192" s="77" customFormat="1"/>
    <row r="10193" s="77" customFormat="1"/>
    <row r="10194" s="77" customFormat="1"/>
    <row r="10195" s="77" customFormat="1"/>
    <row r="10196" s="77" customFormat="1"/>
    <row r="10197" s="77" customFormat="1"/>
    <row r="10198" s="77" customFormat="1"/>
    <row r="10199" s="77" customFormat="1"/>
    <row r="10200" s="77" customFormat="1"/>
    <row r="10201" s="77" customFormat="1"/>
    <row r="10202" s="77" customFormat="1"/>
    <row r="10203" s="77" customFormat="1"/>
    <row r="10204" s="77" customFormat="1"/>
    <row r="10205" s="77" customFormat="1"/>
    <row r="10206" s="77" customFormat="1"/>
    <row r="10207" s="77" customFormat="1"/>
    <row r="10208" s="77" customFormat="1"/>
    <row r="10209" s="77" customFormat="1"/>
    <row r="10210" s="77" customFormat="1"/>
    <row r="10211" s="77" customFormat="1"/>
    <row r="10212" s="77" customFormat="1"/>
    <row r="10213" s="77" customFormat="1"/>
    <row r="10214" s="77" customFormat="1"/>
    <row r="10215" s="77" customFormat="1"/>
    <row r="10216" s="77" customFormat="1"/>
    <row r="10217" s="77" customFormat="1"/>
    <row r="10218" s="77" customFormat="1"/>
    <row r="10219" s="77" customFormat="1"/>
    <row r="10220" s="77" customFormat="1"/>
    <row r="10221" s="77" customFormat="1"/>
    <row r="10222" s="77" customFormat="1"/>
    <row r="10223" s="77" customFormat="1"/>
    <row r="10224" s="77" customFormat="1"/>
    <row r="10225" s="77" customFormat="1"/>
    <row r="10226" s="77" customFormat="1"/>
    <row r="10227" s="77" customFormat="1"/>
    <row r="10228" s="77" customFormat="1"/>
    <row r="10229" s="77" customFormat="1"/>
    <row r="10230" s="77" customFormat="1"/>
    <row r="10231" s="77" customFormat="1"/>
    <row r="10232" s="77" customFormat="1"/>
    <row r="10233" s="77" customFormat="1"/>
    <row r="10234" s="77" customFormat="1"/>
    <row r="10235" s="77" customFormat="1"/>
    <row r="10236" s="77" customFormat="1"/>
    <row r="10237" s="77" customFormat="1"/>
    <row r="10238" s="77" customFormat="1"/>
    <row r="10239" s="77" customFormat="1"/>
    <row r="10240" s="77" customFormat="1"/>
    <row r="10241" s="77" customFormat="1"/>
    <row r="10242" s="77" customFormat="1"/>
    <row r="10243" s="77" customFormat="1"/>
    <row r="10244" s="77" customFormat="1"/>
    <row r="10245" s="77" customFormat="1"/>
    <row r="10246" s="77" customFormat="1"/>
    <row r="10247" s="77" customFormat="1"/>
    <row r="10248" s="77" customFormat="1"/>
    <row r="10249" s="77" customFormat="1"/>
    <row r="10250" s="77" customFormat="1"/>
    <row r="10251" s="77" customFormat="1"/>
    <row r="10252" s="77" customFormat="1"/>
    <row r="10253" s="77" customFormat="1"/>
    <row r="10254" s="77" customFormat="1"/>
    <row r="10255" s="77" customFormat="1"/>
    <row r="10256" s="77" customFormat="1"/>
    <row r="10257" s="77" customFormat="1"/>
    <row r="10258" s="77" customFormat="1"/>
    <row r="10259" s="77" customFormat="1"/>
    <row r="10260" s="77" customFormat="1"/>
    <row r="10261" s="77" customFormat="1"/>
    <row r="10262" s="77" customFormat="1"/>
    <row r="10263" s="77" customFormat="1"/>
    <row r="10264" s="77" customFormat="1"/>
    <row r="10265" s="77" customFormat="1"/>
    <row r="10266" s="77" customFormat="1"/>
    <row r="10267" s="77" customFormat="1"/>
    <row r="10268" s="77" customFormat="1"/>
    <row r="10269" s="77" customFormat="1"/>
    <row r="10270" s="77" customFormat="1"/>
    <row r="10271" s="77" customFormat="1"/>
    <row r="10272" s="77" customFormat="1"/>
    <row r="10273" s="77" customFormat="1"/>
    <row r="10274" s="77" customFormat="1"/>
    <row r="10275" s="77" customFormat="1"/>
    <row r="10276" s="77" customFormat="1"/>
    <row r="10277" s="77" customFormat="1"/>
    <row r="10278" s="77" customFormat="1"/>
    <row r="10279" s="77" customFormat="1"/>
    <row r="10280" s="77" customFormat="1"/>
    <row r="10281" s="77" customFormat="1"/>
    <row r="10282" s="77" customFormat="1"/>
    <row r="10283" s="77" customFormat="1"/>
    <row r="10284" s="77" customFormat="1"/>
    <row r="10285" s="77" customFormat="1"/>
    <row r="10286" s="77" customFormat="1"/>
    <row r="10287" s="77" customFormat="1"/>
    <row r="10288" s="77" customFormat="1"/>
    <row r="10289" s="77" customFormat="1"/>
    <row r="10290" s="77" customFormat="1"/>
    <row r="10291" s="77" customFormat="1"/>
    <row r="10292" s="77" customFormat="1"/>
    <row r="10293" s="77" customFormat="1"/>
    <row r="10294" s="77" customFormat="1"/>
    <row r="10295" s="77" customFormat="1"/>
    <row r="10296" s="77" customFormat="1"/>
    <row r="10297" s="77" customFormat="1"/>
    <row r="10298" s="77" customFormat="1"/>
    <row r="10299" s="77" customFormat="1"/>
    <row r="10300" s="77" customFormat="1"/>
    <row r="10301" s="77" customFormat="1"/>
    <row r="10302" s="77" customFormat="1"/>
    <row r="10303" s="77" customFormat="1"/>
    <row r="10304" s="77" customFormat="1"/>
    <row r="10305" s="77" customFormat="1"/>
    <row r="10306" s="77" customFormat="1"/>
    <row r="10307" s="77" customFormat="1"/>
    <row r="10308" s="77" customFormat="1"/>
    <row r="10309" s="77" customFormat="1"/>
    <row r="10310" s="77" customFormat="1"/>
    <row r="10311" s="77" customFormat="1"/>
    <row r="10312" s="77" customFormat="1"/>
    <row r="10313" s="77" customFormat="1"/>
    <row r="10314" s="77" customFormat="1"/>
    <row r="10315" s="77" customFormat="1"/>
    <row r="10316" s="77" customFormat="1"/>
    <row r="10317" s="77" customFormat="1"/>
    <row r="10318" s="77" customFormat="1"/>
    <row r="10319" s="77" customFormat="1"/>
    <row r="10320" s="77" customFormat="1"/>
    <row r="10321" s="77" customFormat="1"/>
    <row r="10322" s="77" customFormat="1"/>
    <row r="10323" s="77" customFormat="1"/>
    <row r="10324" s="77" customFormat="1"/>
    <row r="10325" s="77" customFormat="1"/>
    <row r="10326" s="77" customFormat="1"/>
    <row r="10327" s="77" customFormat="1"/>
    <row r="10328" s="77" customFormat="1"/>
    <row r="10329" s="77" customFormat="1"/>
    <row r="10330" s="77" customFormat="1"/>
    <row r="10331" s="77" customFormat="1"/>
    <row r="10332" s="77" customFormat="1"/>
    <row r="10333" s="77" customFormat="1"/>
    <row r="10334" s="77" customFormat="1"/>
    <row r="10335" s="77" customFormat="1"/>
    <row r="10336" s="77" customFormat="1"/>
    <row r="10337" s="77" customFormat="1"/>
    <row r="10338" s="77" customFormat="1"/>
    <row r="10339" s="77" customFormat="1"/>
    <row r="10340" s="77" customFormat="1"/>
    <row r="10341" s="77" customFormat="1"/>
    <row r="10342" s="77" customFormat="1"/>
    <row r="10343" s="77" customFormat="1"/>
    <row r="10344" s="77" customFormat="1"/>
    <row r="10345" s="77" customFormat="1"/>
    <row r="10346" s="77" customFormat="1"/>
    <row r="10347" s="77" customFormat="1"/>
    <row r="10348" s="77" customFormat="1"/>
    <row r="10349" s="77" customFormat="1"/>
    <row r="10350" s="77" customFormat="1"/>
    <row r="10351" s="77" customFormat="1"/>
    <row r="10352" s="77" customFormat="1"/>
    <row r="10353" s="77" customFormat="1"/>
    <row r="10354" s="77" customFormat="1"/>
    <row r="10355" s="77" customFormat="1"/>
    <row r="10356" s="77" customFormat="1"/>
    <row r="10357" s="77" customFormat="1"/>
    <row r="10358" s="77" customFormat="1"/>
    <row r="10359" s="77" customFormat="1"/>
    <row r="10360" s="77" customFormat="1"/>
    <row r="10361" s="77" customFormat="1"/>
    <row r="10362" s="77" customFormat="1"/>
    <row r="10363" s="77" customFormat="1"/>
    <row r="10364" s="77" customFormat="1"/>
    <row r="10365" s="77" customFormat="1"/>
    <row r="10366" s="77" customFormat="1"/>
    <row r="10367" s="77" customFormat="1"/>
    <row r="10368" s="77" customFormat="1"/>
    <row r="10369" s="77" customFormat="1"/>
    <row r="10370" s="77" customFormat="1"/>
    <row r="10371" s="77" customFormat="1"/>
    <row r="10372" s="77" customFormat="1"/>
    <row r="10373" s="77" customFormat="1"/>
    <row r="10374" s="77" customFormat="1"/>
    <row r="10375" s="77" customFormat="1"/>
    <row r="10376" s="77" customFormat="1"/>
    <row r="10377" s="77" customFormat="1"/>
    <row r="10378" s="77" customFormat="1"/>
    <row r="10379" s="77" customFormat="1"/>
    <row r="10380" s="77" customFormat="1"/>
    <row r="10381" s="77" customFormat="1"/>
    <row r="10382" s="77" customFormat="1"/>
    <row r="10383" s="77" customFormat="1"/>
    <row r="10384" s="77" customFormat="1"/>
    <row r="10385" s="77" customFormat="1"/>
    <row r="10386" s="77" customFormat="1"/>
    <row r="10387" s="77" customFormat="1"/>
    <row r="10388" s="77" customFormat="1"/>
    <row r="10389" s="77" customFormat="1"/>
    <row r="10390" s="77" customFormat="1"/>
    <row r="10391" s="77" customFormat="1"/>
    <row r="10392" s="77" customFormat="1"/>
    <row r="10393" s="77" customFormat="1"/>
    <row r="10394" s="77" customFormat="1"/>
    <row r="10395" s="77" customFormat="1"/>
    <row r="10396" s="77" customFormat="1"/>
    <row r="10397" s="77" customFormat="1"/>
    <row r="10398" s="77" customFormat="1"/>
    <row r="10399" s="77" customFormat="1"/>
    <row r="10400" s="77" customFormat="1"/>
    <row r="10401" s="77" customFormat="1"/>
    <row r="10402" s="77" customFormat="1"/>
    <row r="10403" s="77" customFormat="1"/>
    <row r="10404" s="77" customFormat="1"/>
    <row r="10405" s="77" customFormat="1"/>
    <row r="10406" s="77" customFormat="1"/>
    <row r="10407" s="77" customFormat="1"/>
    <row r="10408" s="77" customFormat="1"/>
    <row r="10409" s="77" customFormat="1"/>
    <row r="10410" s="77" customFormat="1"/>
    <row r="10411" s="77" customFormat="1"/>
    <row r="10412" s="77" customFormat="1"/>
    <row r="10413" s="77" customFormat="1"/>
    <row r="10414" s="77" customFormat="1"/>
    <row r="10415" s="77" customFormat="1"/>
    <row r="10416" s="77" customFormat="1"/>
    <row r="10417" s="77" customFormat="1"/>
    <row r="10418" s="77" customFormat="1"/>
    <row r="10419" s="77" customFormat="1"/>
    <row r="10420" s="77" customFormat="1"/>
    <row r="10421" s="77" customFormat="1"/>
    <row r="10422" s="77" customFormat="1"/>
    <row r="10423" s="77" customFormat="1"/>
    <row r="10424" s="77" customFormat="1"/>
    <row r="10425" s="77" customFormat="1"/>
    <row r="10426" s="77" customFormat="1"/>
    <row r="10427" s="77" customFormat="1"/>
    <row r="10428" s="77" customFormat="1"/>
    <row r="10429" s="77" customFormat="1"/>
    <row r="10430" s="77" customFormat="1"/>
    <row r="10431" s="77" customFormat="1"/>
    <row r="10432" s="77" customFormat="1"/>
    <row r="10433" s="77" customFormat="1"/>
    <row r="10434" s="77" customFormat="1"/>
    <row r="10435" s="77" customFormat="1"/>
    <row r="10436" s="77" customFormat="1"/>
    <row r="10437" s="77" customFormat="1"/>
    <row r="10438" s="77" customFormat="1"/>
    <row r="10439" s="77" customFormat="1"/>
    <row r="10440" s="77" customFormat="1"/>
    <row r="10441" s="77" customFormat="1"/>
    <row r="10442" s="77" customFormat="1"/>
    <row r="10443" s="77" customFormat="1"/>
    <row r="10444" s="77" customFormat="1"/>
    <row r="10445" s="77" customFormat="1"/>
    <row r="10446" s="77" customFormat="1"/>
    <row r="10447" s="77" customFormat="1"/>
    <row r="10448" s="77" customFormat="1"/>
    <row r="10449" s="77" customFormat="1"/>
    <row r="10450" s="77" customFormat="1"/>
    <row r="10451" s="77" customFormat="1"/>
    <row r="10452" s="77" customFormat="1"/>
    <row r="10453" s="77" customFormat="1"/>
    <row r="10454" s="77" customFormat="1"/>
    <row r="10455" s="77" customFormat="1"/>
    <row r="10456" s="77" customFormat="1"/>
    <row r="10457" s="77" customFormat="1"/>
    <row r="10458" s="77" customFormat="1"/>
    <row r="10459" s="77" customFormat="1"/>
    <row r="10460" s="77" customFormat="1"/>
    <row r="10461" s="77" customFormat="1"/>
    <row r="10462" s="77" customFormat="1"/>
    <row r="10463" s="77" customFormat="1"/>
    <row r="10464" s="77" customFormat="1"/>
    <row r="10465" s="77" customFormat="1"/>
    <row r="10466" s="77" customFormat="1"/>
    <row r="10467" s="77" customFormat="1"/>
    <row r="10468" s="77" customFormat="1"/>
    <row r="10469" s="77" customFormat="1"/>
    <row r="10470" s="77" customFormat="1"/>
    <row r="10471" s="77" customFormat="1"/>
    <row r="10472" s="77" customFormat="1"/>
    <row r="10473" s="77" customFormat="1"/>
    <row r="10474" s="77" customFormat="1"/>
    <row r="10475" s="77" customFormat="1"/>
    <row r="10476" s="77" customFormat="1"/>
    <row r="10477" s="77" customFormat="1"/>
    <row r="10478" s="77" customFormat="1"/>
    <row r="10479" s="77" customFormat="1"/>
    <row r="10480" s="77" customFormat="1"/>
    <row r="10481" s="77" customFormat="1"/>
    <row r="10482" s="77" customFormat="1"/>
    <row r="10483" s="77" customFormat="1"/>
    <row r="10484" s="77" customFormat="1"/>
    <row r="10485" s="77" customFormat="1"/>
    <row r="10486" s="77" customFormat="1"/>
    <row r="10487" s="77" customFormat="1"/>
    <row r="10488" s="77" customFormat="1"/>
    <row r="10489" s="77" customFormat="1"/>
    <row r="10490" s="77" customFormat="1"/>
    <row r="10491" s="77" customFormat="1"/>
    <row r="10492" s="77" customFormat="1"/>
    <row r="10493" s="77" customFormat="1"/>
    <row r="10494" s="77" customFormat="1"/>
    <row r="10495" s="77" customFormat="1"/>
    <row r="10496" s="77" customFormat="1"/>
    <row r="10497" s="77" customFormat="1"/>
    <row r="10498" s="77" customFormat="1"/>
    <row r="10499" s="77" customFormat="1"/>
    <row r="10500" s="77" customFormat="1"/>
    <row r="10501" s="77" customFormat="1"/>
    <row r="10502" s="77" customFormat="1"/>
    <row r="10503" s="77" customFormat="1"/>
    <row r="10504" s="77" customFormat="1"/>
    <row r="10505" s="77" customFormat="1"/>
    <row r="10506" s="77" customFormat="1"/>
    <row r="10507" s="77" customFormat="1"/>
    <row r="10508" s="77" customFormat="1"/>
    <row r="10509" s="77" customFormat="1"/>
    <row r="10510" s="77" customFormat="1"/>
    <row r="10511" s="77" customFormat="1"/>
    <row r="10512" s="77" customFormat="1"/>
    <row r="10513" s="77" customFormat="1"/>
    <row r="10514" s="77" customFormat="1"/>
    <row r="10515" s="77" customFormat="1"/>
    <row r="10516" s="77" customFormat="1"/>
    <row r="10517" s="77" customFormat="1"/>
    <row r="10518" s="77" customFormat="1"/>
    <row r="10519" s="77" customFormat="1"/>
    <row r="10520" s="77" customFormat="1"/>
    <row r="10521" s="77" customFormat="1"/>
    <row r="10522" s="77" customFormat="1"/>
    <row r="10523" s="77" customFormat="1"/>
    <row r="10524" s="77" customFormat="1"/>
    <row r="10525" s="77" customFormat="1"/>
    <row r="10526" s="77" customFormat="1"/>
    <row r="10527" s="77" customFormat="1"/>
    <row r="10528" s="77" customFormat="1"/>
    <row r="10529" s="77" customFormat="1"/>
    <row r="10530" s="77" customFormat="1"/>
    <row r="10531" s="77" customFormat="1"/>
    <row r="10532" s="77" customFormat="1"/>
    <row r="10533" s="77" customFormat="1"/>
    <row r="10534" s="77" customFormat="1"/>
    <row r="10535" s="77" customFormat="1"/>
    <row r="10536" s="77" customFormat="1"/>
    <row r="10537" s="77" customFormat="1"/>
    <row r="10538" s="77" customFormat="1"/>
    <row r="10539" s="77" customFormat="1"/>
    <row r="10540" s="77" customFormat="1"/>
    <row r="10541" s="77" customFormat="1"/>
    <row r="10542" s="77" customFormat="1"/>
    <row r="10543" s="77" customFormat="1"/>
    <row r="10544" s="77" customFormat="1"/>
    <row r="10545" s="77" customFormat="1"/>
    <row r="10546" s="77" customFormat="1"/>
    <row r="10547" s="77" customFormat="1"/>
    <row r="10548" s="77" customFormat="1"/>
    <row r="10549" s="77" customFormat="1"/>
    <row r="10550" s="77" customFormat="1"/>
    <row r="10551" s="77" customFormat="1"/>
    <row r="10552" s="77" customFormat="1"/>
    <row r="10553" s="77" customFormat="1"/>
    <row r="10554" s="77" customFormat="1"/>
    <row r="10555" s="77" customFormat="1"/>
    <row r="10556" s="77" customFormat="1"/>
    <row r="10557" s="77" customFormat="1"/>
    <row r="10558" s="77" customFormat="1"/>
    <row r="10559" s="77" customFormat="1"/>
    <row r="10560" s="77" customFormat="1"/>
    <row r="10561" s="77" customFormat="1"/>
    <row r="10562" s="77" customFormat="1"/>
    <row r="10563" s="77" customFormat="1"/>
    <row r="10564" s="77" customFormat="1"/>
    <row r="10565" s="77" customFormat="1"/>
    <row r="10566" s="77" customFormat="1"/>
    <row r="10567" s="77" customFormat="1"/>
    <row r="10568" s="77" customFormat="1"/>
    <row r="10569" s="77" customFormat="1"/>
    <row r="10570" s="77" customFormat="1"/>
    <row r="10571" s="77" customFormat="1"/>
    <row r="10572" s="77" customFormat="1"/>
    <row r="10573" s="77" customFormat="1"/>
    <row r="10574" s="77" customFormat="1"/>
    <row r="10575" s="77" customFormat="1"/>
    <row r="10576" s="77" customFormat="1"/>
    <row r="10577" s="77" customFormat="1"/>
    <row r="10578" s="77" customFormat="1"/>
    <row r="10579" s="77" customFormat="1"/>
    <row r="10580" s="77" customFormat="1"/>
    <row r="10581" s="77" customFormat="1"/>
    <row r="10582" s="77" customFormat="1"/>
    <row r="10583" s="77" customFormat="1"/>
    <row r="10584" s="77" customFormat="1"/>
    <row r="10585" s="77" customFormat="1"/>
    <row r="10586" s="77" customFormat="1"/>
    <row r="10587" s="77" customFormat="1"/>
    <row r="10588" s="77" customFormat="1"/>
    <row r="10589" s="77" customFormat="1"/>
    <row r="10590" s="77" customFormat="1"/>
    <row r="10591" s="77" customFormat="1"/>
    <row r="10592" s="77" customFormat="1"/>
    <row r="10593" s="77" customFormat="1"/>
    <row r="10594" s="77" customFormat="1"/>
    <row r="10595" s="77" customFormat="1"/>
    <row r="10596" s="77" customFormat="1"/>
    <row r="10597" s="77" customFormat="1"/>
    <row r="10598" s="77" customFormat="1"/>
    <row r="10599" s="77" customFormat="1"/>
    <row r="10600" s="77" customFormat="1"/>
    <row r="10601" s="77" customFormat="1"/>
    <row r="10602" s="77" customFormat="1"/>
    <row r="10603" s="77" customFormat="1"/>
    <row r="10604" s="77" customFormat="1"/>
    <row r="10605" s="77" customFormat="1"/>
    <row r="10606" s="77" customFormat="1"/>
    <row r="10607" s="77" customFormat="1"/>
    <row r="10608" s="77" customFormat="1"/>
    <row r="10609" s="77" customFormat="1"/>
    <row r="10610" s="77" customFormat="1"/>
    <row r="10611" s="77" customFormat="1"/>
    <row r="10612" s="77" customFormat="1"/>
    <row r="10613" s="77" customFormat="1"/>
    <row r="10614" s="77" customFormat="1"/>
    <row r="10615" s="77" customFormat="1"/>
    <row r="10616" s="77" customFormat="1"/>
    <row r="10617" s="77" customFormat="1"/>
    <row r="10618" s="77" customFormat="1"/>
    <row r="10619" s="77" customFormat="1"/>
    <row r="10620" s="77" customFormat="1"/>
    <row r="10621" s="77" customFormat="1"/>
    <row r="10622" s="77" customFormat="1"/>
    <row r="10623" s="77" customFormat="1"/>
    <row r="10624" s="77" customFormat="1"/>
    <row r="10625" s="77" customFormat="1"/>
    <row r="10626" s="77" customFormat="1"/>
    <row r="10627" s="77" customFormat="1"/>
    <row r="10628" s="77" customFormat="1"/>
    <row r="10629" s="77" customFormat="1"/>
    <row r="10630" s="77" customFormat="1"/>
    <row r="10631" s="77" customFormat="1"/>
    <row r="10632" s="77" customFormat="1"/>
    <row r="10633" s="77" customFormat="1"/>
    <row r="10634" s="77" customFormat="1"/>
    <row r="10635" s="77" customFormat="1"/>
    <row r="10636" s="77" customFormat="1"/>
    <row r="10637" s="77" customFormat="1"/>
    <row r="10638" s="77" customFormat="1"/>
    <row r="10639" s="77" customFormat="1"/>
    <row r="10640" s="77" customFormat="1"/>
    <row r="10641" s="77" customFormat="1"/>
    <row r="10642" s="77" customFormat="1"/>
    <row r="10643" s="77" customFormat="1"/>
    <row r="10644" s="77" customFormat="1"/>
    <row r="10645" s="77" customFormat="1"/>
    <row r="10646" s="77" customFormat="1"/>
    <row r="10647" s="77" customFormat="1"/>
    <row r="10648" s="77" customFormat="1"/>
    <row r="10649" s="77" customFormat="1"/>
    <row r="10650" s="77" customFormat="1"/>
    <row r="10651" s="77" customFormat="1"/>
    <row r="10652" s="77" customFormat="1"/>
    <row r="10653" s="77" customFormat="1"/>
    <row r="10654" s="77" customFormat="1"/>
    <row r="10655" s="77" customFormat="1"/>
    <row r="10656" s="77" customFormat="1"/>
    <row r="10657" s="77" customFormat="1"/>
    <row r="10658" s="77" customFormat="1"/>
    <row r="10659" s="77" customFormat="1"/>
    <row r="10660" s="77" customFormat="1"/>
    <row r="10661" s="77" customFormat="1"/>
    <row r="10662" s="77" customFormat="1"/>
    <row r="10663" s="77" customFormat="1"/>
    <row r="10664" s="77" customFormat="1"/>
    <row r="10665" s="77" customFormat="1"/>
    <row r="10666" s="77" customFormat="1"/>
    <row r="10667" s="77" customFormat="1"/>
    <row r="10668" s="77" customFormat="1"/>
    <row r="10669" s="77" customFormat="1"/>
    <row r="10670" s="77" customFormat="1"/>
    <row r="10671" s="77" customFormat="1"/>
    <row r="10672" s="77" customFormat="1"/>
    <row r="10673" s="77" customFormat="1"/>
    <row r="10674" s="77" customFormat="1"/>
    <row r="10675" s="77" customFormat="1"/>
    <row r="10676" s="77" customFormat="1"/>
    <row r="10677" s="77" customFormat="1"/>
    <row r="10678" s="77" customFormat="1"/>
    <row r="10679" s="77" customFormat="1"/>
    <row r="10680" s="77" customFormat="1"/>
    <row r="10681" s="77" customFormat="1"/>
    <row r="10682" s="77" customFormat="1"/>
    <row r="10683" s="77" customFormat="1"/>
    <row r="10684" s="77" customFormat="1"/>
    <row r="10685" s="77" customFormat="1"/>
    <row r="10686" s="77" customFormat="1"/>
    <row r="10687" s="77" customFormat="1"/>
    <row r="10688" s="77" customFormat="1"/>
    <row r="10689" s="77" customFormat="1"/>
    <row r="10690" s="77" customFormat="1"/>
    <row r="10691" s="77" customFormat="1"/>
    <row r="10692" s="77" customFormat="1"/>
    <row r="10693" s="77" customFormat="1"/>
    <row r="10694" s="77" customFormat="1"/>
    <row r="10695" s="77" customFormat="1"/>
    <row r="10696" s="77" customFormat="1"/>
    <row r="10697" s="77" customFormat="1"/>
    <row r="10698" s="77" customFormat="1"/>
    <row r="10699" s="77" customFormat="1"/>
    <row r="10700" s="77" customFormat="1"/>
    <row r="10701" s="77" customFormat="1"/>
    <row r="10702" s="77" customFormat="1"/>
    <row r="10703" s="77" customFormat="1"/>
    <row r="10704" s="77" customFormat="1"/>
    <row r="10705" s="77" customFormat="1"/>
    <row r="10706" s="77" customFormat="1"/>
    <row r="10707" s="77" customFormat="1"/>
    <row r="10708" s="77" customFormat="1"/>
    <row r="10709" s="77" customFormat="1"/>
    <row r="10710" s="77" customFormat="1"/>
    <row r="10711" s="77" customFormat="1"/>
    <row r="10712" s="77" customFormat="1"/>
    <row r="10713" s="77" customFormat="1"/>
    <row r="10714" s="77" customFormat="1"/>
    <row r="10715" s="77" customFormat="1"/>
    <row r="10716" s="77" customFormat="1"/>
    <row r="10717" s="77" customFormat="1"/>
    <row r="10718" s="77" customFormat="1"/>
    <row r="10719" s="77" customFormat="1"/>
    <row r="10720" s="77" customFormat="1"/>
    <row r="10721" s="77" customFormat="1"/>
    <row r="10722" s="77" customFormat="1"/>
    <row r="10723" s="77" customFormat="1"/>
    <row r="10724" s="77" customFormat="1"/>
    <row r="10725" s="77" customFormat="1"/>
    <row r="10726" s="77" customFormat="1"/>
    <row r="10727" s="77" customFormat="1"/>
    <row r="10728" s="77" customFormat="1"/>
    <row r="10729" s="77" customFormat="1"/>
    <row r="10730" s="77" customFormat="1"/>
    <row r="10731" s="77" customFormat="1"/>
    <row r="10732" s="77" customFormat="1"/>
    <row r="10733" s="77" customFormat="1"/>
    <row r="10734" s="77" customFormat="1"/>
    <row r="10735" s="77" customFormat="1"/>
    <row r="10736" s="77" customFormat="1"/>
    <row r="10737" s="77" customFormat="1"/>
    <row r="10738" s="77" customFormat="1"/>
    <row r="10739" s="77" customFormat="1"/>
    <row r="10740" s="77" customFormat="1"/>
    <row r="10741" s="77" customFormat="1"/>
    <row r="10742" s="77" customFormat="1"/>
    <row r="10743" s="77" customFormat="1"/>
    <row r="10744" s="77" customFormat="1"/>
    <row r="10745" s="77" customFormat="1"/>
    <row r="10746" s="77" customFormat="1"/>
    <row r="10747" s="77" customFormat="1"/>
    <row r="10748" s="77" customFormat="1"/>
    <row r="10749" s="77" customFormat="1"/>
    <row r="10750" s="77" customFormat="1"/>
    <row r="10751" s="77" customFormat="1"/>
    <row r="10752" s="77" customFormat="1"/>
    <row r="10753" s="77" customFormat="1"/>
    <row r="10754" s="77" customFormat="1"/>
    <row r="10755" s="77" customFormat="1"/>
    <row r="10756" s="77" customFormat="1"/>
    <row r="10757" s="77" customFormat="1"/>
    <row r="10758" s="77" customFormat="1"/>
    <row r="10759" s="77" customFormat="1"/>
    <row r="10760" s="77" customFormat="1"/>
    <row r="10761" s="77" customFormat="1"/>
    <row r="10762" s="77" customFormat="1"/>
    <row r="10763" s="77" customFormat="1"/>
    <row r="10764" s="77" customFormat="1"/>
    <row r="10765" s="77" customFormat="1"/>
    <row r="10766" s="77" customFormat="1"/>
    <row r="10767" s="77" customFormat="1"/>
    <row r="10768" s="77" customFormat="1"/>
    <row r="10769" s="77" customFormat="1"/>
    <row r="10770" s="77" customFormat="1"/>
    <row r="10771" s="77" customFormat="1"/>
    <row r="10772" s="77" customFormat="1"/>
    <row r="10773" s="77" customFormat="1"/>
    <row r="10774" s="77" customFormat="1"/>
    <row r="10775" s="77" customFormat="1"/>
    <row r="10776" s="77" customFormat="1"/>
    <row r="10777" s="77" customFormat="1"/>
    <row r="10778" s="77" customFormat="1"/>
    <row r="10779" s="77" customFormat="1"/>
    <row r="10780" s="77" customFormat="1"/>
    <row r="10781" s="77" customFormat="1"/>
    <row r="10782" s="77" customFormat="1"/>
    <row r="10783" s="77" customFormat="1"/>
    <row r="10784" s="77" customFormat="1"/>
    <row r="10785" s="77" customFormat="1"/>
    <row r="10786" s="77" customFormat="1"/>
    <row r="10787" s="77" customFormat="1"/>
    <row r="10788" s="77" customFormat="1"/>
    <row r="10789" s="77" customFormat="1"/>
    <row r="10790" s="77" customFormat="1"/>
    <row r="10791" s="77" customFormat="1"/>
    <row r="10792" s="77" customFormat="1"/>
    <row r="10793" s="77" customFormat="1"/>
    <row r="10794" s="77" customFormat="1"/>
    <row r="10795" s="77" customFormat="1"/>
    <row r="10796" s="77" customFormat="1"/>
    <row r="10797" s="77" customFormat="1"/>
    <row r="10798" s="77" customFormat="1"/>
    <row r="10799" s="77" customFormat="1"/>
    <row r="10800" s="77" customFormat="1"/>
    <row r="10801" s="77" customFormat="1"/>
    <row r="10802" s="77" customFormat="1"/>
    <row r="10803" s="77" customFormat="1"/>
    <row r="10804" s="77" customFormat="1"/>
    <row r="10805" s="77" customFormat="1"/>
    <row r="10806" s="77" customFormat="1"/>
    <row r="10807" s="77" customFormat="1"/>
    <row r="10808" s="77" customFormat="1"/>
    <row r="10809" s="77" customFormat="1"/>
    <row r="10810" s="77" customFormat="1"/>
    <row r="10811" s="77" customFormat="1"/>
    <row r="10812" s="77" customFormat="1"/>
    <row r="10813" s="77" customFormat="1"/>
    <row r="10814" s="77" customFormat="1"/>
    <row r="10815" s="77" customFormat="1"/>
    <row r="10816" s="77" customFormat="1"/>
    <row r="10817" s="77" customFormat="1"/>
    <row r="10818" s="77" customFormat="1"/>
    <row r="10819" s="77" customFormat="1"/>
    <row r="10820" s="77" customFormat="1"/>
    <row r="10821" s="77" customFormat="1"/>
    <row r="10822" s="77" customFormat="1"/>
    <row r="10823" s="77" customFormat="1"/>
    <row r="10824" s="77" customFormat="1"/>
    <row r="10825" s="77" customFormat="1"/>
    <row r="10826" s="77" customFormat="1"/>
    <row r="10827" s="77" customFormat="1"/>
    <row r="10828" s="77" customFormat="1"/>
    <row r="10829" s="77" customFormat="1"/>
    <row r="10830" s="77" customFormat="1"/>
    <row r="10831" s="77" customFormat="1"/>
    <row r="10832" s="77" customFormat="1"/>
    <row r="10833" s="77" customFormat="1"/>
    <row r="10834" s="77" customFormat="1"/>
    <row r="10835" s="77" customFormat="1"/>
    <row r="10836" s="77" customFormat="1"/>
    <row r="10837" s="77" customFormat="1"/>
    <row r="10838" s="77" customFormat="1"/>
    <row r="10839" s="77" customFormat="1"/>
    <row r="10840" s="77" customFormat="1"/>
    <row r="10841" s="77" customFormat="1"/>
    <row r="10842" s="77" customFormat="1"/>
    <row r="10843" s="77" customFormat="1"/>
    <row r="10844" s="77" customFormat="1"/>
    <row r="10845" s="77" customFormat="1"/>
    <row r="10846" s="77" customFormat="1"/>
    <row r="10847" s="77" customFormat="1"/>
    <row r="10848" s="77" customFormat="1"/>
    <row r="10849" s="77" customFormat="1"/>
    <row r="10850" s="77" customFormat="1"/>
    <row r="10851" s="77" customFormat="1"/>
    <row r="10852" s="77" customFormat="1"/>
    <row r="10853" s="77" customFormat="1"/>
    <row r="10854" s="77" customFormat="1"/>
    <row r="10855" s="77" customFormat="1"/>
    <row r="10856" s="77" customFormat="1"/>
    <row r="10857" s="77" customFormat="1"/>
    <row r="10858" s="77" customFormat="1"/>
    <row r="10859" s="77" customFormat="1"/>
    <row r="10860" s="77" customFormat="1"/>
    <row r="10861" s="77" customFormat="1"/>
    <row r="10862" s="77" customFormat="1"/>
    <row r="10863" s="77" customFormat="1"/>
    <row r="10864" s="77" customFormat="1"/>
    <row r="10865" s="77" customFormat="1"/>
    <row r="10866" s="77" customFormat="1"/>
    <row r="10867" s="77" customFormat="1"/>
    <row r="10868" s="77" customFormat="1"/>
    <row r="10869" s="77" customFormat="1"/>
    <row r="10870" s="77" customFormat="1"/>
    <row r="10871" s="77" customFormat="1"/>
    <row r="10872" s="77" customFormat="1"/>
    <row r="10873" s="77" customFormat="1"/>
    <row r="10874" s="77" customFormat="1"/>
    <row r="10875" s="77" customFormat="1"/>
    <row r="10876" s="77" customFormat="1"/>
    <row r="10877" s="77" customFormat="1"/>
    <row r="10878" s="77" customFormat="1"/>
    <row r="10879" s="77" customFormat="1"/>
    <row r="10880" s="77" customFormat="1"/>
    <row r="10881" s="77" customFormat="1"/>
    <row r="10882" s="77" customFormat="1"/>
    <row r="10883" s="77" customFormat="1"/>
    <row r="10884" s="77" customFormat="1"/>
    <row r="10885" s="77" customFormat="1"/>
    <row r="10886" s="77" customFormat="1"/>
    <row r="10887" s="77" customFormat="1"/>
    <row r="10888" s="77" customFormat="1"/>
    <row r="10889" s="77" customFormat="1"/>
    <row r="10890" s="77" customFormat="1"/>
    <row r="10891" s="77" customFormat="1"/>
    <row r="10892" s="77" customFormat="1"/>
    <row r="10893" s="77" customFormat="1"/>
    <row r="10894" s="77" customFormat="1"/>
    <row r="10895" s="77" customFormat="1"/>
    <row r="10896" s="77" customFormat="1"/>
    <row r="10897" s="77" customFormat="1"/>
    <row r="10898" s="77" customFormat="1"/>
    <row r="10899" s="77" customFormat="1"/>
    <row r="10900" s="77" customFormat="1"/>
    <row r="10901" s="77" customFormat="1"/>
    <row r="10902" s="77" customFormat="1"/>
    <row r="10903" s="77" customFormat="1"/>
    <row r="10904" s="77" customFormat="1"/>
    <row r="10905" s="77" customFormat="1"/>
    <row r="10906" s="77" customFormat="1"/>
    <row r="10907" s="77" customFormat="1"/>
    <row r="10908" s="77" customFormat="1"/>
    <row r="10909" s="77" customFormat="1"/>
    <row r="10910" s="77" customFormat="1"/>
    <row r="10911" s="77" customFormat="1"/>
    <row r="10912" s="77" customFormat="1"/>
    <row r="10913" s="77" customFormat="1"/>
    <row r="10914" s="77" customFormat="1"/>
    <row r="10915" s="77" customFormat="1"/>
    <row r="10916" s="77" customFormat="1"/>
    <row r="10917" s="77" customFormat="1"/>
    <row r="10918" s="77" customFormat="1"/>
    <row r="10919" s="77" customFormat="1"/>
    <row r="10920" s="77" customFormat="1"/>
    <row r="10921" s="77" customFormat="1"/>
    <row r="10922" s="77" customFormat="1"/>
    <row r="10923" s="77" customFormat="1"/>
    <row r="10924" s="77" customFormat="1"/>
    <row r="10925" s="77" customFormat="1"/>
    <row r="10926" s="77" customFormat="1"/>
    <row r="10927" s="77" customFormat="1"/>
    <row r="10928" s="77" customFormat="1"/>
    <row r="10929" s="77" customFormat="1"/>
    <row r="10930" s="77" customFormat="1"/>
    <row r="10931" s="77" customFormat="1"/>
    <row r="10932" s="77" customFormat="1"/>
    <row r="10933" s="77" customFormat="1"/>
    <row r="10934" s="77" customFormat="1"/>
    <row r="10935" s="77" customFormat="1"/>
    <row r="10936" s="77" customFormat="1"/>
    <row r="10937" s="77" customFormat="1"/>
    <row r="10938" s="77" customFormat="1"/>
    <row r="10939" s="77" customFormat="1"/>
    <row r="10940" s="77" customFormat="1"/>
    <row r="10941" s="77" customFormat="1"/>
    <row r="10942" s="77" customFormat="1"/>
    <row r="10943" s="77" customFormat="1"/>
    <row r="10944" s="77" customFormat="1"/>
    <row r="10945" s="77" customFormat="1"/>
    <row r="10946" s="77" customFormat="1"/>
    <row r="10947" s="77" customFormat="1"/>
    <row r="10948" s="77" customFormat="1"/>
    <row r="10949" s="77" customFormat="1"/>
    <row r="10950" s="77" customFormat="1"/>
    <row r="10951" s="77" customFormat="1"/>
    <row r="10952" s="77" customFormat="1"/>
    <row r="10953" s="77" customFormat="1"/>
    <row r="10954" s="77" customFormat="1"/>
    <row r="10955" s="77" customFormat="1"/>
    <row r="10956" s="77" customFormat="1"/>
    <row r="10957" s="77" customFormat="1"/>
    <row r="10958" s="77" customFormat="1"/>
    <row r="10959" s="77" customFormat="1"/>
    <row r="10960" s="77" customFormat="1"/>
    <row r="10961" s="77" customFormat="1"/>
    <row r="10962" s="77" customFormat="1"/>
    <row r="10963" s="77" customFormat="1"/>
    <row r="10964" s="77" customFormat="1"/>
    <row r="10965" s="77" customFormat="1"/>
    <row r="10966" s="77" customFormat="1"/>
    <row r="10967" s="77" customFormat="1"/>
    <row r="10968" s="77" customFormat="1"/>
    <row r="10969" s="77" customFormat="1"/>
    <row r="10970" s="77" customFormat="1"/>
    <row r="10971" s="77" customFormat="1"/>
    <row r="10972" s="77" customFormat="1"/>
    <row r="10973" s="77" customFormat="1"/>
    <row r="10974" s="77" customFormat="1"/>
    <row r="10975" s="77" customFormat="1"/>
    <row r="10976" s="77" customFormat="1"/>
    <row r="10977" s="77" customFormat="1"/>
    <row r="10978" s="77" customFormat="1"/>
    <row r="10979" s="77" customFormat="1"/>
    <row r="10980" s="77" customFormat="1"/>
    <row r="10981" s="77" customFormat="1"/>
    <row r="10982" s="77" customFormat="1"/>
    <row r="10983" s="77" customFormat="1"/>
    <row r="10984" s="77" customFormat="1"/>
    <row r="10985" s="77" customFormat="1"/>
    <row r="10986" s="77" customFormat="1"/>
    <row r="10987" s="77" customFormat="1"/>
    <row r="10988" s="77" customFormat="1"/>
    <row r="10989" s="77" customFormat="1"/>
    <row r="10990" s="77" customFormat="1"/>
    <row r="10991" s="77" customFormat="1"/>
    <row r="10992" s="77" customFormat="1"/>
    <row r="10993" s="77" customFormat="1"/>
    <row r="10994" s="77" customFormat="1"/>
    <row r="10995" s="77" customFormat="1"/>
    <row r="10996" s="77" customFormat="1"/>
    <row r="10997" s="77" customFormat="1"/>
    <row r="10998" s="77" customFormat="1"/>
    <row r="10999" s="77" customFormat="1"/>
    <row r="11000" s="77" customFormat="1"/>
    <row r="11001" s="77" customFormat="1"/>
    <row r="11002" s="77" customFormat="1"/>
    <row r="11003" s="77" customFormat="1"/>
    <row r="11004" s="77" customFormat="1"/>
    <row r="11005" s="77" customFormat="1"/>
    <row r="11006" s="77" customFormat="1"/>
    <row r="11007" s="77" customFormat="1"/>
    <row r="11008" s="77" customFormat="1"/>
    <row r="11009" s="77" customFormat="1"/>
    <row r="11010" s="77" customFormat="1"/>
    <row r="11011" s="77" customFormat="1"/>
    <row r="11012" s="77" customFormat="1"/>
    <row r="11013" s="77" customFormat="1"/>
    <row r="11014" s="77" customFormat="1"/>
    <row r="11015" s="77" customFormat="1"/>
    <row r="11016" s="77" customFormat="1"/>
    <row r="11017" s="77" customFormat="1"/>
    <row r="11018" s="77" customFormat="1"/>
    <row r="11019" s="77" customFormat="1"/>
    <row r="11020" s="77" customFormat="1"/>
    <row r="11021" s="77" customFormat="1"/>
    <row r="11022" s="77" customFormat="1"/>
    <row r="11023" s="77" customFormat="1"/>
    <row r="11024" s="77" customFormat="1"/>
    <row r="11025" s="77" customFormat="1"/>
    <row r="11026" s="77" customFormat="1"/>
    <row r="11027" s="77" customFormat="1"/>
    <row r="11028" s="77" customFormat="1"/>
    <row r="11029" s="77" customFormat="1"/>
    <row r="11030" s="77" customFormat="1"/>
    <row r="11031" s="77" customFormat="1"/>
    <row r="11032" s="77" customFormat="1"/>
    <row r="11033" s="77" customFormat="1"/>
    <row r="11034" s="77" customFormat="1"/>
    <row r="11035" s="77" customFormat="1"/>
    <row r="11036" s="77" customFormat="1"/>
    <row r="11037" s="77" customFormat="1"/>
    <row r="11038" s="77" customFormat="1"/>
    <row r="11039" s="77" customFormat="1"/>
    <row r="11040" s="77" customFormat="1"/>
    <row r="11041" s="77" customFormat="1"/>
    <row r="11042" s="77" customFormat="1"/>
    <row r="11043" s="77" customFormat="1"/>
    <row r="11044" s="77" customFormat="1"/>
    <row r="11045" s="77" customFormat="1"/>
    <row r="11046" s="77" customFormat="1"/>
    <row r="11047" s="77" customFormat="1"/>
    <row r="11048" s="77" customFormat="1"/>
    <row r="11049" s="77" customFormat="1"/>
    <row r="11050" s="77" customFormat="1"/>
    <row r="11051" s="77" customFormat="1"/>
    <row r="11052" s="77" customFormat="1"/>
    <row r="11053" s="77" customFormat="1"/>
    <row r="11054" s="77" customFormat="1"/>
    <row r="11055" s="77" customFormat="1"/>
    <row r="11056" s="77" customFormat="1"/>
    <row r="11057" s="77" customFormat="1"/>
    <row r="11058" s="77" customFormat="1"/>
    <row r="11059" s="77" customFormat="1"/>
    <row r="11060" s="77" customFormat="1"/>
    <row r="11061" s="77" customFormat="1"/>
    <row r="11062" s="77" customFormat="1"/>
    <row r="11063" s="77" customFormat="1"/>
    <row r="11064" s="77" customFormat="1"/>
    <row r="11065" s="77" customFormat="1"/>
    <row r="11066" s="77" customFormat="1"/>
    <row r="11067" s="77" customFormat="1"/>
    <row r="11068" s="77" customFormat="1"/>
    <row r="11069" s="77" customFormat="1"/>
    <row r="11070" s="77" customFormat="1"/>
    <row r="11071" s="77" customFormat="1"/>
    <row r="11072" s="77" customFormat="1"/>
    <row r="11073" s="77" customFormat="1"/>
    <row r="11074" s="77" customFormat="1"/>
    <row r="11075" s="77" customFormat="1"/>
    <row r="11076" s="77" customFormat="1"/>
    <row r="11077" s="77" customFormat="1"/>
    <row r="11078" s="77" customFormat="1"/>
    <row r="11079" s="77" customFormat="1"/>
    <row r="11080" s="77" customFormat="1"/>
    <row r="11081" s="77" customFormat="1"/>
    <row r="11082" s="77" customFormat="1"/>
    <row r="11083" s="77" customFormat="1"/>
    <row r="11084" s="77" customFormat="1"/>
    <row r="11085" s="77" customFormat="1"/>
    <row r="11086" s="77" customFormat="1"/>
    <row r="11087" s="77" customFormat="1"/>
    <row r="11088" s="77" customFormat="1"/>
    <row r="11089" s="77" customFormat="1"/>
    <row r="11090" s="77" customFormat="1"/>
    <row r="11091" s="77" customFormat="1"/>
    <row r="11092" s="77" customFormat="1"/>
    <row r="11093" s="77" customFormat="1"/>
    <row r="11094" s="77" customFormat="1"/>
    <row r="11095" s="77" customFormat="1"/>
    <row r="11096" s="77" customFormat="1"/>
    <row r="11097" s="77" customFormat="1"/>
    <row r="11098" s="77" customFormat="1"/>
    <row r="11099" s="77" customFormat="1"/>
    <row r="11100" s="77" customFormat="1"/>
    <row r="11101" s="77" customFormat="1"/>
    <row r="11102" s="77" customFormat="1"/>
    <row r="11103" s="77" customFormat="1"/>
    <row r="11104" s="77" customFormat="1"/>
    <row r="11105" s="77" customFormat="1"/>
    <row r="11106" s="77" customFormat="1"/>
    <row r="11107" s="77" customFormat="1"/>
    <row r="11108" s="77" customFormat="1"/>
    <row r="11109" s="77" customFormat="1"/>
    <row r="11110" s="77" customFormat="1"/>
    <row r="11111" s="77" customFormat="1"/>
    <row r="11112" s="77" customFormat="1"/>
    <row r="11113" s="77" customFormat="1"/>
    <row r="11114" s="77" customFormat="1"/>
    <row r="11115" s="77" customFormat="1"/>
    <row r="11116" s="77" customFormat="1"/>
    <row r="11117" s="77" customFormat="1"/>
    <row r="11118" s="77" customFormat="1"/>
    <row r="11119" s="77" customFormat="1"/>
    <row r="11120" s="77" customFormat="1"/>
    <row r="11121" s="77" customFormat="1"/>
    <row r="11122" s="77" customFormat="1"/>
    <row r="11123" s="77" customFormat="1"/>
    <row r="11124" s="77" customFormat="1"/>
    <row r="11125" s="77" customFormat="1"/>
    <row r="11126" s="77" customFormat="1"/>
    <row r="11127" s="77" customFormat="1"/>
    <row r="11128" s="77" customFormat="1"/>
    <row r="11129" s="77" customFormat="1"/>
    <row r="11130" s="77" customFormat="1"/>
    <row r="11131" s="77" customFormat="1"/>
    <row r="11132" s="77" customFormat="1"/>
    <row r="11133" s="77" customFormat="1"/>
    <row r="11134" s="77" customFormat="1"/>
    <row r="11135" s="77" customFormat="1"/>
    <row r="11136" s="77" customFormat="1"/>
    <row r="11137" s="77" customFormat="1"/>
    <row r="11138" s="77" customFormat="1"/>
    <row r="11139" s="77" customFormat="1"/>
    <row r="11140" s="77" customFormat="1"/>
    <row r="11141" s="77" customFormat="1"/>
    <row r="11142" s="77" customFormat="1"/>
    <row r="11143" s="77" customFormat="1"/>
    <row r="11144" s="77" customFormat="1"/>
    <row r="11145" s="77" customFormat="1"/>
    <row r="11146" s="77" customFormat="1"/>
    <row r="11147" s="77" customFormat="1"/>
    <row r="11148" s="77" customFormat="1"/>
    <row r="11149" s="77" customFormat="1"/>
    <row r="11150" s="77" customFormat="1"/>
    <row r="11151" s="77" customFormat="1"/>
    <row r="11152" s="77" customFormat="1"/>
    <row r="11153" s="77" customFormat="1"/>
    <row r="11154" s="77" customFormat="1"/>
    <row r="11155" s="77" customFormat="1"/>
    <row r="11156" s="77" customFormat="1"/>
    <row r="11157" s="77" customFormat="1"/>
    <row r="11158" s="77" customFormat="1"/>
    <row r="11159" s="77" customFormat="1"/>
    <row r="11160" s="77" customFormat="1"/>
    <row r="11161" s="77" customFormat="1"/>
    <row r="11162" s="77" customFormat="1"/>
    <row r="11163" s="77" customFormat="1"/>
    <row r="11164" s="77" customFormat="1"/>
    <row r="11165" s="77" customFormat="1"/>
    <row r="11166" s="77" customFormat="1"/>
    <row r="11167" s="77" customFormat="1"/>
    <row r="11168" s="77" customFormat="1"/>
    <row r="11169" s="77" customFormat="1"/>
    <row r="11170" s="77" customFormat="1"/>
    <row r="11171" s="77" customFormat="1"/>
    <row r="11172" s="77" customFormat="1"/>
    <row r="11173" s="77" customFormat="1"/>
    <row r="11174" s="77" customFormat="1"/>
    <row r="11175" s="77" customFormat="1"/>
    <row r="11176" s="77" customFormat="1"/>
    <row r="11177" s="77" customFormat="1"/>
    <row r="11178" s="77" customFormat="1"/>
    <row r="11179" s="77" customFormat="1"/>
    <row r="11180" s="77" customFormat="1"/>
    <row r="11181" s="77" customFormat="1"/>
    <row r="11182" s="77" customFormat="1"/>
    <row r="11183" s="77" customFormat="1"/>
    <row r="11184" s="77" customFormat="1"/>
    <row r="11185" s="77" customFormat="1"/>
    <row r="11186" s="77" customFormat="1"/>
    <row r="11187" s="77" customFormat="1"/>
    <row r="11188" s="77" customFormat="1"/>
    <row r="11189" s="77" customFormat="1"/>
    <row r="11190" s="77" customFormat="1"/>
    <row r="11191" s="77" customFormat="1"/>
    <row r="11192" s="77" customFormat="1"/>
    <row r="11193" s="77" customFormat="1"/>
    <row r="11194" s="77" customFormat="1"/>
    <row r="11195" s="77" customFormat="1"/>
    <row r="11196" s="77" customFormat="1"/>
    <row r="11197" s="77" customFormat="1"/>
    <row r="11198" s="77" customFormat="1"/>
    <row r="11199" s="77" customFormat="1"/>
    <row r="11200" s="77" customFormat="1"/>
    <row r="11201" s="77" customFormat="1"/>
    <row r="11202" s="77" customFormat="1"/>
    <row r="11203" s="77" customFormat="1"/>
    <row r="11204" s="77" customFormat="1"/>
    <row r="11205" s="77" customFormat="1"/>
    <row r="11206" s="77" customFormat="1"/>
    <row r="11207" s="77" customFormat="1"/>
    <row r="11208" s="77" customFormat="1"/>
    <row r="11209" s="77" customFormat="1"/>
    <row r="11210" s="77" customFormat="1"/>
    <row r="11211" s="77" customFormat="1"/>
    <row r="11212" s="77" customFormat="1"/>
    <row r="11213" s="77" customFormat="1"/>
    <row r="11214" s="77" customFormat="1"/>
    <row r="11215" s="77" customFormat="1"/>
    <row r="11216" s="77" customFormat="1"/>
    <row r="11217" s="77" customFormat="1"/>
    <row r="11218" s="77" customFormat="1"/>
    <row r="11219" s="77" customFormat="1"/>
    <row r="11220" s="77" customFormat="1"/>
    <row r="11221" s="77" customFormat="1"/>
    <row r="11222" s="77" customFormat="1"/>
    <row r="11223" s="77" customFormat="1"/>
    <row r="11224" s="77" customFormat="1"/>
    <row r="11225" s="77" customFormat="1"/>
    <row r="11226" s="77" customFormat="1"/>
    <row r="11227" s="77" customFormat="1"/>
    <row r="11228" s="77" customFormat="1"/>
    <row r="11229" s="77" customFormat="1"/>
    <row r="11230" s="77" customFormat="1"/>
    <row r="11231" s="77" customFormat="1"/>
    <row r="11232" s="77" customFormat="1"/>
    <row r="11233" s="77" customFormat="1"/>
    <row r="11234" s="77" customFormat="1"/>
    <row r="11235" s="77" customFormat="1"/>
    <row r="11236" s="77" customFormat="1"/>
    <row r="11237" s="77" customFormat="1"/>
    <row r="11238" s="77" customFormat="1"/>
    <row r="11239" s="77" customFormat="1"/>
    <row r="11240" s="77" customFormat="1"/>
    <row r="11241" s="77" customFormat="1"/>
    <row r="11242" s="77" customFormat="1"/>
    <row r="11243" s="77" customFormat="1"/>
    <row r="11244" s="77" customFormat="1"/>
    <row r="11245" s="77" customFormat="1"/>
    <row r="11246" s="77" customFormat="1"/>
    <row r="11247" s="77" customFormat="1"/>
    <row r="11248" s="77" customFormat="1"/>
    <row r="11249" s="77" customFormat="1"/>
    <row r="11250" s="77" customFormat="1"/>
    <row r="11251" s="77" customFormat="1"/>
    <row r="11252" s="77" customFormat="1"/>
    <row r="11253" s="77" customFormat="1"/>
    <row r="11254" s="77" customFormat="1"/>
    <row r="11255" s="77" customFormat="1"/>
    <row r="11256" s="77" customFormat="1"/>
    <row r="11257" s="77" customFormat="1"/>
    <row r="11258" s="77" customFormat="1"/>
    <row r="11259" s="77" customFormat="1"/>
    <row r="11260" s="77" customFormat="1"/>
    <row r="11261" s="77" customFormat="1"/>
    <row r="11262" s="77" customFormat="1"/>
    <row r="11263" s="77" customFormat="1"/>
    <row r="11264" s="77" customFormat="1"/>
    <row r="11265" s="77" customFormat="1"/>
    <row r="11266" s="77" customFormat="1"/>
    <row r="11267" s="77" customFormat="1"/>
    <row r="11268" s="77" customFormat="1"/>
    <row r="11269" s="77" customFormat="1"/>
    <row r="11270" s="77" customFormat="1"/>
    <row r="11271" s="77" customFormat="1"/>
    <row r="11272" s="77" customFormat="1"/>
    <row r="11273" s="77" customFormat="1"/>
    <row r="11274" s="77" customFormat="1"/>
    <row r="11275" s="77" customFormat="1"/>
    <row r="11276" s="77" customFormat="1"/>
    <row r="11277" s="77" customFormat="1"/>
    <row r="11278" s="77" customFormat="1"/>
    <row r="11279" s="77" customFormat="1"/>
    <row r="11280" s="77" customFormat="1"/>
    <row r="11281" s="77" customFormat="1"/>
    <row r="11282" s="77" customFormat="1"/>
    <row r="11283" s="77" customFormat="1"/>
    <row r="11284" s="77" customFormat="1"/>
    <row r="11285" s="77" customFormat="1"/>
    <row r="11286" s="77" customFormat="1"/>
    <row r="11287" s="77" customFormat="1"/>
    <row r="11288" s="77" customFormat="1"/>
    <row r="11289" s="77" customFormat="1"/>
    <row r="11290" s="77" customFormat="1"/>
    <row r="11291" s="77" customFormat="1"/>
    <row r="11292" s="77" customFormat="1"/>
    <row r="11293" s="77" customFormat="1"/>
    <row r="11294" s="77" customFormat="1"/>
    <row r="11295" s="77" customFormat="1"/>
    <row r="11296" s="77" customFormat="1"/>
    <row r="11297" s="77" customFormat="1"/>
    <row r="11298" s="77" customFormat="1"/>
    <row r="11299" s="77" customFormat="1"/>
    <row r="11300" s="77" customFormat="1"/>
    <row r="11301" s="77" customFormat="1"/>
    <row r="11302" s="77" customFormat="1"/>
    <row r="11303" s="77" customFormat="1"/>
    <row r="11304" s="77" customFormat="1"/>
    <row r="11305" s="77" customFormat="1"/>
    <row r="11306" s="77" customFormat="1"/>
    <row r="11307" s="77" customFormat="1"/>
    <row r="11308" s="77" customFormat="1"/>
    <row r="11309" s="77" customFormat="1"/>
    <row r="11310" s="77" customFormat="1"/>
    <row r="11311" s="77" customFormat="1"/>
    <row r="11312" s="77" customFormat="1"/>
    <row r="11313" s="77" customFormat="1"/>
    <row r="11314" s="77" customFormat="1"/>
    <row r="11315" s="77" customFormat="1"/>
    <row r="11316" s="77" customFormat="1"/>
    <row r="11317" s="77" customFormat="1"/>
    <row r="11318" s="77" customFormat="1"/>
    <row r="11319" s="77" customFormat="1"/>
    <row r="11320" s="77" customFormat="1"/>
    <row r="11321" s="77" customFormat="1"/>
    <row r="11322" s="77" customFormat="1"/>
    <row r="11323" s="77" customFormat="1"/>
    <row r="11324" s="77" customFormat="1"/>
    <row r="11325" s="77" customFormat="1"/>
    <row r="11326" s="77" customFormat="1"/>
    <row r="11327" s="77" customFormat="1"/>
    <row r="11328" s="77" customFormat="1"/>
    <row r="11329" s="77" customFormat="1"/>
    <row r="11330" s="77" customFormat="1"/>
    <row r="11331" s="77" customFormat="1"/>
    <row r="11332" s="77" customFormat="1"/>
    <row r="11333" s="77" customFormat="1"/>
    <row r="11334" s="77" customFormat="1"/>
    <row r="11335" s="77" customFormat="1"/>
    <row r="11336" s="77" customFormat="1"/>
    <row r="11337" s="77" customFormat="1"/>
    <row r="11338" s="77" customFormat="1"/>
    <row r="11339" s="77" customFormat="1"/>
    <row r="11340" s="77" customFormat="1"/>
    <row r="11341" s="77" customFormat="1"/>
    <row r="11342" s="77" customFormat="1"/>
    <row r="11343" s="77" customFormat="1"/>
    <row r="11344" s="77" customFormat="1"/>
    <row r="11345" s="77" customFormat="1"/>
    <row r="11346" s="77" customFormat="1"/>
    <row r="11347" s="77" customFormat="1"/>
    <row r="11348" s="77" customFormat="1"/>
    <row r="11349" s="77" customFormat="1"/>
    <row r="11350" s="77" customFormat="1"/>
    <row r="11351" s="77" customFormat="1"/>
    <row r="11352" s="77" customFormat="1"/>
    <row r="11353" s="77" customFormat="1"/>
    <row r="11354" s="77" customFormat="1"/>
    <row r="11355" s="77" customFormat="1"/>
    <row r="11356" s="77" customFormat="1"/>
    <row r="11357" s="77" customFormat="1"/>
    <row r="11358" s="77" customFormat="1"/>
    <row r="11359" s="77" customFormat="1"/>
    <row r="11360" s="77" customFormat="1"/>
    <row r="11361" s="77" customFormat="1"/>
    <row r="11362" s="77" customFormat="1"/>
    <row r="11363" s="77" customFormat="1"/>
    <row r="11364" s="77" customFormat="1"/>
    <row r="11365" s="77" customFormat="1"/>
    <row r="11366" s="77" customFormat="1"/>
    <row r="11367" s="77" customFormat="1"/>
    <row r="11368" s="77" customFormat="1"/>
    <row r="11369" s="77" customFormat="1"/>
    <row r="11370" s="77" customFormat="1"/>
    <row r="11371" s="77" customFormat="1"/>
    <row r="11372" s="77" customFormat="1"/>
    <row r="11373" s="77" customFormat="1"/>
    <row r="11374" s="77" customFormat="1"/>
    <row r="11375" s="77" customFormat="1"/>
    <row r="11376" s="77" customFormat="1"/>
    <row r="11377" s="77" customFormat="1"/>
    <row r="11378" s="77" customFormat="1"/>
    <row r="11379" s="77" customFormat="1"/>
    <row r="11380" s="77" customFormat="1"/>
    <row r="11381" s="77" customFormat="1"/>
    <row r="11382" s="77" customFormat="1"/>
    <row r="11383" s="77" customFormat="1"/>
    <row r="11384" s="77" customFormat="1"/>
    <row r="11385" s="77" customFormat="1"/>
    <row r="11386" s="77" customFormat="1"/>
    <row r="11387" s="77" customFormat="1"/>
    <row r="11388" s="77" customFormat="1"/>
    <row r="11389" s="77" customFormat="1"/>
    <row r="11390" s="77" customFormat="1"/>
    <row r="11391" s="77" customFormat="1"/>
    <row r="11392" s="77" customFormat="1"/>
    <row r="11393" s="77" customFormat="1"/>
    <row r="11394" s="77" customFormat="1"/>
    <row r="11395" s="77" customFormat="1"/>
    <row r="11396" s="77" customFormat="1"/>
    <row r="11397" s="77" customFormat="1"/>
    <row r="11398" s="77" customFormat="1"/>
    <row r="11399" s="77" customFormat="1"/>
    <row r="11400" s="77" customFormat="1"/>
    <row r="11401" s="77" customFormat="1"/>
    <row r="11402" s="77" customFormat="1"/>
    <row r="11403" s="77" customFormat="1"/>
    <row r="11404" s="77" customFormat="1"/>
    <row r="11405" s="77" customFormat="1"/>
    <row r="11406" s="77" customFormat="1"/>
    <row r="11407" s="77" customFormat="1"/>
    <row r="11408" s="77" customFormat="1"/>
    <row r="11409" s="77" customFormat="1"/>
    <row r="11410" s="77" customFormat="1"/>
    <row r="11411" s="77" customFormat="1"/>
    <row r="11412" s="77" customFormat="1"/>
    <row r="11413" s="77" customFormat="1"/>
    <row r="11414" s="77" customFormat="1"/>
    <row r="11415" s="77" customFormat="1"/>
    <row r="11416" s="77" customFormat="1"/>
    <row r="11417" s="77" customFormat="1"/>
    <row r="11418" s="77" customFormat="1"/>
    <row r="11419" s="77" customFormat="1"/>
    <row r="11420" s="77" customFormat="1"/>
    <row r="11421" s="77" customFormat="1"/>
    <row r="11422" s="77" customFormat="1"/>
    <row r="11423" s="77" customFormat="1"/>
    <row r="11424" s="77" customFormat="1"/>
    <row r="11425" s="77" customFormat="1"/>
    <row r="11426" s="77" customFormat="1"/>
    <row r="11427" s="77" customFormat="1"/>
    <row r="11428" s="77" customFormat="1"/>
    <row r="11429" s="77" customFormat="1"/>
    <row r="11430" s="77" customFormat="1"/>
    <row r="11431" s="77" customFormat="1"/>
    <row r="11432" s="77" customFormat="1"/>
    <row r="11433" s="77" customFormat="1"/>
    <row r="11434" s="77" customFormat="1"/>
    <row r="11435" s="77" customFormat="1"/>
    <row r="11436" s="77" customFormat="1"/>
    <row r="11437" s="77" customFormat="1"/>
    <row r="11438" s="77" customFormat="1"/>
    <row r="11439" s="77" customFormat="1"/>
    <row r="11440" s="77" customFormat="1"/>
    <row r="11441" s="77" customFormat="1"/>
    <row r="11442" s="77" customFormat="1"/>
    <row r="11443" s="77" customFormat="1"/>
    <row r="11444" s="77" customFormat="1"/>
    <row r="11445" s="77" customFormat="1"/>
    <row r="11446" s="77" customFormat="1"/>
    <row r="11447" s="77" customFormat="1"/>
    <row r="11448" s="77" customFormat="1"/>
    <row r="11449" s="77" customFormat="1"/>
    <row r="11450" s="77" customFormat="1"/>
    <row r="11451" s="77" customFormat="1"/>
    <row r="11452" s="77" customFormat="1"/>
    <row r="11453" s="77" customFormat="1"/>
    <row r="11454" s="77" customFormat="1"/>
    <row r="11455" s="77" customFormat="1"/>
    <row r="11456" s="77" customFormat="1"/>
    <row r="11457" s="77" customFormat="1"/>
    <row r="11458" s="77" customFormat="1"/>
    <row r="11459" s="77" customFormat="1"/>
    <row r="11460" s="77" customFormat="1"/>
    <row r="11461" s="77" customFormat="1"/>
    <row r="11462" s="77" customFormat="1"/>
    <row r="11463" s="77" customFormat="1"/>
    <row r="11464" s="77" customFormat="1"/>
    <row r="11465" s="77" customFormat="1"/>
    <row r="11466" s="77" customFormat="1"/>
    <row r="11467" s="77" customFormat="1"/>
    <row r="11468" s="77" customFormat="1"/>
    <row r="11469" s="77" customFormat="1"/>
    <row r="11470" s="77" customFormat="1"/>
    <row r="11471" s="77" customFormat="1"/>
    <row r="11472" s="77" customFormat="1"/>
    <row r="11473" s="77" customFormat="1"/>
    <row r="11474" s="77" customFormat="1"/>
    <row r="11475" s="77" customFormat="1"/>
    <row r="11476" s="77" customFormat="1"/>
    <row r="11477" s="77" customFormat="1"/>
    <row r="11478" s="77" customFormat="1"/>
    <row r="11479" s="77" customFormat="1"/>
    <row r="11480" s="77" customFormat="1"/>
    <row r="11481" s="77" customFormat="1"/>
    <row r="11482" s="77" customFormat="1"/>
    <row r="11483" s="77" customFormat="1"/>
    <row r="11484" s="77" customFormat="1"/>
    <row r="11485" s="77" customFormat="1"/>
    <row r="11486" s="77" customFormat="1"/>
    <row r="11487" s="77" customFormat="1"/>
    <row r="11488" s="77" customFormat="1"/>
    <row r="11489" s="77" customFormat="1"/>
    <row r="11490" s="77" customFormat="1"/>
    <row r="11491" s="77" customFormat="1"/>
    <row r="11492" s="77" customFormat="1"/>
    <row r="11493" s="77" customFormat="1"/>
    <row r="11494" s="77" customFormat="1"/>
    <row r="11495" s="77" customFormat="1"/>
    <row r="11496" s="77" customFormat="1"/>
    <row r="11497" s="77" customFormat="1"/>
    <row r="11498" s="77" customFormat="1"/>
    <row r="11499" s="77" customFormat="1"/>
    <row r="11500" s="77" customFormat="1"/>
    <row r="11501" s="77" customFormat="1"/>
    <row r="11502" s="77" customFormat="1"/>
    <row r="11503" s="77" customFormat="1"/>
    <row r="11504" s="77" customFormat="1"/>
    <row r="11505" s="77" customFormat="1"/>
    <row r="11506" s="77" customFormat="1"/>
    <row r="11507" s="77" customFormat="1"/>
    <row r="11508" s="77" customFormat="1"/>
    <row r="11509" s="77" customFormat="1"/>
    <row r="11510" s="77" customFormat="1"/>
    <row r="11511" s="77" customFormat="1"/>
    <row r="11512" s="77" customFormat="1"/>
    <row r="11513" s="77" customFormat="1"/>
    <row r="11514" s="77" customFormat="1"/>
    <row r="11515" s="77" customFormat="1"/>
    <row r="11516" s="77" customFormat="1"/>
    <row r="11517" s="77" customFormat="1"/>
    <row r="11518" s="77" customFormat="1"/>
    <row r="11519" s="77" customFormat="1"/>
    <row r="11520" s="77" customFormat="1"/>
    <row r="11521" s="77" customFormat="1"/>
    <row r="11522" s="77" customFormat="1"/>
    <row r="11523" s="77" customFormat="1"/>
    <row r="11524" s="77" customFormat="1"/>
    <row r="11525" s="77" customFormat="1"/>
    <row r="11526" s="77" customFormat="1"/>
    <row r="11527" s="77" customFormat="1"/>
    <row r="11528" s="77" customFormat="1"/>
    <row r="11529" s="77" customFormat="1"/>
    <row r="11530" s="77" customFormat="1"/>
    <row r="11531" s="77" customFormat="1"/>
    <row r="11532" s="77" customFormat="1"/>
    <row r="11533" s="77" customFormat="1"/>
    <row r="11534" s="77" customFormat="1"/>
    <row r="11535" s="77" customFormat="1"/>
    <row r="11536" s="77" customFormat="1"/>
    <row r="11537" s="77" customFormat="1"/>
    <row r="11538" s="77" customFormat="1"/>
    <row r="11539" s="77" customFormat="1"/>
    <row r="11540" s="77" customFormat="1"/>
    <row r="11541" s="77" customFormat="1"/>
    <row r="11542" s="77" customFormat="1"/>
    <row r="11543" s="77" customFormat="1"/>
    <row r="11544" s="77" customFormat="1"/>
    <row r="11545" s="77" customFormat="1"/>
    <row r="11546" s="77" customFormat="1"/>
    <row r="11547" s="77" customFormat="1"/>
    <row r="11548" s="77" customFormat="1"/>
    <row r="11549" s="77" customFormat="1"/>
    <row r="11550" s="77" customFormat="1"/>
    <row r="11551" s="77" customFormat="1"/>
    <row r="11552" s="77" customFormat="1"/>
    <row r="11553" s="77" customFormat="1"/>
    <row r="11554" s="77" customFormat="1"/>
    <row r="11555" s="77" customFormat="1"/>
    <row r="11556" s="77" customFormat="1"/>
    <row r="11557" s="77" customFormat="1"/>
    <row r="11558" s="77" customFormat="1"/>
    <row r="11559" s="77" customFormat="1"/>
    <row r="11560" s="77" customFormat="1"/>
    <row r="11561" s="77" customFormat="1"/>
    <row r="11562" s="77" customFormat="1"/>
    <row r="11563" s="77" customFormat="1"/>
    <row r="11564" s="77" customFormat="1"/>
    <row r="11565" s="77" customFormat="1"/>
    <row r="11566" s="77" customFormat="1"/>
    <row r="11567" s="77" customFormat="1"/>
    <row r="11568" s="77" customFormat="1"/>
    <row r="11569" s="77" customFormat="1"/>
    <row r="11570" s="77" customFormat="1"/>
    <row r="11571" s="77" customFormat="1"/>
    <row r="11572" s="77" customFormat="1"/>
    <row r="11573" s="77" customFormat="1"/>
    <row r="11574" s="77" customFormat="1"/>
    <row r="11575" s="77" customFormat="1"/>
    <row r="11576" s="77" customFormat="1"/>
    <row r="11577" s="77" customFormat="1"/>
    <row r="11578" s="77" customFormat="1"/>
    <row r="11579" s="77" customFormat="1"/>
    <row r="11580" s="77" customFormat="1"/>
    <row r="11581" s="77" customFormat="1"/>
    <row r="11582" s="77" customFormat="1"/>
    <row r="11583" s="77" customFormat="1"/>
    <row r="11584" s="77" customFormat="1"/>
    <row r="11585" s="77" customFormat="1"/>
    <row r="11586" s="77" customFormat="1"/>
    <row r="11587" s="77" customFormat="1"/>
    <row r="11588" s="77" customFormat="1"/>
    <row r="11589" s="77" customFormat="1"/>
    <row r="11590" s="77" customFormat="1"/>
    <row r="11591" s="77" customFormat="1"/>
    <row r="11592" s="77" customFormat="1"/>
    <row r="11593" s="77" customFormat="1"/>
    <row r="11594" s="77" customFormat="1"/>
    <row r="11595" s="77" customFormat="1"/>
    <row r="11596" s="77" customFormat="1"/>
    <row r="11597" s="77" customFormat="1"/>
    <row r="11598" s="77" customFormat="1"/>
    <row r="11599" s="77" customFormat="1"/>
    <row r="11600" s="77" customFormat="1"/>
    <row r="11601" s="77" customFormat="1"/>
    <row r="11602" s="77" customFormat="1"/>
    <row r="11603" s="77" customFormat="1"/>
    <row r="11604" s="77" customFormat="1"/>
    <row r="11605" s="77" customFormat="1"/>
    <row r="11606" s="77" customFormat="1"/>
    <row r="11607" s="77" customFormat="1"/>
    <row r="11608" s="77" customFormat="1"/>
    <row r="11609" s="77" customFormat="1"/>
    <row r="11610" s="77" customFormat="1"/>
    <row r="11611" s="77" customFormat="1"/>
    <row r="11612" s="77" customFormat="1"/>
    <row r="11613" s="77" customFormat="1"/>
    <row r="11614" s="77" customFormat="1"/>
    <row r="11615" s="77" customFormat="1"/>
    <row r="11616" s="77" customFormat="1"/>
    <row r="11617" s="77" customFormat="1"/>
    <row r="11618" s="77" customFormat="1"/>
    <row r="11619" s="77" customFormat="1"/>
    <row r="11620" s="77" customFormat="1"/>
    <row r="11621" s="77" customFormat="1"/>
    <row r="11622" s="77" customFormat="1"/>
    <row r="11623" s="77" customFormat="1"/>
    <row r="11624" s="77" customFormat="1"/>
    <row r="11625" s="77" customFormat="1"/>
    <row r="11626" s="77" customFormat="1"/>
    <row r="11627" s="77" customFormat="1"/>
    <row r="11628" s="77" customFormat="1"/>
    <row r="11629" s="77" customFormat="1"/>
    <row r="11630" s="77" customFormat="1"/>
    <row r="11631" s="77" customFormat="1"/>
    <row r="11632" s="77" customFormat="1"/>
    <row r="11633" s="77" customFormat="1"/>
    <row r="11634" s="77" customFormat="1"/>
    <row r="11635" s="77" customFormat="1"/>
    <row r="11636" s="77" customFormat="1"/>
    <row r="11637" s="77" customFormat="1"/>
    <row r="11638" s="77" customFormat="1"/>
    <row r="11639" s="77" customFormat="1"/>
    <row r="11640" s="77" customFormat="1"/>
    <row r="11641" s="77" customFormat="1"/>
    <row r="11642" s="77" customFormat="1"/>
    <row r="11643" s="77" customFormat="1"/>
    <row r="11644" s="77" customFormat="1"/>
    <row r="11645" s="77" customFormat="1"/>
    <row r="11646" s="77" customFormat="1"/>
    <row r="11647" s="77" customFormat="1"/>
    <row r="11648" s="77" customFormat="1"/>
    <row r="11649" s="77" customFormat="1"/>
    <row r="11650" s="77" customFormat="1"/>
    <row r="11651" s="77" customFormat="1"/>
    <row r="11652" s="77" customFormat="1"/>
    <row r="11653" s="77" customFormat="1"/>
    <row r="11654" s="77" customFormat="1"/>
    <row r="11655" s="77" customFormat="1"/>
    <row r="11656" s="77" customFormat="1"/>
    <row r="11657" s="77" customFormat="1"/>
    <row r="11658" s="77" customFormat="1"/>
    <row r="11659" s="77" customFormat="1"/>
    <row r="11660" s="77" customFormat="1"/>
    <row r="11661" s="77" customFormat="1"/>
    <row r="11662" s="77" customFormat="1"/>
    <row r="11663" s="77" customFormat="1"/>
    <row r="11664" s="77" customFormat="1"/>
    <row r="11665" s="77" customFormat="1"/>
    <row r="11666" s="77" customFormat="1"/>
    <row r="11667" s="77" customFormat="1"/>
    <row r="11668" s="77" customFormat="1"/>
    <row r="11669" s="77" customFormat="1"/>
    <row r="11670" s="77" customFormat="1"/>
    <row r="11671" s="77" customFormat="1"/>
    <row r="11672" s="77" customFormat="1"/>
    <row r="11673" s="77" customFormat="1"/>
    <row r="11674" s="77" customFormat="1"/>
    <row r="11675" s="77" customFormat="1"/>
    <row r="11676" s="77" customFormat="1"/>
    <row r="11677" s="77" customFormat="1"/>
    <row r="11678" s="77" customFormat="1"/>
    <row r="11679" s="77" customFormat="1"/>
    <row r="11680" s="77" customFormat="1"/>
    <row r="11681" s="77" customFormat="1"/>
    <row r="11682" s="77" customFormat="1"/>
    <row r="11683" s="77" customFormat="1"/>
    <row r="11684" s="77" customFormat="1"/>
    <row r="11685" s="77" customFormat="1"/>
    <row r="11686" s="77" customFormat="1"/>
    <row r="11687" s="77" customFormat="1"/>
    <row r="11688" s="77" customFormat="1"/>
    <row r="11689" s="77" customFormat="1"/>
    <row r="11690" s="77" customFormat="1"/>
    <row r="11691" s="77" customFormat="1"/>
    <row r="11692" s="77" customFormat="1"/>
    <row r="11693" s="77" customFormat="1"/>
    <row r="11694" s="77" customFormat="1"/>
    <row r="11695" s="77" customFormat="1"/>
    <row r="11696" s="77" customFormat="1"/>
    <row r="11697" s="77" customFormat="1"/>
    <row r="11698" s="77" customFormat="1"/>
    <row r="11699" s="77" customFormat="1"/>
    <row r="11700" s="77" customFormat="1"/>
    <row r="11701" s="77" customFormat="1"/>
    <row r="11702" s="77" customFormat="1"/>
    <row r="11703" s="77" customFormat="1"/>
    <row r="11704" s="77" customFormat="1"/>
    <row r="11705" s="77" customFormat="1"/>
    <row r="11706" s="77" customFormat="1"/>
    <row r="11707" s="77" customFormat="1"/>
    <row r="11708" s="77" customFormat="1"/>
    <row r="11709" s="77" customFormat="1"/>
    <row r="11710" s="77" customFormat="1"/>
    <row r="11711" s="77" customFormat="1"/>
    <row r="11712" s="77" customFormat="1"/>
    <row r="11713" s="77" customFormat="1"/>
    <row r="11714" s="77" customFormat="1"/>
    <row r="11715" s="77" customFormat="1"/>
    <row r="11716" s="77" customFormat="1"/>
    <row r="11717" s="77" customFormat="1"/>
    <row r="11718" s="77" customFormat="1"/>
    <row r="11719" s="77" customFormat="1"/>
    <row r="11720" s="77" customFormat="1"/>
    <row r="11721" s="77" customFormat="1"/>
    <row r="11722" s="77" customFormat="1"/>
    <row r="11723" s="77" customFormat="1"/>
    <row r="11724" s="77" customFormat="1"/>
    <row r="11725" s="77" customFormat="1"/>
    <row r="11726" s="77" customFormat="1"/>
    <row r="11727" s="77" customFormat="1"/>
    <row r="11728" s="77" customFormat="1"/>
    <row r="11729" s="77" customFormat="1"/>
    <row r="11730" s="77" customFormat="1"/>
    <row r="11731" s="77" customFormat="1"/>
    <row r="11732" s="77" customFormat="1"/>
    <row r="11733" s="77" customFormat="1"/>
    <row r="11734" s="77" customFormat="1"/>
    <row r="11735" s="77" customFormat="1"/>
    <row r="11736" s="77" customFormat="1"/>
    <row r="11737" s="77" customFormat="1"/>
    <row r="11738" s="77" customFormat="1"/>
    <row r="11739" s="77" customFormat="1"/>
    <row r="11740" s="77" customFormat="1"/>
    <row r="11741" s="77" customFormat="1"/>
    <row r="11742" s="77" customFormat="1"/>
    <row r="11743" s="77" customFormat="1"/>
    <row r="11744" s="77" customFormat="1"/>
    <row r="11745" s="77" customFormat="1"/>
    <row r="11746" s="77" customFormat="1"/>
    <row r="11747" s="77" customFormat="1"/>
    <row r="11748" s="77" customFormat="1"/>
    <row r="11749" s="77" customFormat="1"/>
    <row r="11750" s="77" customFormat="1"/>
    <row r="11751" s="77" customFormat="1"/>
    <row r="11752" s="77" customFormat="1"/>
    <row r="11753" s="77" customFormat="1"/>
    <row r="11754" s="77" customFormat="1"/>
    <row r="11755" s="77" customFormat="1"/>
    <row r="11756" s="77" customFormat="1"/>
    <row r="11757" s="77" customFormat="1"/>
    <row r="11758" s="77" customFormat="1"/>
    <row r="11759" s="77" customFormat="1"/>
    <row r="11760" s="77" customFormat="1"/>
    <row r="11761" s="77" customFormat="1"/>
    <row r="11762" s="77" customFormat="1"/>
    <row r="11763" s="77" customFormat="1"/>
    <row r="11764" s="77" customFormat="1"/>
    <row r="11765" s="77" customFormat="1"/>
    <row r="11766" s="77" customFormat="1"/>
    <row r="11767" s="77" customFormat="1"/>
    <row r="11768" s="77" customFormat="1"/>
    <row r="11769" s="77" customFormat="1"/>
    <row r="11770" s="77" customFormat="1"/>
    <row r="11771" s="77" customFormat="1"/>
    <row r="11772" s="77" customFormat="1"/>
    <row r="11773" s="77" customFormat="1"/>
    <row r="11774" s="77" customFormat="1"/>
    <row r="11775" s="77" customFormat="1"/>
    <row r="11776" s="77" customFormat="1"/>
    <row r="11777" s="77" customFormat="1"/>
    <row r="11778" s="77" customFormat="1"/>
    <row r="11779" s="77" customFormat="1"/>
    <row r="11780" s="77" customFormat="1"/>
    <row r="11781" s="77" customFormat="1"/>
    <row r="11782" s="77" customFormat="1"/>
    <row r="11783" s="77" customFormat="1"/>
    <row r="11784" s="77" customFormat="1"/>
    <row r="11785" s="77" customFormat="1"/>
    <row r="11786" s="77" customFormat="1"/>
    <row r="11787" s="77" customFormat="1"/>
    <row r="11788" s="77" customFormat="1"/>
    <row r="11789" s="77" customFormat="1"/>
    <row r="11790" s="77" customFormat="1"/>
    <row r="11791" s="77" customFormat="1"/>
    <row r="11792" s="77" customFormat="1"/>
    <row r="11793" s="77" customFormat="1"/>
    <row r="11794" s="77" customFormat="1"/>
    <row r="11795" s="77" customFormat="1"/>
    <row r="11796" s="77" customFormat="1"/>
    <row r="11797" s="77" customFormat="1"/>
    <row r="11798" s="77" customFormat="1"/>
    <row r="11799" s="77" customFormat="1"/>
    <row r="11800" s="77" customFormat="1"/>
    <row r="11801" s="77" customFormat="1"/>
    <row r="11802" s="77" customFormat="1"/>
    <row r="11803" s="77" customFormat="1"/>
    <row r="11804" s="77" customFormat="1"/>
    <row r="11805" s="77" customFormat="1"/>
    <row r="11806" s="77" customFormat="1"/>
    <row r="11807" s="77" customFormat="1"/>
    <row r="11808" s="77" customFormat="1"/>
    <row r="11809" s="77" customFormat="1"/>
    <row r="11810" s="77" customFormat="1"/>
    <row r="11811" s="77" customFormat="1"/>
    <row r="11812" s="77" customFormat="1"/>
    <row r="11813" s="77" customFormat="1"/>
    <row r="11814" s="77" customFormat="1"/>
    <row r="11815" s="77" customFormat="1"/>
    <row r="11816" s="77" customFormat="1"/>
    <row r="11817" s="77" customFormat="1"/>
    <row r="11818" s="77" customFormat="1"/>
    <row r="11819" s="77" customFormat="1"/>
    <row r="11820" s="77" customFormat="1"/>
    <row r="11821" s="77" customFormat="1"/>
    <row r="11822" s="77" customFormat="1"/>
    <row r="11823" s="77" customFormat="1"/>
    <row r="11824" s="77" customFormat="1"/>
    <row r="11825" s="77" customFormat="1"/>
    <row r="11826" s="77" customFormat="1"/>
    <row r="11827" s="77" customFormat="1"/>
    <row r="11828" s="77" customFormat="1"/>
    <row r="11829" s="77" customFormat="1"/>
    <row r="11830" s="77" customFormat="1"/>
    <row r="11831" s="77" customFormat="1"/>
    <row r="11832" s="77" customFormat="1"/>
    <row r="11833" s="77" customFormat="1"/>
    <row r="11834" s="77" customFormat="1"/>
    <row r="11835" s="77" customFormat="1"/>
    <row r="11836" s="77" customFormat="1"/>
    <row r="11837" s="77" customFormat="1"/>
    <row r="11838" s="77" customFormat="1"/>
    <row r="11839" s="77" customFormat="1"/>
    <row r="11840" s="77" customFormat="1"/>
    <row r="11841" s="77" customFormat="1"/>
    <row r="11842" s="77" customFormat="1"/>
    <row r="11843" s="77" customFormat="1"/>
    <row r="11844" s="77" customFormat="1"/>
    <row r="11845" s="77" customFormat="1"/>
    <row r="11846" s="77" customFormat="1"/>
    <row r="11847" s="77" customFormat="1"/>
    <row r="11848" s="77" customFormat="1"/>
    <row r="11849" s="77" customFormat="1"/>
    <row r="11850" s="77" customFormat="1"/>
    <row r="11851" s="77" customFormat="1"/>
    <row r="11852" s="77" customFormat="1"/>
    <row r="11853" s="77" customFormat="1"/>
    <row r="11854" s="77" customFormat="1"/>
    <row r="11855" s="77" customFormat="1"/>
    <row r="11856" s="77" customFormat="1"/>
    <row r="11857" s="77" customFormat="1"/>
    <row r="11858" s="77" customFormat="1"/>
    <row r="11859" s="77" customFormat="1"/>
    <row r="11860" s="77" customFormat="1"/>
    <row r="11861" s="77" customFormat="1"/>
    <row r="11862" s="77" customFormat="1"/>
    <row r="11863" s="77" customFormat="1"/>
    <row r="11864" s="77" customFormat="1"/>
    <row r="11865" s="77" customFormat="1"/>
    <row r="11866" s="77" customFormat="1"/>
    <row r="11867" s="77" customFormat="1"/>
    <row r="11868" s="77" customFormat="1"/>
    <row r="11869" s="77" customFormat="1"/>
    <row r="11870" s="77" customFormat="1"/>
    <row r="11871" s="77" customFormat="1"/>
    <row r="11872" s="77" customFormat="1"/>
    <row r="11873" s="77" customFormat="1"/>
    <row r="11874" s="77" customFormat="1"/>
    <row r="11875" s="77" customFormat="1"/>
    <row r="11876" s="77" customFormat="1"/>
    <row r="11877" s="77" customFormat="1"/>
    <row r="11878" s="77" customFormat="1"/>
    <row r="11879" s="77" customFormat="1"/>
    <row r="11880" s="77" customFormat="1"/>
    <row r="11881" s="77" customFormat="1"/>
    <row r="11882" s="77" customFormat="1"/>
    <row r="11883" s="77" customFormat="1"/>
    <row r="11884" s="77" customFormat="1"/>
    <row r="11885" s="77" customFormat="1"/>
    <row r="11886" s="77" customFormat="1"/>
    <row r="11887" s="77" customFormat="1"/>
    <row r="11888" s="77" customFormat="1"/>
    <row r="11889" s="77" customFormat="1"/>
    <row r="11890" s="77" customFormat="1"/>
    <row r="11891" s="77" customFormat="1"/>
    <row r="11892" s="77" customFormat="1"/>
    <row r="11893" s="77" customFormat="1"/>
    <row r="11894" s="77" customFormat="1"/>
    <row r="11895" s="77" customFormat="1"/>
    <row r="11896" s="77" customFormat="1"/>
    <row r="11897" s="77" customFormat="1"/>
    <row r="11898" s="77" customFormat="1"/>
    <row r="11899" s="77" customFormat="1"/>
    <row r="11900" s="77" customFormat="1"/>
    <row r="11901" s="77" customFormat="1"/>
    <row r="11902" s="77" customFormat="1"/>
    <row r="11903" s="77" customFormat="1"/>
    <row r="11904" s="77" customFormat="1"/>
    <row r="11905" s="77" customFormat="1"/>
    <row r="11906" s="77" customFormat="1"/>
    <row r="11907" s="77" customFormat="1"/>
    <row r="11908" s="77" customFormat="1"/>
    <row r="11909" s="77" customFormat="1"/>
    <row r="11910" s="77" customFormat="1"/>
    <row r="11911" s="77" customFormat="1"/>
    <row r="11912" s="77" customFormat="1"/>
    <row r="11913" s="77" customFormat="1"/>
    <row r="11914" s="77" customFormat="1"/>
    <row r="11915" s="77" customFormat="1"/>
    <row r="11916" s="77" customFormat="1"/>
    <row r="11917" s="77" customFormat="1"/>
    <row r="11918" s="77" customFormat="1"/>
    <row r="11919" s="77" customFormat="1"/>
    <row r="11920" s="77" customFormat="1"/>
    <row r="11921" s="77" customFormat="1"/>
    <row r="11922" s="77" customFormat="1"/>
    <row r="11923" s="77" customFormat="1"/>
    <row r="11924" s="77" customFormat="1"/>
    <row r="11925" s="77" customFormat="1"/>
    <row r="11926" s="77" customFormat="1"/>
    <row r="11927" s="77" customFormat="1"/>
    <row r="11928" s="77" customFormat="1"/>
    <row r="11929" s="77" customFormat="1"/>
    <row r="11930" s="77" customFormat="1"/>
    <row r="11931" s="77" customFormat="1"/>
    <row r="11932" s="77" customFormat="1"/>
    <row r="11933" s="77" customFormat="1"/>
    <row r="11934" s="77" customFormat="1"/>
    <row r="11935" s="77" customFormat="1"/>
    <row r="11936" s="77" customFormat="1"/>
    <row r="11937" s="77" customFormat="1"/>
    <row r="11938" s="77" customFormat="1"/>
    <row r="11939" s="77" customFormat="1"/>
    <row r="11940" s="77" customFormat="1"/>
    <row r="11941" s="77" customFormat="1"/>
    <row r="11942" s="77" customFormat="1"/>
    <row r="11943" s="77" customFormat="1"/>
    <row r="11944" s="77" customFormat="1"/>
    <row r="11945" s="77" customFormat="1"/>
    <row r="11946" s="77" customFormat="1"/>
    <row r="11947" s="77" customFormat="1"/>
    <row r="11948" s="77" customFormat="1"/>
    <row r="11949" s="77" customFormat="1"/>
    <row r="11950" s="77" customFormat="1"/>
    <row r="11951" s="77" customFormat="1"/>
    <row r="11952" s="77" customFormat="1"/>
    <row r="11953" s="77" customFormat="1"/>
    <row r="11954" s="77" customFormat="1"/>
    <row r="11955" s="77" customFormat="1"/>
    <row r="11956" s="77" customFormat="1"/>
    <row r="11957" s="77" customFormat="1"/>
    <row r="11958" s="77" customFormat="1"/>
    <row r="11959" s="77" customFormat="1"/>
    <row r="11960" s="77" customFormat="1"/>
    <row r="11961" s="77" customFormat="1"/>
    <row r="11962" s="77" customFormat="1"/>
    <row r="11963" s="77" customFormat="1"/>
    <row r="11964" s="77" customFormat="1"/>
    <row r="11965" s="77" customFormat="1"/>
    <row r="11966" s="77" customFormat="1"/>
    <row r="11967" s="77" customFormat="1"/>
    <row r="11968" s="77" customFormat="1"/>
    <row r="11969" s="77" customFormat="1"/>
    <row r="11970" s="77" customFormat="1"/>
    <row r="11971" s="77" customFormat="1"/>
    <row r="11972" s="77" customFormat="1"/>
    <row r="11973" s="77" customFormat="1"/>
    <row r="11974" s="77" customFormat="1"/>
    <row r="11975" s="77" customFormat="1"/>
    <row r="11976" s="77" customFormat="1"/>
    <row r="11977" s="77" customFormat="1"/>
    <row r="11978" s="77" customFormat="1"/>
    <row r="11979" s="77" customFormat="1"/>
    <row r="11980" s="77" customFormat="1"/>
    <row r="11981" s="77" customFormat="1"/>
    <row r="11982" s="77" customFormat="1"/>
    <row r="11983" s="77" customFormat="1"/>
    <row r="11984" s="77" customFormat="1"/>
    <row r="11985" s="77" customFormat="1"/>
    <row r="11986" s="77" customFormat="1"/>
    <row r="11987" s="77" customFormat="1"/>
    <row r="11988" s="77" customFormat="1"/>
    <row r="11989" s="77" customFormat="1"/>
    <row r="11990" s="77" customFormat="1"/>
    <row r="11991" s="77" customFormat="1"/>
    <row r="11992" s="77" customFormat="1"/>
    <row r="11993" s="77" customFormat="1"/>
    <row r="11994" s="77" customFormat="1"/>
    <row r="11995" s="77" customFormat="1"/>
    <row r="11996" s="77" customFormat="1"/>
    <row r="11997" s="77" customFormat="1"/>
    <row r="11998" s="77" customFormat="1"/>
    <row r="11999" s="77" customFormat="1"/>
    <row r="12000" s="77" customFormat="1"/>
    <row r="12001" s="77" customFormat="1"/>
    <row r="12002" s="77" customFormat="1"/>
    <row r="12003" s="77" customFormat="1"/>
    <row r="12004" s="77" customFormat="1"/>
    <row r="12005" s="77" customFormat="1"/>
    <row r="12006" s="77" customFormat="1"/>
    <row r="12007" s="77" customFormat="1"/>
    <row r="12008" s="77" customFormat="1"/>
    <row r="12009" s="77" customFormat="1"/>
    <row r="12010" s="77" customFormat="1"/>
    <row r="12011" s="77" customFormat="1"/>
    <row r="12012" s="77" customFormat="1"/>
    <row r="12013" s="77" customFormat="1"/>
    <row r="12014" s="77" customFormat="1"/>
    <row r="12015" s="77" customFormat="1"/>
    <row r="12016" s="77" customFormat="1"/>
    <row r="12017" s="77" customFormat="1"/>
    <row r="12018" s="77" customFormat="1"/>
    <row r="12019" s="77" customFormat="1"/>
    <row r="12020" s="77" customFormat="1"/>
    <row r="12021" s="77" customFormat="1"/>
    <row r="12022" s="77" customFormat="1"/>
    <row r="12023" s="77" customFormat="1"/>
    <row r="12024" s="77" customFormat="1"/>
    <row r="12025" s="77" customFormat="1"/>
    <row r="12026" s="77" customFormat="1"/>
    <row r="12027" s="77" customFormat="1"/>
    <row r="12028" s="77" customFormat="1"/>
    <row r="12029" s="77" customFormat="1"/>
    <row r="12030" s="77" customFormat="1"/>
    <row r="12031" s="77" customFormat="1"/>
    <row r="12032" s="77" customFormat="1"/>
    <row r="12033" s="77" customFormat="1"/>
    <row r="12034" s="77" customFormat="1"/>
    <row r="12035" s="77" customFormat="1"/>
    <row r="12036" s="77" customFormat="1"/>
    <row r="12037" s="77" customFormat="1"/>
    <row r="12038" s="77" customFormat="1"/>
    <row r="12039" s="77" customFormat="1"/>
    <row r="12040" s="77" customFormat="1"/>
    <row r="12041" s="77" customFormat="1"/>
    <row r="12042" s="77" customFormat="1"/>
    <row r="12043" s="77" customFormat="1"/>
    <row r="12044" s="77" customFormat="1"/>
    <row r="12045" s="77" customFormat="1"/>
    <row r="12046" s="77" customFormat="1"/>
    <row r="12047" s="77" customFormat="1"/>
    <row r="12048" s="77" customFormat="1"/>
    <row r="12049" s="77" customFormat="1"/>
    <row r="12050" s="77" customFormat="1"/>
    <row r="12051" s="77" customFormat="1"/>
    <row r="12052" s="77" customFormat="1"/>
    <row r="12053" s="77" customFormat="1"/>
    <row r="12054" s="77" customFormat="1"/>
    <row r="12055" s="77" customFormat="1"/>
    <row r="12056" s="77" customFormat="1"/>
    <row r="12057" s="77" customFormat="1"/>
    <row r="12058" s="77" customFormat="1"/>
    <row r="12059" s="77" customFormat="1"/>
    <row r="12060" s="77" customFormat="1"/>
    <row r="12061" s="77" customFormat="1"/>
    <row r="12062" s="77" customFormat="1"/>
    <row r="12063" s="77" customFormat="1"/>
    <row r="12064" s="77" customFormat="1"/>
    <row r="12065" s="77" customFormat="1"/>
    <row r="12066" s="77" customFormat="1"/>
    <row r="12067" s="77" customFormat="1"/>
    <row r="12068" s="77" customFormat="1"/>
    <row r="12069" s="77" customFormat="1"/>
    <row r="12070" s="77" customFormat="1"/>
    <row r="12071" s="77" customFormat="1"/>
    <row r="12072" s="77" customFormat="1"/>
    <row r="12073" s="77" customFormat="1"/>
    <row r="12074" s="77" customFormat="1"/>
    <row r="12075" s="77" customFormat="1"/>
    <row r="12076" s="77" customFormat="1"/>
    <row r="12077" s="77" customFormat="1"/>
    <row r="12078" s="77" customFormat="1"/>
    <row r="12079" s="77" customFormat="1"/>
    <row r="12080" s="77" customFormat="1"/>
    <row r="12081" s="77" customFormat="1"/>
    <row r="12082" s="77" customFormat="1"/>
    <row r="12083" s="77" customFormat="1"/>
    <row r="12084" s="77" customFormat="1"/>
    <row r="12085" s="77" customFormat="1"/>
    <row r="12086" s="77" customFormat="1"/>
    <row r="12087" s="77" customFormat="1"/>
    <row r="12088" s="77" customFormat="1"/>
    <row r="12089" s="77" customFormat="1"/>
    <row r="12090" s="77" customFormat="1"/>
    <row r="12091" s="77" customFormat="1"/>
    <row r="12092" s="77" customFormat="1"/>
    <row r="12093" s="77" customFormat="1"/>
    <row r="12094" s="77" customFormat="1"/>
    <row r="12095" s="77" customFormat="1"/>
    <row r="12096" s="77" customFormat="1"/>
    <row r="12097" s="77" customFormat="1"/>
    <row r="12098" s="77" customFormat="1"/>
    <row r="12099" s="77" customFormat="1"/>
    <row r="12100" s="77" customFormat="1"/>
    <row r="12101" s="77" customFormat="1"/>
    <row r="12102" s="77" customFormat="1"/>
    <row r="12103" s="77" customFormat="1"/>
    <row r="12104" s="77" customFormat="1"/>
    <row r="12105" s="77" customFormat="1"/>
    <row r="12106" s="77" customFormat="1"/>
    <row r="12107" s="77" customFormat="1"/>
    <row r="12108" s="77" customFormat="1"/>
    <row r="12109" s="77" customFormat="1"/>
    <row r="12110" s="77" customFormat="1"/>
    <row r="12111" s="77" customFormat="1"/>
    <row r="12112" s="77" customFormat="1"/>
    <row r="12113" s="77" customFormat="1"/>
    <row r="12114" s="77" customFormat="1"/>
    <row r="12115" s="77" customFormat="1"/>
    <row r="12116" s="77" customFormat="1"/>
    <row r="12117" s="77" customFormat="1"/>
    <row r="12118" s="77" customFormat="1"/>
    <row r="12119" s="77" customFormat="1"/>
    <row r="12120" s="77" customFormat="1"/>
    <row r="12121" s="77" customFormat="1"/>
    <row r="12122" s="77" customFormat="1"/>
    <row r="12123" s="77" customFormat="1"/>
    <row r="12124" s="77" customFormat="1"/>
    <row r="12125" s="77" customFormat="1"/>
    <row r="12126" s="77" customFormat="1"/>
    <row r="12127" s="77" customFormat="1"/>
    <row r="12128" s="77" customFormat="1"/>
    <row r="12129" s="77" customFormat="1"/>
    <row r="12130" s="77" customFormat="1"/>
    <row r="12131" s="77" customFormat="1"/>
    <row r="12132" s="77" customFormat="1"/>
    <row r="12133" s="77" customFormat="1"/>
    <row r="12134" s="77" customFormat="1"/>
    <row r="12135" s="77" customFormat="1"/>
    <row r="12136" s="77" customFormat="1"/>
    <row r="12137" s="77" customFormat="1"/>
    <row r="12138" s="77" customFormat="1"/>
    <row r="12139" s="77" customFormat="1"/>
    <row r="12140" s="77" customFormat="1"/>
    <row r="12141" s="77" customFormat="1"/>
    <row r="12142" s="77" customFormat="1"/>
    <row r="12143" s="77" customFormat="1"/>
    <row r="12144" s="77" customFormat="1"/>
    <row r="12145" s="77" customFormat="1"/>
    <row r="12146" s="77" customFormat="1"/>
    <row r="12147" s="77" customFormat="1"/>
    <row r="12148" s="77" customFormat="1"/>
    <row r="12149" s="77" customFormat="1"/>
    <row r="12150" s="77" customFormat="1"/>
    <row r="12151" s="77" customFormat="1"/>
    <row r="12152" s="77" customFormat="1"/>
    <row r="12153" s="77" customFormat="1"/>
    <row r="12154" s="77" customFormat="1"/>
    <row r="12155" s="77" customFormat="1"/>
    <row r="12156" s="77" customFormat="1"/>
    <row r="12157" s="77" customFormat="1"/>
    <row r="12158" s="77" customFormat="1"/>
    <row r="12159" s="77" customFormat="1"/>
    <row r="12160" s="77" customFormat="1"/>
    <row r="12161" s="77" customFormat="1"/>
    <row r="12162" s="77" customFormat="1"/>
    <row r="12163" s="77" customFormat="1"/>
    <row r="12164" s="77" customFormat="1"/>
    <row r="12165" s="77" customFormat="1"/>
    <row r="12166" s="77" customFormat="1"/>
    <row r="12167" s="77" customFormat="1"/>
    <row r="12168" s="77" customFormat="1"/>
    <row r="12169" s="77" customFormat="1"/>
    <row r="12170" s="77" customFormat="1"/>
    <row r="12171" s="77" customFormat="1"/>
    <row r="12172" s="77" customFormat="1"/>
    <row r="12173" s="77" customFormat="1"/>
    <row r="12174" s="77" customFormat="1"/>
    <row r="12175" s="77" customFormat="1"/>
    <row r="12176" s="77" customFormat="1"/>
    <row r="12177" s="77" customFormat="1"/>
    <row r="12178" s="77" customFormat="1"/>
    <row r="12179" s="77" customFormat="1"/>
    <row r="12180" s="77" customFormat="1"/>
    <row r="12181" s="77" customFormat="1"/>
    <row r="12182" s="77" customFormat="1"/>
    <row r="12183" s="77" customFormat="1"/>
    <row r="12184" s="77" customFormat="1"/>
    <row r="12185" s="77" customFormat="1"/>
    <row r="12186" s="77" customFormat="1"/>
    <row r="12187" s="77" customFormat="1"/>
    <row r="12188" s="77" customFormat="1"/>
    <row r="12189" s="77" customFormat="1"/>
    <row r="12190" s="77" customFormat="1"/>
    <row r="12191" s="77" customFormat="1"/>
    <row r="12192" s="77" customFormat="1"/>
    <row r="12193" s="77" customFormat="1"/>
    <row r="12194" s="77" customFormat="1"/>
    <row r="12195" s="77" customFormat="1"/>
    <row r="12196" s="77" customFormat="1"/>
    <row r="12197" s="77" customFormat="1"/>
    <row r="12198" s="77" customFormat="1"/>
    <row r="12199" s="77" customFormat="1"/>
    <row r="12200" s="77" customFormat="1"/>
    <row r="12201" s="77" customFormat="1"/>
    <row r="12202" s="77" customFormat="1"/>
    <row r="12203" s="77" customFormat="1"/>
    <row r="12204" s="77" customFormat="1"/>
    <row r="12205" s="77" customFormat="1"/>
    <row r="12206" s="77" customFormat="1"/>
    <row r="12207" s="77" customFormat="1"/>
    <row r="12208" s="77" customFormat="1"/>
    <row r="12209" s="77" customFormat="1"/>
    <row r="12210" s="77" customFormat="1"/>
    <row r="12211" s="77" customFormat="1"/>
    <row r="12212" s="77" customFormat="1"/>
    <row r="12213" s="77" customFormat="1"/>
    <row r="12214" s="77" customFormat="1"/>
    <row r="12215" s="77" customFormat="1"/>
    <row r="12216" s="77" customFormat="1"/>
    <row r="12217" s="77" customFormat="1"/>
    <row r="12218" s="77" customFormat="1"/>
    <row r="12219" s="77" customFormat="1"/>
    <row r="12220" s="77" customFormat="1"/>
    <row r="12221" s="77" customFormat="1"/>
    <row r="12222" s="77" customFormat="1"/>
    <row r="12223" s="77" customFormat="1"/>
    <row r="12224" s="77" customFormat="1"/>
    <row r="12225" s="77" customFormat="1"/>
    <row r="12226" s="77" customFormat="1"/>
    <row r="12227" s="77" customFormat="1"/>
    <row r="12228" s="77" customFormat="1"/>
    <row r="12229" s="77" customFormat="1"/>
    <row r="12230" s="77" customFormat="1"/>
    <row r="12231" s="77" customFormat="1"/>
    <row r="12232" s="77" customFormat="1"/>
    <row r="12233" s="77" customFormat="1"/>
    <row r="12234" s="77" customFormat="1"/>
    <row r="12235" s="77" customFormat="1"/>
    <row r="12236" s="77" customFormat="1"/>
    <row r="12237" s="77" customFormat="1"/>
    <row r="12238" s="77" customFormat="1"/>
    <row r="12239" s="77" customFormat="1"/>
    <row r="12240" s="77" customFormat="1"/>
    <row r="12241" s="77" customFormat="1"/>
    <row r="12242" s="77" customFormat="1"/>
    <row r="12243" s="77" customFormat="1"/>
    <row r="12244" s="77" customFormat="1"/>
    <row r="12245" s="77" customFormat="1"/>
    <row r="12246" s="77" customFormat="1"/>
    <row r="12247" s="77" customFormat="1"/>
    <row r="12248" s="77" customFormat="1"/>
    <row r="12249" s="77" customFormat="1"/>
    <row r="12250" s="77" customFormat="1"/>
    <row r="12251" s="77" customFormat="1"/>
    <row r="12252" s="77" customFormat="1"/>
    <row r="12253" s="77" customFormat="1"/>
    <row r="12254" s="77" customFormat="1"/>
    <row r="12255" s="77" customFormat="1"/>
    <row r="12256" s="77" customFormat="1"/>
    <row r="12257" s="77" customFormat="1"/>
    <row r="12258" s="77" customFormat="1"/>
    <row r="12259" s="77" customFormat="1"/>
    <row r="12260" s="77" customFormat="1"/>
    <row r="12261" s="77" customFormat="1"/>
    <row r="12262" s="77" customFormat="1"/>
    <row r="12263" s="77" customFormat="1"/>
    <row r="12264" s="77" customFormat="1"/>
    <row r="12265" s="77" customFormat="1"/>
    <row r="12266" s="77" customFormat="1"/>
    <row r="12267" s="77" customFormat="1"/>
    <row r="12268" s="77" customFormat="1"/>
    <row r="12269" s="77" customFormat="1"/>
    <row r="12270" s="77" customFormat="1"/>
    <row r="12271" s="77" customFormat="1"/>
    <row r="12272" s="77" customFormat="1"/>
    <row r="12273" s="77" customFormat="1"/>
    <row r="12274" s="77" customFormat="1"/>
    <row r="12275" s="77" customFormat="1"/>
    <row r="12276" s="77" customFormat="1"/>
    <row r="12277" s="77" customFormat="1"/>
    <row r="12278" s="77" customFormat="1"/>
    <row r="12279" s="77" customFormat="1"/>
    <row r="12280" s="77" customFormat="1"/>
    <row r="12281" s="77" customFormat="1"/>
    <row r="12282" s="77" customFormat="1"/>
    <row r="12283" s="77" customFormat="1"/>
    <row r="12284" s="77" customFormat="1"/>
    <row r="12285" s="77" customFormat="1"/>
    <row r="12286" s="77" customFormat="1"/>
    <row r="12287" s="77" customFormat="1"/>
    <row r="12288" s="77" customFormat="1"/>
    <row r="12289" s="77" customFormat="1"/>
    <row r="12290" s="77" customFormat="1"/>
    <row r="12291" s="77" customFormat="1"/>
    <row r="12292" s="77" customFormat="1"/>
    <row r="12293" s="77" customFormat="1"/>
    <row r="12294" s="77" customFormat="1"/>
    <row r="12295" s="77" customFormat="1"/>
    <row r="12296" s="77" customFormat="1"/>
    <row r="12297" s="77" customFormat="1"/>
    <row r="12298" s="77" customFormat="1"/>
    <row r="12299" s="77" customFormat="1"/>
    <row r="12300" s="77" customFormat="1"/>
    <row r="12301" s="77" customFormat="1"/>
    <row r="12302" s="77" customFormat="1"/>
    <row r="12303" s="77" customFormat="1"/>
    <row r="12304" s="77" customFormat="1"/>
    <row r="12305" s="77" customFormat="1"/>
    <row r="12306" s="77" customFormat="1"/>
    <row r="12307" s="77" customFormat="1"/>
    <row r="12308" s="77" customFormat="1"/>
    <row r="12309" s="77" customFormat="1"/>
    <row r="12310" s="77" customFormat="1"/>
    <row r="12311" s="77" customFormat="1"/>
    <row r="12312" s="77" customFormat="1"/>
    <row r="12313" s="77" customFormat="1"/>
    <row r="12314" s="77" customFormat="1"/>
    <row r="12315" s="77" customFormat="1"/>
    <row r="12316" s="77" customFormat="1"/>
    <row r="12317" s="77" customFormat="1"/>
    <row r="12318" s="77" customFormat="1"/>
    <row r="12319" s="77" customFormat="1"/>
    <row r="12320" s="77" customFormat="1"/>
    <row r="12321" s="77" customFormat="1"/>
    <row r="12322" s="77" customFormat="1"/>
    <row r="12323" s="77" customFormat="1"/>
    <row r="12324" s="77" customFormat="1"/>
    <row r="12325" s="77" customFormat="1"/>
    <row r="12326" s="77" customFormat="1"/>
    <row r="12327" s="77" customFormat="1"/>
    <row r="12328" s="77" customFormat="1"/>
    <row r="12329" s="77" customFormat="1"/>
    <row r="12330" s="77" customFormat="1"/>
    <row r="12331" s="77" customFormat="1"/>
    <row r="12332" s="77" customFormat="1"/>
    <row r="12333" s="77" customFormat="1"/>
    <row r="12334" s="77" customFormat="1"/>
    <row r="12335" s="77" customFormat="1"/>
    <row r="12336" s="77" customFormat="1"/>
    <row r="12337" s="77" customFormat="1"/>
    <row r="12338" s="77" customFormat="1"/>
    <row r="12339" s="77" customFormat="1"/>
    <row r="12340" s="77" customFormat="1"/>
    <row r="12341" s="77" customFormat="1"/>
    <row r="12342" s="77" customFormat="1"/>
    <row r="12343" s="77" customFormat="1"/>
    <row r="12344" s="77" customFormat="1"/>
    <row r="12345" s="77" customFormat="1"/>
    <row r="12346" s="77" customFormat="1"/>
    <row r="12347" s="77" customFormat="1"/>
    <row r="12348" s="77" customFormat="1"/>
    <row r="12349" s="77" customFormat="1"/>
    <row r="12350" s="77" customFormat="1"/>
    <row r="12351" s="77" customFormat="1"/>
    <row r="12352" s="77" customFormat="1"/>
    <row r="12353" s="77" customFormat="1"/>
    <row r="12354" s="77" customFormat="1"/>
    <row r="12355" s="77" customFormat="1"/>
    <row r="12356" s="77" customFormat="1"/>
    <row r="12357" s="77" customFormat="1"/>
    <row r="12358" s="77" customFormat="1"/>
    <row r="12359" s="77" customFormat="1"/>
    <row r="12360" s="77" customFormat="1"/>
    <row r="12361" s="77" customFormat="1"/>
    <row r="12362" s="77" customFormat="1"/>
    <row r="12363" s="77" customFormat="1"/>
    <row r="12364" s="77" customFormat="1"/>
    <row r="12365" s="77" customFormat="1"/>
    <row r="12366" s="77" customFormat="1"/>
    <row r="12367" s="77" customFormat="1"/>
    <row r="12368" s="77" customFormat="1"/>
    <row r="12369" s="77" customFormat="1"/>
    <row r="12370" s="77" customFormat="1"/>
    <row r="12371" s="77" customFormat="1"/>
    <row r="12372" s="77" customFormat="1"/>
    <row r="12373" s="77" customFormat="1"/>
    <row r="12374" s="77" customFormat="1"/>
    <row r="12375" s="77" customFormat="1"/>
    <row r="12376" s="77" customFormat="1"/>
    <row r="12377" s="77" customFormat="1"/>
    <row r="12378" s="77" customFormat="1"/>
    <row r="12379" s="77" customFormat="1"/>
    <row r="12380" s="77" customFormat="1"/>
    <row r="12381" s="77" customFormat="1"/>
    <row r="12382" s="77" customFormat="1"/>
    <row r="12383" s="77" customFormat="1"/>
    <row r="12384" s="77" customFormat="1"/>
    <row r="12385" s="77" customFormat="1"/>
    <row r="12386" s="77" customFormat="1"/>
    <row r="12387" s="77" customFormat="1"/>
    <row r="12388" s="77" customFormat="1"/>
    <row r="12389" s="77" customFormat="1"/>
    <row r="12390" s="77" customFormat="1"/>
    <row r="12391" s="77" customFormat="1"/>
    <row r="12392" s="77" customFormat="1"/>
    <row r="12393" s="77" customFormat="1"/>
    <row r="12394" s="77" customFormat="1"/>
    <row r="12395" s="77" customFormat="1"/>
    <row r="12396" s="77" customFormat="1"/>
    <row r="12397" s="77" customFormat="1"/>
    <row r="12398" s="77" customFormat="1"/>
    <row r="12399" s="77" customFormat="1"/>
    <row r="12400" s="77" customFormat="1"/>
    <row r="12401" s="77" customFormat="1"/>
    <row r="12402" s="77" customFormat="1"/>
    <row r="12403" s="77" customFormat="1"/>
    <row r="12404" s="77" customFormat="1"/>
    <row r="12405" s="77" customFormat="1"/>
    <row r="12406" s="77" customFormat="1"/>
    <row r="12407" s="77" customFormat="1"/>
    <row r="12408" s="77" customFormat="1"/>
    <row r="12409" s="77" customFormat="1"/>
    <row r="12410" s="77" customFormat="1"/>
    <row r="12411" s="77" customFormat="1"/>
    <row r="12412" s="77" customFormat="1"/>
    <row r="12413" s="77" customFormat="1"/>
    <row r="12414" s="77" customFormat="1"/>
    <row r="12415" s="77" customFormat="1"/>
    <row r="12416" s="77" customFormat="1"/>
    <row r="12417" s="77" customFormat="1"/>
    <row r="12418" s="77" customFormat="1"/>
    <row r="12419" s="77" customFormat="1"/>
    <row r="12420" s="77" customFormat="1"/>
    <row r="12421" s="77" customFormat="1"/>
    <row r="12422" s="77" customFormat="1"/>
    <row r="12423" s="77" customFormat="1"/>
    <row r="12424" s="77" customFormat="1"/>
    <row r="12425" s="77" customFormat="1"/>
    <row r="12426" s="77" customFormat="1"/>
    <row r="12427" s="77" customFormat="1"/>
    <row r="12428" s="77" customFormat="1"/>
    <row r="12429" s="77" customFormat="1"/>
    <row r="12430" s="77" customFormat="1"/>
    <row r="12431" s="77" customFormat="1"/>
    <row r="12432" s="77" customFormat="1"/>
    <row r="12433" s="77" customFormat="1"/>
    <row r="12434" s="77" customFormat="1"/>
    <row r="12435" s="77" customFormat="1"/>
    <row r="12436" s="77" customFormat="1"/>
    <row r="12437" s="77" customFormat="1"/>
    <row r="12438" s="77" customFormat="1"/>
    <row r="12439" s="77" customFormat="1"/>
    <row r="12440" s="77" customFormat="1"/>
    <row r="12441" s="77" customFormat="1"/>
    <row r="12442" s="77" customFormat="1"/>
    <row r="12443" s="77" customFormat="1"/>
    <row r="12444" s="77" customFormat="1"/>
    <row r="12445" s="77" customFormat="1"/>
    <row r="12446" s="77" customFormat="1"/>
    <row r="12447" s="77" customFormat="1"/>
    <row r="12448" s="77" customFormat="1"/>
    <row r="12449" s="77" customFormat="1"/>
    <row r="12450" s="77" customFormat="1"/>
    <row r="12451" s="77" customFormat="1"/>
    <row r="12452" s="77" customFormat="1"/>
    <row r="12453" s="77" customFormat="1"/>
    <row r="12454" s="77" customFormat="1"/>
    <row r="12455" s="77" customFormat="1"/>
    <row r="12456" s="77" customFormat="1"/>
    <row r="12457" s="77" customFormat="1"/>
    <row r="12458" s="77" customFormat="1"/>
    <row r="12459" s="77" customFormat="1"/>
    <row r="12460" s="77" customFormat="1"/>
    <row r="12461" s="77" customFormat="1"/>
    <row r="12462" s="77" customFormat="1"/>
    <row r="12463" s="77" customFormat="1"/>
    <row r="12464" s="77" customFormat="1"/>
    <row r="12465" s="77" customFormat="1"/>
    <row r="12466" s="77" customFormat="1"/>
    <row r="12467" s="77" customFormat="1"/>
    <row r="12468" s="77" customFormat="1"/>
    <row r="12469" s="77" customFormat="1"/>
    <row r="12470" s="77" customFormat="1"/>
    <row r="12471" s="77" customFormat="1"/>
    <row r="12472" s="77" customFormat="1"/>
    <row r="12473" s="77" customFormat="1"/>
    <row r="12474" s="77" customFormat="1"/>
    <row r="12475" s="77" customFormat="1"/>
    <row r="12476" s="77" customFormat="1"/>
    <row r="12477" s="77" customFormat="1"/>
    <row r="12478" s="77" customFormat="1"/>
    <row r="12479" s="77" customFormat="1"/>
    <row r="12480" s="77" customFormat="1"/>
    <row r="12481" s="77" customFormat="1"/>
    <row r="12482" s="77" customFormat="1"/>
    <row r="12483" s="77" customFormat="1"/>
    <row r="12484" s="77" customFormat="1"/>
    <row r="12485" s="77" customFormat="1"/>
    <row r="12486" s="77" customFormat="1"/>
    <row r="12487" s="77" customFormat="1"/>
    <row r="12488" s="77" customFormat="1"/>
    <row r="12489" s="77" customFormat="1"/>
    <row r="12490" s="77" customFormat="1"/>
    <row r="12491" s="77" customFormat="1"/>
    <row r="12492" s="77" customFormat="1"/>
    <row r="12493" s="77" customFormat="1"/>
    <row r="12494" s="77" customFormat="1"/>
    <row r="12495" s="77" customFormat="1"/>
    <row r="12496" s="77" customFormat="1"/>
    <row r="12497" s="77" customFormat="1"/>
    <row r="12498" s="77" customFormat="1"/>
    <row r="12499" s="77" customFormat="1"/>
    <row r="12500" s="77" customFormat="1"/>
    <row r="12501" s="77" customFormat="1"/>
    <row r="12502" s="77" customFormat="1"/>
    <row r="12503" s="77" customFormat="1"/>
    <row r="12504" s="77" customFormat="1"/>
    <row r="12505" s="77" customFormat="1"/>
    <row r="12506" s="77" customFormat="1"/>
    <row r="12507" s="77" customFormat="1"/>
    <row r="12508" s="77" customFormat="1"/>
    <row r="12509" s="77" customFormat="1"/>
    <row r="12510" s="77" customFormat="1"/>
    <row r="12511" s="77" customFormat="1"/>
    <row r="12512" s="77" customFormat="1"/>
    <row r="12513" s="77" customFormat="1"/>
    <row r="12514" s="77" customFormat="1"/>
    <row r="12515" s="77" customFormat="1"/>
    <row r="12516" s="77" customFormat="1"/>
    <row r="12517" s="77" customFormat="1"/>
    <row r="12518" s="77" customFormat="1"/>
    <row r="12519" s="77" customFormat="1"/>
    <row r="12520" s="77" customFormat="1"/>
    <row r="12521" s="77" customFormat="1"/>
    <row r="12522" s="77" customFormat="1"/>
    <row r="12523" s="77" customFormat="1"/>
    <row r="12524" s="77" customFormat="1"/>
    <row r="12525" s="77" customFormat="1"/>
    <row r="12526" s="77" customFormat="1"/>
    <row r="12527" s="77" customFormat="1"/>
    <row r="12528" s="77" customFormat="1"/>
    <row r="12529" s="77" customFormat="1"/>
    <row r="12530" s="77" customFormat="1"/>
    <row r="12531" s="77" customFormat="1"/>
    <row r="12532" s="77" customFormat="1"/>
    <row r="12533" s="77" customFormat="1"/>
    <row r="12534" s="77" customFormat="1"/>
    <row r="12535" s="77" customFormat="1"/>
    <row r="12536" s="77" customFormat="1"/>
    <row r="12537" s="77" customFormat="1"/>
    <row r="12538" s="77" customFormat="1"/>
    <row r="12539" s="77" customFormat="1"/>
    <row r="12540" s="77" customFormat="1"/>
    <row r="12541" s="77" customFormat="1"/>
    <row r="12542" s="77" customFormat="1"/>
    <row r="12543" s="77" customFormat="1"/>
    <row r="12544" s="77" customFormat="1"/>
    <row r="12545" s="77" customFormat="1"/>
    <row r="12546" s="77" customFormat="1"/>
    <row r="12547" s="77" customFormat="1"/>
    <row r="12548" s="77" customFormat="1"/>
    <row r="12549" s="77" customFormat="1"/>
    <row r="12550" s="77" customFormat="1"/>
    <row r="12551" s="77" customFormat="1"/>
    <row r="12552" s="77" customFormat="1"/>
    <row r="12553" s="77" customFormat="1"/>
    <row r="12554" s="77" customFormat="1"/>
    <row r="12555" s="77" customFormat="1"/>
    <row r="12556" s="77" customFormat="1"/>
    <row r="12557" s="77" customFormat="1"/>
    <row r="12558" s="77" customFormat="1"/>
    <row r="12559" s="77" customFormat="1"/>
    <row r="12560" s="77" customFormat="1"/>
    <row r="12561" s="77" customFormat="1"/>
    <row r="12562" s="77" customFormat="1"/>
    <row r="12563" s="77" customFormat="1"/>
    <row r="12564" s="77" customFormat="1"/>
    <row r="12565" s="77" customFormat="1"/>
    <row r="12566" s="77" customFormat="1"/>
    <row r="12567" s="77" customFormat="1"/>
    <row r="12568" s="77" customFormat="1"/>
    <row r="12569" s="77" customFormat="1"/>
    <row r="12570" s="77" customFormat="1"/>
    <row r="12571" s="77" customFormat="1"/>
    <row r="12572" s="77" customFormat="1"/>
    <row r="12573" s="77" customFormat="1"/>
    <row r="12574" s="77" customFormat="1"/>
    <row r="12575" s="77" customFormat="1"/>
    <row r="12576" s="77" customFormat="1"/>
    <row r="12577" s="77" customFormat="1"/>
    <row r="12578" s="77" customFormat="1"/>
    <row r="12579" s="77" customFormat="1"/>
    <row r="12580" s="77" customFormat="1"/>
    <row r="12581" s="77" customFormat="1"/>
    <row r="12582" s="77" customFormat="1"/>
    <row r="12583" s="77" customFormat="1"/>
    <row r="12584" s="77" customFormat="1"/>
    <row r="12585" s="77" customFormat="1"/>
    <row r="12586" s="77" customFormat="1"/>
    <row r="12587" s="77" customFormat="1"/>
    <row r="12588" s="77" customFormat="1"/>
    <row r="12589" s="77" customFormat="1"/>
    <row r="12590" s="77" customFormat="1"/>
    <row r="12591" s="77" customFormat="1"/>
    <row r="12592" s="77" customFormat="1"/>
    <row r="12593" s="77" customFormat="1"/>
    <row r="12594" s="77" customFormat="1"/>
    <row r="12595" s="77" customFormat="1"/>
    <row r="12596" s="77" customFormat="1"/>
    <row r="12597" s="77" customFormat="1"/>
    <row r="12598" s="77" customFormat="1"/>
    <row r="12599" s="77" customFormat="1"/>
    <row r="12600" s="77" customFormat="1"/>
    <row r="12601" s="77" customFormat="1"/>
    <row r="12602" s="77" customFormat="1"/>
    <row r="12603" s="77" customFormat="1"/>
    <row r="12604" s="77" customFormat="1"/>
    <row r="12605" s="77" customFormat="1"/>
    <row r="12606" s="77" customFormat="1"/>
    <row r="12607" s="77" customFormat="1"/>
    <row r="12608" s="77" customFormat="1"/>
    <row r="12609" s="77" customFormat="1"/>
    <row r="12610" s="77" customFormat="1"/>
    <row r="12611" s="77" customFormat="1"/>
    <row r="12612" s="77" customFormat="1"/>
    <row r="12613" s="77" customFormat="1"/>
    <row r="12614" s="77" customFormat="1"/>
    <row r="12615" s="77" customFormat="1"/>
    <row r="12616" s="77" customFormat="1"/>
    <row r="12617" s="77" customFormat="1"/>
    <row r="12618" s="77" customFormat="1"/>
    <row r="12619" s="77" customFormat="1"/>
    <row r="12620" s="77" customFormat="1"/>
    <row r="12621" s="77" customFormat="1"/>
    <row r="12622" s="77" customFormat="1"/>
    <row r="12623" s="77" customFormat="1"/>
    <row r="12624" s="77" customFormat="1"/>
    <row r="12625" s="77" customFormat="1"/>
    <row r="12626" s="77" customFormat="1"/>
    <row r="12627" s="77" customFormat="1"/>
    <row r="12628" s="77" customFormat="1"/>
    <row r="12629" s="77" customFormat="1"/>
    <row r="12630" s="77" customFormat="1"/>
    <row r="12631" s="77" customFormat="1"/>
    <row r="12632" s="77" customFormat="1"/>
    <row r="12633" s="77" customFormat="1"/>
    <row r="12634" s="77" customFormat="1"/>
    <row r="12635" s="77" customFormat="1"/>
    <row r="12636" s="77" customFormat="1"/>
    <row r="12637" s="77" customFormat="1"/>
    <row r="12638" s="77" customFormat="1"/>
    <row r="12639" s="77" customFormat="1"/>
    <row r="12640" s="77" customFormat="1"/>
    <row r="12641" s="77" customFormat="1"/>
    <row r="12642" s="77" customFormat="1"/>
    <row r="12643" s="77" customFormat="1"/>
    <row r="12644" s="77" customFormat="1"/>
    <row r="12645" s="77" customFormat="1"/>
    <row r="12646" s="77" customFormat="1"/>
    <row r="12647" s="77" customFormat="1"/>
    <row r="12648" s="77" customFormat="1"/>
    <row r="12649" s="77" customFormat="1"/>
    <row r="12650" s="77" customFormat="1"/>
    <row r="12651" s="77" customFormat="1"/>
    <row r="12652" s="77" customFormat="1"/>
    <row r="12653" s="77" customFormat="1"/>
    <row r="12654" s="77" customFormat="1"/>
    <row r="12655" s="77" customFormat="1"/>
    <row r="12656" s="77" customFormat="1"/>
    <row r="12657" s="77" customFormat="1"/>
    <row r="12658" s="77" customFormat="1"/>
    <row r="12659" s="77" customFormat="1"/>
    <row r="12660" s="77" customFormat="1"/>
    <row r="12661" s="77" customFormat="1"/>
    <row r="12662" s="77" customFormat="1"/>
    <row r="12663" s="77" customFormat="1"/>
    <row r="12664" s="77" customFormat="1"/>
    <row r="12665" s="77" customFormat="1"/>
    <row r="12666" s="77" customFormat="1"/>
    <row r="12667" s="77" customFormat="1"/>
    <row r="12668" s="77" customFormat="1"/>
    <row r="12669" s="77" customFormat="1"/>
    <row r="12670" s="77" customFormat="1"/>
    <row r="12671" s="77" customFormat="1"/>
    <row r="12672" s="77" customFormat="1"/>
    <row r="12673" s="77" customFormat="1"/>
    <row r="12674" s="77" customFormat="1"/>
    <row r="12675" s="77" customFormat="1"/>
    <row r="12676" s="77" customFormat="1"/>
    <row r="12677" s="77" customFormat="1"/>
    <row r="12678" s="77" customFormat="1"/>
    <row r="12679" s="77" customFormat="1"/>
    <row r="12680" s="77" customFormat="1"/>
    <row r="12681" s="77" customFormat="1"/>
    <row r="12682" s="77" customFormat="1"/>
    <row r="12683" s="77" customFormat="1"/>
    <row r="12684" s="77" customFormat="1"/>
    <row r="12685" s="77" customFormat="1"/>
    <row r="12686" s="77" customFormat="1"/>
    <row r="12687" s="77" customFormat="1"/>
    <row r="12688" s="77" customFormat="1"/>
    <row r="12689" s="77" customFormat="1"/>
    <row r="12690" s="77" customFormat="1"/>
    <row r="12691" s="77" customFormat="1"/>
    <row r="12692" s="77" customFormat="1"/>
    <row r="12693" s="77" customFormat="1"/>
    <row r="12694" s="77" customFormat="1"/>
    <row r="12695" s="77" customFormat="1"/>
    <row r="12696" s="77" customFormat="1"/>
    <row r="12697" s="77" customFormat="1"/>
    <row r="12698" s="77" customFormat="1"/>
    <row r="12699" s="77" customFormat="1"/>
    <row r="12700" s="77" customFormat="1"/>
    <row r="12701" s="77" customFormat="1"/>
    <row r="12702" s="77" customFormat="1"/>
    <row r="12703" s="77" customFormat="1"/>
    <row r="12704" s="77" customFormat="1"/>
    <row r="12705" s="77" customFormat="1"/>
    <row r="12706" s="77" customFormat="1"/>
    <row r="12707" s="77" customFormat="1"/>
    <row r="12708" s="77" customFormat="1"/>
    <row r="12709" s="77" customFormat="1"/>
    <row r="12710" s="77" customFormat="1"/>
    <row r="12711" s="77" customFormat="1"/>
    <row r="12712" s="77" customFormat="1"/>
    <row r="12713" s="77" customFormat="1"/>
    <row r="12714" s="77" customFormat="1"/>
    <row r="12715" s="77" customFormat="1"/>
    <row r="12716" s="77" customFormat="1"/>
    <row r="12717" s="77" customFormat="1"/>
    <row r="12718" s="77" customFormat="1"/>
    <row r="12719" s="77" customFormat="1"/>
    <row r="12720" s="77" customFormat="1"/>
    <row r="12721" s="77" customFormat="1"/>
    <row r="12722" s="77" customFormat="1"/>
    <row r="12723" s="77" customFormat="1"/>
    <row r="12724" s="77" customFormat="1"/>
    <row r="12725" s="77" customFormat="1"/>
    <row r="12726" s="77" customFormat="1"/>
    <row r="12727" s="77" customFormat="1"/>
    <row r="12728" s="77" customFormat="1"/>
    <row r="12729" s="77" customFormat="1"/>
    <row r="12730" s="77" customFormat="1"/>
    <row r="12731" s="77" customFormat="1"/>
    <row r="12732" s="77" customFormat="1"/>
    <row r="12733" s="77" customFormat="1"/>
    <row r="12734" s="77" customFormat="1"/>
    <row r="12735" s="77" customFormat="1"/>
    <row r="12736" s="77" customFormat="1"/>
    <row r="12737" s="77" customFormat="1"/>
    <row r="12738" s="77" customFormat="1"/>
    <row r="12739" s="77" customFormat="1"/>
    <row r="12740" s="77" customFormat="1"/>
    <row r="12741" s="77" customFormat="1"/>
    <row r="12742" s="77" customFormat="1"/>
    <row r="12743" s="77" customFormat="1"/>
    <row r="12744" s="77" customFormat="1"/>
    <row r="12745" s="77" customFormat="1"/>
    <row r="12746" s="77" customFormat="1"/>
    <row r="12747" s="77" customFormat="1"/>
    <row r="12748" s="77" customFormat="1"/>
    <row r="12749" s="77" customFormat="1"/>
    <row r="12750" s="77" customFormat="1"/>
    <row r="12751" s="77" customFormat="1"/>
    <row r="12752" s="77" customFormat="1"/>
    <row r="12753" s="77" customFormat="1"/>
    <row r="12754" s="77" customFormat="1"/>
    <row r="12755" s="77" customFormat="1"/>
    <row r="12756" s="77" customFormat="1"/>
    <row r="12757" s="77" customFormat="1"/>
    <row r="12758" s="77" customFormat="1"/>
    <row r="12759" s="77" customFormat="1"/>
    <row r="12760" s="77" customFormat="1"/>
    <row r="12761" s="77" customFormat="1"/>
    <row r="12762" s="77" customFormat="1"/>
    <row r="12763" s="77" customFormat="1"/>
    <row r="12764" s="77" customFormat="1"/>
    <row r="12765" s="77" customFormat="1"/>
    <row r="12766" s="77" customFormat="1"/>
    <row r="12767" s="77" customFormat="1"/>
    <row r="12768" s="77" customFormat="1"/>
    <row r="12769" s="77" customFormat="1"/>
    <row r="12770" s="77" customFormat="1"/>
    <row r="12771" s="77" customFormat="1"/>
    <row r="12772" s="77" customFormat="1"/>
    <row r="12773" s="77" customFormat="1"/>
    <row r="12774" s="77" customFormat="1"/>
    <row r="12775" s="77" customFormat="1"/>
    <row r="12776" s="77" customFormat="1"/>
    <row r="12777" s="77" customFormat="1"/>
    <row r="12778" s="77" customFormat="1"/>
    <row r="12779" s="77" customFormat="1"/>
    <row r="12780" s="77" customFormat="1"/>
    <row r="12781" s="77" customFormat="1"/>
    <row r="12782" s="77" customFormat="1"/>
    <row r="12783" s="77" customFormat="1"/>
    <row r="12784" s="77" customFormat="1"/>
    <row r="12785" s="77" customFormat="1"/>
    <row r="12786" s="77" customFormat="1"/>
    <row r="12787" s="77" customFormat="1"/>
    <row r="12788" s="77" customFormat="1"/>
    <row r="12789" s="77" customFormat="1"/>
    <row r="12790" s="77" customFormat="1"/>
    <row r="12791" s="77" customFormat="1"/>
    <row r="12792" s="77" customFormat="1"/>
    <row r="12793" s="77" customFormat="1"/>
    <row r="12794" s="77" customFormat="1"/>
    <row r="12795" s="77" customFormat="1"/>
    <row r="12796" s="77" customFormat="1"/>
    <row r="12797" s="77" customFormat="1"/>
    <row r="12798" s="77" customFormat="1"/>
    <row r="12799" s="77" customFormat="1"/>
    <row r="12800" s="77" customFormat="1"/>
    <row r="12801" s="77" customFormat="1"/>
    <row r="12802" s="77" customFormat="1"/>
    <row r="12803" s="77" customFormat="1"/>
    <row r="12804" s="77" customFormat="1"/>
    <row r="12805" s="77" customFormat="1"/>
    <row r="12806" s="77" customFormat="1"/>
    <row r="12807" s="77" customFormat="1"/>
    <row r="12808" s="77" customFormat="1"/>
    <row r="12809" s="77" customFormat="1"/>
    <row r="12810" s="77" customFormat="1"/>
    <row r="12811" s="77" customFormat="1"/>
    <row r="12812" s="77" customFormat="1"/>
    <row r="12813" s="77" customFormat="1"/>
    <row r="12814" s="77" customFormat="1"/>
    <row r="12815" s="77" customFormat="1"/>
    <row r="12816" s="77" customFormat="1"/>
    <row r="12817" s="77" customFormat="1"/>
    <row r="12818" s="77" customFormat="1"/>
    <row r="12819" s="77" customFormat="1"/>
    <row r="12820" s="77" customFormat="1"/>
    <row r="12821" s="77" customFormat="1"/>
    <row r="12822" s="77" customFormat="1"/>
    <row r="12823" s="77" customFormat="1"/>
    <row r="12824" s="77" customFormat="1"/>
    <row r="12825" s="77" customFormat="1"/>
    <row r="12826" s="77" customFormat="1"/>
    <row r="12827" s="77" customFormat="1"/>
    <row r="12828" s="77" customFormat="1"/>
    <row r="12829" s="77" customFormat="1"/>
    <row r="12830" s="77" customFormat="1"/>
    <row r="12831" s="77" customFormat="1"/>
    <row r="12832" s="77" customFormat="1"/>
    <row r="12833" s="77" customFormat="1"/>
    <row r="12834" s="77" customFormat="1"/>
    <row r="12835" s="77" customFormat="1"/>
    <row r="12836" s="77" customFormat="1"/>
    <row r="12837" s="77" customFormat="1"/>
    <row r="12838" s="77" customFormat="1"/>
    <row r="12839" s="77" customFormat="1"/>
    <row r="12840" s="77" customFormat="1"/>
    <row r="12841" s="77" customFormat="1"/>
    <row r="12842" s="77" customFormat="1"/>
    <row r="12843" s="77" customFormat="1"/>
    <row r="12844" s="77" customFormat="1"/>
    <row r="12845" s="77" customFormat="1"/>
    <row r="12846" s="77" customFormat="1"/>
    <row r="12847" s="77" customFormat="1"/>
    <row r="12848" s="77" customFormat="1"/>
    <row r="12849" s="77" customFormat="1"/>
    <row r="12850" s="77" customFormat="1"/>
    <row r="12851" s="77" customFormat="1"/>
    <row r="12852" s="77" customFormat="1"/>
    <row r="12853" s="77" customFormat="1"/>
    <row r="12854" s="77" customFormat="1"/>
    <row r="12855" s="77" customFormat="1"/>
    <row r="12856" s="77" customFormat="1"/>
    <row r="12857" s="77" customFormat="1"/>
    <row r="12858" s="77" customFormat="1"/>
    <row r="12859" s="77" customFormat="1"/>
    <row r="12860" s="77" customFormat="1"/>
    <row r="12861" s="77" customFormat="1"/>
    <row r="12862" s="77" customFormat="1"/>
    <row r="12863" s="77" customFormat="1"/>
    <row r="12864" s="77" customFormat="1"/>
    <row r="12865" s="77" customFormat="1"/>
    <row r="12866" s="77" customFormat="1"/>
    <row r="12867" s="77" customFormat="1"/>
    <row r="12868" s="77" customFormat="1"/>
    <row r="12869" s="77" customFormat="1"/>
    <row r="12870" s="77" customFormat="1"/>
    <row r="12871" s="77" customFormat="1"/>
    <row r="12872" s="77" customFormat="1"/>
    <row r="12873" s="77" customFormat="1"/>
    <row r="12874" s="77" customFormat="1"/>
    <row r="12875" s="77" customFormat="1"/>
    <row r="12876" s="77" customFormat="1"/>
    <row r="12877" s="77" customFormat="1"/>
    <row r="12878" s="77" customFormat="1"/>
    <row r="12879" s="77" customFormat="1"/>
    <row r="12880" s="77" customFormat="1"/>
    <row r="12881" s="77" customFormat="1"/>
    <row r="12882" s="77" customFormat="1"/>
    <row r="12883" s="77" customFormat="1"/>
    <row r="12884" s="77" customFormat="1"/>
    <row r="12885" s="77" customFormat="1"/>
    <row r="12886" s="77" customFormat="1"/>
    <row r="12887" s="77" customFormat="1"/>
    <row r="12888" s="77" customFormat="1"/>
    <row r="12889" s="77" customFormat="1"/>
    <row r="12890" s="77" customFormat="1"/>
    <row r="12891" s="77" customFormat="1"/>
    <row r="12892" s="77" customFormat="1"/>
    <row r="12893" s="77" customFormat="1"/>
    <row r="12894" s="77" customFormat="1"/>
    <row r="12895" s="77" customFormat="1"/>
    <row r="12896" s="77" customFormat="1"/>
    <row r="12897" s="77" customFormat="1"/>
    <row r="12898" s="77" customFormat="1"/>
    <row r="12899" s="77" customFormat="1"/>
    <row r="12900" s="77" customFormat="1"/>
    <row r="12901" s="77" customFormat="1"/>
    <row r="12902" s="77" customFormat="1"/>
    <row r="12903" s="77" customFormat="1"/>
    <row r="12904" s="77" customFormat="1"/>
    <row r="12905" s="77" customFormat="1"/>
    <row r="12906" s="77" customFormat="1"/>
    <row r="12907" s="77" customFormat="1"/>
    <row r="12908" s="77" customFormat="1"/>
    <row r="12909" s="77" customFormat="1"/>
    <row r="12910" s="77" customFormat="1"/>
    <row r="12911" s="77" customFormat="1"/>
    <row r="12912" s="77" customFormat="1"/>
    <row r="12913" s="77" customFormat="1"/>
    <row r="12914" s="77" customFormat="1"/>
    <row r="12915" s="77" customFormat="1"/>
    <row r="12916" s="77" customFormat="1"/>
    <row r="12917" s="77" customFormat="1"/>
    <row r="12918" s="77" customFormat="1"/>
    <row r="12919" s="77" customFormat="1"/>
    <row r="12920" s="77" customFormat="1"/>
    <row r="12921" s="77" customFormat="1"/>
    <row r="12922" s="77" customFormat="1"/>
    <row r="12923" s="77" customFormat="1"/>
    <row r="12924" s="77" customFormat="1"/>
    <row r="12925" s="77" customFormat="1"/>
    <row r="12926" s="77" customFormat="1"/>
    <row r="12927" s="77" customFormat="1"/>
    <row r="12928" s="77" customFormat="1"/>
    <row r="12929" s="77" customFormat="1"/>
    <row r="12930" s="77" customFormat="1"/>
    <row r="12931" s="77" customFormat="1"/>
    <row r="12932" s="77" customFormat="1"/>
    <row r="12933" s="77" customFormat="1"/>
    <row r="12934" s="77" customFormat="1"/>
    <row r="12935" s="77" customFormat="1"/>
    <row r="12936" s="77" customFormat="1"/>
    <row r="12937" s="77" customFormat="1"/>
    <row r="12938" s="77" customFormat="1"/>
    <row r="12939" s="77" customFormat="1"/>
    <row r="12940" s="77" customFormat="1"/>
    <row r="12941" s="77" customFormat="1"/>
    <row r="12942" s="77" customFormat="1"/>
    <row r="12943" s="77" customFormat="1"/>
    <row r="12944" s="77" customFormat="1"/>
    <row r="12945" s="77" customFormat="1"/>
    <row r="12946" s="77" customFormat="1"/>
    <row r="12947" s="77" customFormat="1"/>
    <row r="12948" s="77" customFormat="1"/>
    <row r="12949" s="77" customFormat="1"/>
    <row r="12950" s="77" customFormat="1"/>
    <row r="12951" s="77" customFormat="1"/>
    <row r="12952" s="77" customFormat="1"/>
    <row r="12953" s="77" customFormat="1"/>
    <row r="12954" s="77" customFormat="1"/>
    <row r="12955" s="77" customFormat="1"/>
    <row r="12956" s="77" customFormat="1"/>
    <row r="12957" s="77" customFormat="1"/>
    <row r="12958" s="77" customFormat="1"/>
    <row r="12959" s="77" customFormat="1"/>
    <row r="12960" s="77" customFormat="1"/>
    <row r="12961" s="77" customFormat="1"/>
    <row r="12962" s="77" customFormat="1"/>
    <row r="12963" s="77" customFormat="1"/>
    <row r="12964" s="77" customFormat="1"/>
    <row r="12965" s="77" customFormat="1"/>
    <row r="12966" s="77" customFormat="1"/>
    <row r="12967" s="77" customFormat="1"/>
    <row r="12968" s="77" customFormat="1"/>
    <row r="12969" s="77" customFormat="1"/>
    <row r="12970" s="77" customFormat="1"/>
    <row r="12971" s="77" customFormat="1"/>
    <row r="12972" s="77" customFormat="1"/>
    <row r="12973" s="77" customFormat="1"/>
    <row r="12974" s="77" customFormat="1"/>
    <row r="12975" s="77" customFormat="1"/>
    <row r="12976" s="77" customFormat="1"/>
    <row r="12977" s="77" customFormat="1"/>
    <row r="12978" s="77" customFormat="1"/>
    <row r="12979" s="77" customFormat="1"/>
    <row r="12980" s="77" customFormat="1"/>
    <row r="12981" s="77" customFormat="1"/>
    <row r="12982" s="77" customFormat="1"/>
    <row r="12983" s="77" customFormat="1"/>
    <row r="12984" s="77" customFormat="1"/>
    <row r="12985" s="77" customFormat="1"/>
    <row r="12986" s="77" customFormat="1"/>
    <row r="12987" s="77" customFormat="1"/>
    <row r="12988" s="77" customFormat="1"/>
    <row r="12989" s="77" customFormat="1"/>
    <row r="12990" s="77" customFormat="1"/>
    <row r="12991" s="77" customFormat="1"/>
    <row r="12992" s="77" customFormat="1"/>
    <row r="12993" s="77" customFormat="1"/>
    <row r="12994" s="77" customFormat="1"/>
    <row r="12995" s="77" customFormat="1"/>
    <row r="12996" s="77" customFormat="1"/>
    <row r="12997" s="77" customFormat="1"/>
    <row r="12998" s="77" customFormat="1"/>
    <row r="12999" s="77" customFormat="1"/>
    <row r="13000" s="77" customFormat="1"/>
    <row r="13001" s="77" customFormat="1"/>
    <row r="13002" s="77" customFormat="1"/>
    <row r="13003" s="77" customFormat="1"/>
    <row r="13004" s="77" customFormat="1"/>
    <row r="13005" s="77" customFormat="1"/>
    <row r="13006" s="77" customFormat="1"/>
    <row r="13007" s="77" customFormat="1"/>
    <row r="13008" s="77" customFormat="1"/>
    <row r="13009" s="77" customFormat="1"/>
    <row r="13010" s="77" customFormat="1"/>
    <row r="13011" s="77" customFormat="1"/>
    <row r="13012" s="77" customFormat="1"/>
    <row r="13013" s="77" customFormat="1"/>
    <row r="13014" s="77" customFormat="1"/>
    <row r="13015" s="77" customFormat="1"/>
    <row r="13016" s="77" customFormat="1"/>
    <row r="13017" s="77" customFormat="1"/>
    <row r="13018" s="77" customFormat="1"/>
    <row r="13019" s="77" customFormat="1"/>
    <row r="13020" s="77" customFormat="1"/>
    <row r="13021" s="77" customFormat="1"/>
    <row r="13022" s="77" customFormat="1"/>
    <row r="13023" s="77" customFormat="1"/>
    <row r="13024" s="77" customFormat="1"/>
    <row r="13025" s="77" customFormat="1"/>
    <row r="13026" s="77" customFormat="1"/>
    <row r="13027" s="77" customFormat="1"/>
    <row r="13028" s="77" customFormat="1"/>
    <row r="13029" s="77" customFormat="1"/>
    <row r="13030" s="77" customFormat="1"/>
    <row r="13031" s="77" customFormat="1"/>
    <row r="13032" s="77" customFormat="1"/>
    <row r="13033" s="77" customFormat="1"/>
    <row r="13034" s="77" customFormat="1"/>
    <row r="13035" s="77" customFormat="1"/>
    <row r="13036" s="77" customFormat="1"/>
    <row r="13037" s="77" customFormat="1"/>
    <row r="13038" s="77" customFormat="1"/>
    <row r="13039" s="77" customFormat="1"/>
    <row r="13040" s="77" customFormat="1"/>
    <row r="13041" s="77" customFormat="1"/>
    <row r="13042" s="77" customFormat="1"/>
    <row r="13043" s="77" customFormat="1"/>
    <row r="13044" s="77" customFormat="1"/>
    <row r="13045" s="77" customFormat="1"/>
    <row r="13046" s="77" customFormat="1"/>
    <row r="13047" s="77" customFormat="1"/>
    <row r="13048" s="77" customFormat="1"/>
    <row r="13049" s="77" customFormat="1"/>
    <row r="13050" s="77" customFormat="1"/>
    <row r="13051" s="77" customFormat="1"/>
    <row r="13052" s="77" customFormat="1"/>
    <row r="13053" s="77" customFormat="1"/>
    <row r="13054" s="77" customFormat="1"/>
    <row r="13055" s="77" customFormat="1"/>
    <row r="13056" s="77" customFormat="1"/>
    <row r="13057" s="77" customFormat="1"/>
    <row r="13058" s="77" customFormat="1"/>
    <row r="13059" s="77" customFormat="1"/>
    <row r="13060" s="77" customFormat="1"/>
    <row r="13061" s="77" customFormat="1"/>
    <row r="13062" s="77" customFormat="1"/>
    <row r="13063" s="77" customFormat="1"/>
    <row r="13064" s="77" customFormat="1"/>
    <row r="13065" s="77" customFormat="1"/>
    <row r="13066" s="77" customFormat="1"/>
    <row r="13067" s="77" customFormat="1"/>
    <row r="13068" s="77" customFormat="1"/>
    <row r="13069" s="77" customFormat="1"/>
    <row r="13070" s="77" customFormat="1"/>
    <row r="13071" s="77" customFormat="1"/>
    <row r="13072" s="77" customFormat="1"/>
    <row r="13073" s="77" customFormat="1"/>
    <row r="13074" s="77" customFormat="1"/>
    <row r="13075" s="77" customFormat="1"/>
    <row r="13076" s="77" customFormat="1"/>
    <row r="13077" s="77" customFormat="1"/>
    <row r="13078" s="77" customFormat="1"/>
    <row r="13079" s="77" customFormat="1"/>
    <row r="13080" s="77" customFormat="1"/>
    <row r="13081" s="77" customFormat="1"/>
    <row r="13082" s="77" customFormat="1"/>
    <row r="13083" s="77" customFormat="1"/>
    <row r="13084" s="77" customFormat="1"/>
    <row r="13085" s="77" customFormat="1"/>
    <row r="13086" s="77" customFormat="1"/>
    <row r="13087" s="77" customFormat="1"/>
    <row r="13088" s="77" customFormat="1"/>
    <row r="13089" s="77" customFormat="1"/>
    <row r="13090" s="77" customFormat="1"/>
    <row r="13091" s="77" customFormat="1"/>
    <row r="13092" s="77" customFormat="1"/>
    <row r="13093" s="77" customFormat="1"/>
    <row r="13094" s="77" customFormat="1"/>
    <row r="13095" s="77" customFormat="1"/>
    <row r="13096" s="77" customFormat="1"/>
    <row r="13097" s="77" customFormat="1"/>
    <row r="13098" s="77" customFormat="1"/>
    <row r="13099" s="77" customFormat="1"/>
    <row r="13100" s="77" customFormat="1"/>
    <row r="13101" s="77" customFormat="1"/>
    <row r="13102" s="77" customFormat="1"/>
    <row r="13103" s="77" customFormat="1"/>
    <row r="13104" s="77" customFormat="1"/>
    <row r="13105" s="77" customFormat="1"/>
    <row r="13106" s="77" customFormat="1"/>
    <row r="13107" s="77" customFormat="1"/>
    <row r="13108" s="77" customFormat="1"/>
    <row r="13109" s="77" customFormat="1"/>
    <row r="13110" s="77" customFormat="1"/>
    <row r="13111" s="77" customFormat="1"/>
    <row r="13112" s="77" customFormat="1"/>
    <row r="13113" s="77" customFormat="1"/>
    <row r="13114" s="77" customFormat="1"/>
    <row r="13115" s="77" customFormat="1"/>
    <row r="13116" s="77" customFormat="1"/>
    <row r="13117" s="77" customFormat="1"/>
    <row r="13118" s="77" customFormat="1"/>
    <row r="13119" s="77" customFormat="1"/>
    <row r="13120" s="77" customFormat="1"/>
    <row r="13121" s="77" customFormat="1"/>
    <row r="13122" s="77" customFormat="1"/>
    <row r="13123" s="77" customFormat="1"/>
    <row r="13124" s="77" customFormat="1"/>
    <row r="13125" s="77" customFormat="1"/>
    <row r="13126" s="77" customFormat="1"/>
    <row r="13127" s="77" customFormat="1"/>
    <row r="13128" s="77" customFormat="1"/>
    <row r="13129" s="77" customFormat="1"/>
    <row r="13130" s="77" customFormat="1"/>
    <row r="13131" s="77" customFormat="1"/>
    <row r="13132" s="77" customFormat="1"/>
    <row r="13133" s="77" customFormat="1"/>
    <row r="13134" s="77" customFormat="1"/>
    <row r="13135" s="77" customFormat="1"/>
    <row r="13136" s="77" customFormat="1"/>
    <row r="13137" s="77" customFormat="1"/>
    <row r="13138" s="77" customFormat="1"/>
    <row r="13139" s="77" customFormat="1"/>
    <row r="13140" s="77" customFormat="1"/>
    <row r="13141" s="77" customFormat="1"/>
    <row r="13142" s="77" customFormat="1"/>
    <row r="13143" s="77" customFormat="1"/>
    <row r="13144" s="77" customFormat="1"/>
    <row r="13145" s="77" customFormat="1"/>
    <row r="13146" s="77" customFormat="1"/>
    <row r="13147" s="77" customFormat="1"/>
    <row r="13148" s="77" customFormat="1"/>
    <row r="13149" s="77" customFormat="1"/>
    <row r="13150" s="77" customFormat="1"/>
    <row r="13151" s="77" customFormat="1"/>
    <row r="13152" s="77" customFormat="1"/>
    <row r="13153" s="77" customFormat="1"/>
    <row r="13154" s="77" customFormat="1"/>
    <row r="13155" s="77" customFormat="1"/>
    <row r="13156" s="77" customFormat="1"/>
    <row r="13157" s="77" customFormat="1"/>
    <row r="13158" s="77" customFormat="1"/>
    <row r="13159" s="77" customFormat="1"/>
    <row r="13160" s="77" customFormat="1"/>
    <row r="13161" s="77" customFormat="1"/>
    <row r="13162" s="77" customFormat="1"/>
    <row r="13163" s="77" customFormat="1"/>
    <row r="13164" s="77" customFormat="1"/>
    <row r="13165" s="77" customFormat="1"/>
    <row r="13166" s="77" customFormat="1"/>
    <row r="13167" s="77" customFormat="1"/>
    <row r="13168" s="77" customFormat="1"/>
    <row r="13169" s="77" customFormat="1"/>
    <row r="13170" s="77" customFormat="1"/>
    <row r="13171" s="77" customFormat="1"/>
    <row r="13172" s="77" customFormat="1"/>
    <row r="13173" s="77" customFormat="1"/>
    <row r="13174" s="77" customFormat="1"/>
    <row r="13175" s="77" customFormat="1"/>
    <row r="13176" s="77" customFormat="1"/>
    <row r="13177" s="77" customFormat="1"/>
    <row r="13178" s="77" customFormat="1"/>
    <row r="13179" s="77" customFormat="1"/>
    <row r="13180" s="77" customFormat="1"/>
    <row r="13181" s="77" customFormat="1"/>
    <row r="13182" s="77" customFormat="1"/>
    <row r="13183" s="77" customFormat="1"/>
    <row r="13184" s="77" customFormat="1"/>
    <row r="13185" s="77" customFormat="1"/>
    <row r="13186" s="77" customFormat="1"/>
    <row r="13187" s="77" customFormat="1"/>
    <row r="13188" s="77" customFormat="1"/>
    <row r="13189" s="77" customFormat="1"/>
    <row r="13190" s="77" customFormat="1"/>
    <row r="13191" s="77" customFormat="1"/>
    <row r="13192" s="77" customFormat="1"/>
    <row r="13193" s="77" customFormat="1"/>
    <row r="13194" s="77" customFormat="1"/>
    <row r="13195" s="77" customFormat="1"/>
    <row r="13196" s="77" customFormat="1"/>
    <row r="13197" s="77" customFormat="1"/>
    <row r="13198" s="77" customFormat="1"/>
    <row r="13199" s="77" customFormat="1"/>
    <row r="13200" s="77" customFormat="1"/>
    <row r="13201" s="77" customFormat="1"/>
    <row r="13202" s="77" customFormat="1"/>
    <row r="13203" s="77" customFormat="1"/>
    <row r="13204" s="77" customFormat="1"/>
    <row r="13205" s="77" customFormat="1"/>
    <row r="13206" s="77" customFormat="1"/>
    <row r="13207" s="77" customFormat="1"/>
    <row r="13208" s="77" customFormat="1"/>
    <row r="13209" s="77" customFormat="1"/>
    <row r="13210" s="77" customFormat="1"/>
    <row r="13211" s="77" customFormat="1"/>
    <row r="13212" s="77" customFormat="1"/>
    <row r="13213" s="77" customFormat="1"/>
    <row r="13214" s="77" customFormat="1"/>
    <row r="13215" s="77" customFormat="1"/>
    <row r="13216" s="77" customFormat="1"/>
    <row r="13217" s="77" customFormat="1"/>
    <row r="13218" s="77" customFormat="1"/>
    <row r="13219" s="77" customFormat="1"/>
    <row r="13220" s="77" customFormat="1"/>
    <row r="13221" s="77" customFormat="1"/>
    <row r="13222" s="77" customFormat="1"/>
    <row r="13223" s="77" customFormat="1"/>
    <row r="13224" s="77" customFormat="1"/>
    <row r="13225" s="77" customFormat="1"/>
    <row r="13226" s="77" customFormat="1"/>
    <row r="13227" s="77" customFormat="1"/>
    <row r="13228" s="77" customFormat="1"/>
    <row r="13229" s="77" customFormat="1"/>
    <row r="13230" s="77" customFormat="1"/>
    <row r="13231" s="77" customFormat="1"/>
    <row r="13232" s="77" customFormat="1"/>
    <row r="13233" s="77" customFormat="1"/>
    <row r="13234" s="77" customFormat="1"/>
    <row r="13235" s="77" customFormat="1"/>
    <row r="13236" s="77" customFormat="1"/>
    <row r="13237" s="77" customFormat="1"/>
    <row r="13238" s="77" customFormat="1"/>
    <row r="13239" s="77" customFormat="1"/>
    <row r="13240" s="77" customFormat="1"/>
    <row r="13241" s="77" customFormat="1"/>
    <row r="13242" s="77" customFormat="1"/>
    <row r="13243" s="77" customFormat="1"/>
    <row r="13244" s="77" customFormat="1"/>
    <row r="13245" s="77" customFormat="1"/>
    <row r="13246" s="77" customFormat="1"/>
    <row r="13247" s="77" customFormat="1"/>
    <row r="13248" s="77" customFormat="1"/>
    <row r="13249" s="77" customFormat="1"/>
    <row r="13250" s="77" customFormat="1"/>
    <row r="13251" s="77" customFormat="1"/>
    <row r="13252" s="77" customFormat="1"/>
    <row r="13253" s="77" customFormat="1"/>
    <row r="13254" s="77" customFormat="1"/>
    <row r="13255" s="77" customFormat="1"/>
    <row r="13256" s="77" customFormat="1"/>
    <row r="13257" s="77" customFormat="1"/>
    <row r="13258" s="77" customFormat="1"/>
    <row r="13259" s="77" customFormat="1"/>
    <row r="13260" s="77" customFormat="1"/>
    <row r="13261" s="77" customFormat="1"/>
    <row r="13262" s="77" customFormat="1"/>
    <row r="13263" s="77" customFormat="1"/>
    <row r="13264" s="77" customFormat="1"/>
    <row r="13265" s="77" customFormat="1"/>
    <row r="13266" s="77" customFormat="1"/>
    <row r="13267" s="77" customFormat="1"/>
    <row r="13268" s="77" customFormat="1"/>
    <row r="13269" s="77" customFormat="1"/>
    <row r="13270" s="77" customFormat="1"/>
    <row r="13271" s="77" customFormat="1"/>
    <row r="13272" s="77" customFormat="1"/>
    <row r="13273" s="77" customFormat="1"/>
    <row r="13274" s="77" customFormat="1"/>
    <row r="13275" s="77" customFormat="1"/>
    <row r="13276" s="77" customFormat="1"/>
    <row r="13277" s="77" customFormat="1"/>
    <row r="13278" s="77" customFormat="1"/>
    <row r="13279" s="77" customFormat="1"/>
    <row r="13280" s="77" customFormat="1"/>
    <row r="13281" s="77" customFormat="1"/>
    <row r="13282" s="77" customFormat="1"/>
    <row r="13283" s="77" customFormat="1"/>
    <row r="13284" s="77" customFormat="1"/>
    <row r="13285" s="77" customFormat="1"/>
    <row r="13286" s="77" customFormat="1"/>
    <row r="13287" s="77" customFormat="1"/>
    <row r="13288" s="77" customFormat="1"/>
    <row r="13289" s="77" customFormat="1"/>
    <row r="13290" s="77" customFormat="1"/>
    <row r="13291" s="77" customFormat="1"/>
    <row r="13292" s="77" customFormat="1"/>
    <row r="13293" s="77" customFormat="1"/>
    <row r="13294" s="77" customFormat="1"/>
    <row r="13295" s="77" customFormat="1"/>
    <row r="13296" s="77" customFormat="1"/>
    <row r="13297" s="77" customFormat="1"/>
    <row r="13298" s="77" customFormat="1"/>
    <row r="13299" s="77" customFormat="1"/>
    <row r="13300" s="77" customFormat="1"/>
    <row r="13301" s="77" customFormat="1"/>
    <row r="13302" s="77" customFormat="1"/>
    <row r="13303" s="77" customFormat="1"/>
    <row r="13304" s="77" customFormat="1"/>
    <row r="13305" s="77" customFormat="1"/>
    <row r="13306" s="77" customFormat="1"/>
    <row r="13307" s="77" customFormat="1"/>
    <row r="13308" s="77" customFormat="1"/>
    <row r="13309" s="77" customFormat="1"/>
    <row r="13310" s="77" customFormat="1"/>
    <row r="13311" s="77" customFormat="1"/>
    <row r="13312" s="77" customFormat="1"/>
    <row r="13313" s="77" customFormat="1"/>
    <row r="13314" s="77" customFormat="1"/>
    <row r="13315" s="77" customFormat="1"/>
    <row r="13316" s="77" customFormat="1"/>
    <row r="13317" s="77" customFormat="1"/>
    <row r="13318" s="77" customFormat="1"/>
    <row r="13319" s="77" customFormat="1"/>
    <row r="13320" s="77" customFormat="1"/>
    <row r="13321" s="77" customFormat="1"/>
    <row r="13322" s="77" customFormat="1"/>
    <row r="13323" s="77" customFormat="1"/>
    <row r="13324" s="77" customFormat="1"/>
    <row r="13325" s="77" customFormat="1"/>
    <row r="13326" s="77" customFormat="1"/>
    <row r="13327" s="77" customFormat="1"/>
    <row r="13328" s="77" customFormat="1"/>
    <row r="13329" s="77" customFormat="1"/>
    <row r="13330" s="77" customFormat="1"/>
    <row r="13331" s="77" customFormat="1"/>
    <row r="13332" s="77" customFormat="1"/>
    <row r="13333" s="77" customFormat="1"/>
    <row r="13334" s="77" customFormat="1"/>
    <row r="13335" s="77" customFormat="1"/>
    <row r="13336" s="77" customFormat="1"/>
    <row r="13337" s="77" customFormat="1"/>
    <row r="13338" s="77" customFormat="1"/>
    <row r="13339" s="77" customFormat="1"/>
    <row r="13340" s="77" customFormat="1"/>
    <row r="13341" s="77" customFormat="1"/>
    <row r="13342" s="77" customFormat="1"/>
    <row r="13343" s="77" customFormat="1"/>
    <row r="13344" s="77" customFormat="1"/>
    <row r="13345" s="77" customFormat="1"/>
    <row r="13346" s="77" customFormat="1"/>
    <row r="13347" s="77" customFormat="1"/>
    <row r="13348" s="77" customFormat="1"/>
    <row r="13349" s="77" customFormat="1"/>
    <row r="13350" s="77" customFormat="1"/>
    <row r="13351" s="77" customFormat="1"/>
    <row r="13352" s="77" customFormat="1"/>
    <row r="13353" s="77" customFormat="1"/>
    <row r="13354" s="77" customFormat="1"/>
    <row r="13355" s="77" customFormat="1"/>
    <row r="13356" s="77" customFormat="1"/>
    <row r="13357" s="77" customFormat="1"/>
    <row r="13358" s="77" customFormat="1"/>
    <row r="13359" s="77" customFormat="1"/>
    <row r="13360" s="77" customFormat="1"/>
    <row r="13361" s="77" customFormat="1"/>
    <row r="13362" s="77" customFormat="1"/>
    <row r="13363" s="77" customFormat="1"/>
    <row r="13364" s="77" customFormat="1"/>
    <row r="13365" s="77" customFormat="1"/>
    <row r="13366" s="77" customFormat="1"/>
    <row r="13367" s="77" customFormat="1"/>
    <row r="13368" s="77" customFormat="1"/>
    <row r="13369" s="77" customFormat="1"/>
    <row r="13370" s="77" customFormat="1"/>
    <row r="13371" s="77" customFormat="1"/>
    <row r="13372" s="77" customFormat="1"/>
    <row r="13373" s="77" customFormat="1"/>
    <row r="13374" s="77" customFormat="1"/>
    <row r="13375" s="77" customFormat="1"/>
    <row r="13376" s="77" customFormat="1"/>
    <row r="13377" s="77" customFormat="1"/>
    <row r="13378" s="77" customFormat="1"/>
    <row r="13379" s="77" customFormat="1"/>
    <row r="13380" s="77" customFormat="1"/>
    <row r="13381" s="77" customFormat="1"/>
    <row r="13382" s="77" customFormat="1"/>
    <row r="13383" s="77" customFormat="1"/>
    <row r="13384" s="77" customFormat="1"/>
    <row r="13385" s="77" customFormat="1"/>
    <row r="13386" s="77" customFormat="1"/>
    <row r="13387" s="77" customFormat="1"/>
    <row r="13388" s="77" customFormat="1"/>
    <row r="13389" s="77" customFormat="1"/>
    <row r="13390" s="77" customFormat="1"/>
    <row r="13391" s="77" customFormat="1"/>
    <row r="13392" s="77" customFormat="1"/>
    <row r="13393" s="77" customFormat="1"/>
    <row r="13394" s="77" customFormat="1"/>
    <row r="13395" s="77" customFormat="1"/>
    <row r="13396" s="77" customFormat="1"/>
    <row r="13397" s="77" customFormat="1"/>
    <row r="13398" s="77" customFormat="1"/>
    <row r="13399" s="77" customFormat="1"/>
    <row r="13400" s="77" customFormat="1"/>
    <row r="13401" s="77" customFormat="1"/>
    <row r="13402" s="77" customFormat="1"/>
    <row r="13403" s="77" customFormat="1"/>
    <row r="13404" s="77" customFormat="1"/>
    <row r="13405" s="77" customFormat="1"/>
    <row r="13406" s="77" customFormat="1"/>
    <row r="13407" s="77" customFormat="1"/>
    <row r="13408" s="77" customFormat="1"/>
    <row r="13409" s="77" customFormat="1"/>
    <row r="13410" s="77" customFormat="1"/>
    <row r="13411" s="77" customFormat="1"/>
    <row r="13412" s="77" customFormat="1"/>
    <row r="13413" s="77" customFormat="1"/>
    <row r="13414" s="77" customFormat="1"/>
    <row r="13415" s="77" customFormat="1"/>
    <row r="13416" s="77" customFormat="1"/>
    <row r="13417" s="77" customFormat="1"/>
    <row r="13418" s="77" customFormat="1"/>
    <row r="13419" s="77" customFormat="1"/>
    <row r="13420" s="77" customFormat="1"/>
    <row r="13421" s="77" customFormat="1"/>
    <row r="13422" s="77" customFormat="1"/>
    <row r="13423" s="77" customFormat="1"/>
    <row r="13424" s="77" customFormat="1"/>
    <row r="13425" s="77" customFormat="1"/>
    <row r="13426" s="77" customFormat="1"/>
    <row r="13427" s="77" customFormat="1"/>
    <row r="13428" s="77" customFormat="1"/>
    <row r="13429" s="77" customFormat="1"/>
    <row r="13430" s="77" customFormat="1"/>
    <row r="13431" s="77" customFormat="1"/>
    <row r="13432" s="77" customFormat="1"/>
    <row r="13433" s="77" customFormat="1"/>
    <row r="13434" s="77" customFormat="1"/>
    <row r="13435" s="77" customFormat="1"/>
    <row r="13436" s="77" customFormat="1"/>
    <row r="13437" s="77" customFormat="1"/>
    <row r="13438" s="77" customFormat="1"/>
    <row r="13439" s="77" customFormat="1"/>
    <row r="13440" s="77" customFormat="1"/>
    <row r="13441" s="77" customFormat="1"/>
    <row r="13442" s="77" customFormat="1"/>
    <row r="13443" s="77" customFormat="1"/>
    <row r="13444" s="77" customFormat="1"/>
    <row r="13445" s="77" customFormat="1"/>
    <row r="13446" s="77" customFormat="1"/>
    <row r="13447" s="77" customFormat="1"/>
    <row r="13448" s="77" customFormat="1"/>
    <row r="13449" s="77" customFormat="1"/>
    <row r="13450" s="77" customFormat="1"/>
    <row r="13451" s="77" customFormat="1"/>
    <row r="13452" s="77" customFormat="1"/>
    <row r="13453" s="77" customFormat="1"/>
    <row r="13454" s="77" customFormat="1"/>
    <row r="13455" s="77" customFormat="1"/>
    <row r="13456" s="77" customFormat="1"/>
    <row r="13457" s="77" customFormat="1"/>
    <row r="13458" s="77" customFormat="1"/>
    <row r="13459" s="77" customFormat="1"/>
    <row r="13460" s="77" customFormat="1"/>
    <row r="13461" s="77" customFormat="1"/>
    <row r="13462" s="77" customFormat="1"/>
    <row r="13463" s="77" customFormat="1"/>
    <row r="13464" s="77" customFormat="1"/>
    <row r="13465" s="77" customFormat="1"/>
    <row r="13466" s="77" customFormat="1"/>
    <row r="13467" s="77" customFormat="1"/>
    <row r="13468" s="77" customFormat="1"/>
    <row r="13469" s="77" customFormat="1"/>
    <row r="13470" s="77" customFormat="1"/>
    <row r="13471" s="77" customFormat="1"/>
    <row r="13472" s="77" customFormat="1"/>
    <row r="13473" s="77" customFormat="1"/>
    <row r="13474" s="77" customFormat="1"/>
    <row r="13475" s="77" customFormat="1"/>
    <row r="13476" s="77" customFormat="1"/>
    <row r="13477" s="77" customFormat="1"/>
    <row r="13478" s="77" customFormat="1"/>
    <row r="13479" s="77" customFormat="1"/>
    <row r="13480" s="77" customFormat="1"/>
    <row r="13481" s="77" customFormat="1"/>
    <row r="13482" s="77" customFormat="1"/>
    <row r="13483" s="77" customFormat="1"/>
    <row r="13484" s="77" customFormat="1"/>
    <row r="13485" s="77" customFormat="1"/>
    <row r="13486" s="77" customFormat="1"/>
    <row r="13487" s="77" customFormat="1"/>
    <row r="13488" s="77" customFormat="1"/>
    <row r="13489" s="77" customFormat="1"/>
    <row r="13490" s="77" customFormat="1"/>
    <row r="13491" s="77" customFormat="1"/>
    <row r="13492" s="77" customFormat="1"/>
    <row r="13493" s="77" customFormat="1"/>
    <row r="13494" s="77" customFormat="1"/>
    <row r="13495" s="77" customFormat="1"/>
    <row r="13496" s="77" customFormat="1"/>
    <row r="13497" s="77" customFormat="1"/>
    <row r="13498" s="77" customFormat="1"/>
    <row r="13499" s="77" customFormat="1"/>
    <row r="13500" s="77" customFormat="1"/>
    <row r="13501" s="77" customFormat="1"/>
    <row r="13502" s="77" customFormat="1"/>
    <row r="13503" s="77" customFormat="1"/>
    <row r="13504" s="77" customFormat="1"/>
    <row r="13505" s="77" customFormat="1"/>
    <row r="13506" s="77" customFormat="1"/>
    <row r="13507" s="77" customFormat="1"/>
    <row r="13508" s="77" customFormat="1"/>
    <row r="13509" s="77" customFormat="1"/>
    <row r="13510" s="77" customFormat="1"/>
    <row r="13511" s="77" customFormat="1"/>
    <row r="13512" s="77" customFormat="1"/>
    <row r="13513" s="77" customFormat="1"/>
    <row r="13514" s="77" customFormat="1"/>
    <row r="13515" s="77" customFormat="1"/>
    <row r="13516" s="77" customFormat="1"/>
    <row r="13517" s="77" customFormat="1"/>
    <row r="13518" s="77" customFormat="1"/>
    <row r="13519" s="77" customFormat="1"/>
    <row r="13520" s="77" customFormat="1"/>
    <row r="13521" s="77" customFormat="1"/>
    <row r="13522" s="77" customFormat="1"/>
    <row r="13523" s="77" customFormat="1"/>
    <row r="13524" s="77" customFormat="1"/>
    <row r="13525" s="77" customFormat="1"/>
    <row r="13526" s="77" customFormat="1"/>
    <row r="13527" s="77" customFormat="1"/>
    <row r="13528" s="77" customFormat="1"/>
    <row r="13529" s="77" customFormat="1"/>
    <row r="13530" s="77" customFormat="1"/>
    <row r="13531" s="77" customFormat="1"/>
    <row r="13532" s="77" customFormat="1"/>
    <row r="13533" s="77" customFormat="1"/>
    <row r="13534" s="77" customFormat="1"/>
    <row r="13535" s="77" customFormat="1"/>
    <row r="13536" s="77" customFormat="1"/>
    <row r="13537" s="77" customFormat="1"/>
    <row r="13538" s="77" customFormat="1"/>
    <row r="13539" s="77" customFormat="1"/>
    <row r="13540" s="77" customFormat="1"/>
    <row r="13541" s="77" customFormat="1"/>
    <row r="13542" s="77" customFormat="1"/>
    <row r="13543" s="77" customFormat="1"/>
    <row r="13544" s="77" customFormat="1"/>
    <row r="13545" s="77" customFormat="1"/>
    <row r="13546" s="77" customFormat="1"/>
    <row r="13547" s="77" customFormat="1"/>
    <row r="13548" s="77" customFormat="1"/>
    <row r="13549" s="77" customFormat="1"/>
    <row r="13550" s="77" customFormat="1"/>
    <row r="13551" s="77" customFormat="1"/>
    <row r="13552" s="77" customFormat="1"/>
    <row r="13553" s="77" customFormat="1"/>
    <row r="13554" s="77" customFormat="1"/>
    <row r="13555" s="77" customFormat="1"/>
    <row r="13556" s="77" customFormat="1"/>
    <row r="13557" s="77" customFormat="1"/>
    <row r="13558" s="77" customFormat="1"/>
    <row r="13559" s="77" customFormat="1"/>
    <row r="13560" s="77" customFormat="1"/>
    <row r="13561" s="77" customFormat="1"/>
    <row r="13562" s="77" customFormat="1"/>
    <row r="13563" s="77" customFormat="1"/>
    <row r="13564" s="77" customFormat="1"/>
    <row r="13565" s="77" customFormat="1"/>
    <row r="13566" s="77" customFormat="1"/>
    <row r="13567" s="77" customFormat="1"/>
    <row r="13568" s="77" customFormat="1"/>
    <row r="13569" s="77" customFormat="1"/>
    <row r="13570" s="77" customFormat="1"/>
    <row r="13571" s="77" customFormat="1"/>
    <row r="13572" s="77" customFormat="1"/>
    <row r="13573" s="77" customFormat="1"/>
    <row r="13574" s="77" customFormat="1"/>
    <row r="13575" s="77" customFormat="1"/>
    <row r="13576" s="77" customFormat="1"/>
    <row r="13577" s="77" customFormat="1"/>
    <row r="13578" s="77" customFormat="1"/>
    <row r="13579" s="77" customFormat="1"/>
    <row r="13580" s="77" customFormat="1"/>
    <row r="13581" s="77" customFormat="1"/>
    <row r="13582" s="77" customFormat="1"/>
    <row r="13583" s="77" customFormat="1"/>
    <row r="13584" s="77" customFormat="1"/>
    <row r="13585" s="77" customFormat="1"/>
    <row r="13586" s="77" customFormat="1"/>
    <row r="13587" s="77" customFormat="1"/>
    <row r="13588" s="77" customFormat="1"/>
    <row r="13589" s="77" customFormat="1"/>
    <row r="13590" s="77" customFormat="1"/>
    <row r="13591" s="77" customFormat="1"/>
    <row r="13592" s="77" customFormat="1"/>
    <row r="13593" s="77" customFormat="1"/>
    <row r="13594" s="77" customFormat="1"/>
    <row r="13595" s="77" customFormat="1"/>
    <row r="13596" s="77" customFormat="1"/>
    <row r="13597" s="77" customFormat="1"/>
    <row r="13598" s="77" customFormat="1"/>
    <row r="13599" s="77" customFormat="1"/>
    <row r="13600" s="77" customFormat="1"/>
    <row r="13601" s="77" customFormat="1"/>
    <row r="13602" s="77" customFormat="1"/>
    <row r="13603" s="77" customFormat="1"/>
    <row r="13604" s="77" customFormat="1"/>
    <row r="13605" s="77" customFormat="1"/>
    <row r="13606" s="77" customFormat="1"/>
    <row r="13607" s="77" customFormat="1"/>
    <row r="13608" s="77" customFormat="1"/>
    <row r="13609" s="77" customFormat="1"/>
    <row r="13610" s="77" customFormat="1"/>
    <row r="13611" s="77" customFormat="1"/>
    <row r="13612" s="77" customFormat="1"/>
    <row r="13613" s="77" customFormat="1"/>
    <row r="13614" s="77" customFormat="1"/>
    <row r="13615" s="77" customFormat="1"/>
    <row r="13616" s="77" customFormat="1"/>
    <row r="13617" s="77" customFormat="1"/>
    <row r="13618" s="77" customFormat="1"/>
    <row r="13619" s="77" customFormat="1"/>
    <row r="13620" s="77" customFormat="1"/>
    <row r="13621" s="77" customFormat="1"/>
    <row r="13622" s="77" customFormat="1"/>
    <row r="13623" s="77" customFormat="1"/>
    <row r="13624" s="77" customFormat="1"/>
    <row r="13625" s="77" customFormat="1"/>
    <row r="13626" s="77" customFormat="1"/>
    <row r="13627" s="77" customFormat="1"/>
    <row r="13628" s="77" customFormat="1"/>
    <row r="13629" s="77" customFormat="1"/>
    <row r="13630" s="77" customFormat="1"/>
    <row r="13631" s="77" customFormat="1"/>
    <row r="13632" s="77" customFormat="1"/>
    <row r="13633" s="77" customFormat="1"/>
    <row r="13634" s="77" customFormat="1"/>
    <row r="13635" s="77" customFormat="1"/>
    <row r="13636" s="77" customFormat="1"/>
    <row r="13637" s="77" customFormat="1"/>
    <row r="13638" s="77" customFormat="1"/>
    <row r="13639" s="77" customFormat="1"/>
    <row r="13640" s="77" customFormat="1"/>
    <row r="13641" s="77" customFormat="1"/>
    <row r="13642" s="77" customFormat="1"/>
    <row r="13643" s="77" customFormat="1"/>
    <row r="13644" s="77" customFormat="1"/>
    <row r="13645" s="77" customFormat="1"/>
    <row r="13646" s="77" customFormat="1"/>
    <row r="13647" s="77" customFormat="1"/>
    <row r="13648" s="77" customFormat="1"/>
    <row r="13649" s="77" customFormat="1"/>
    <row r="13650" s="77" customFormat="1"/>
    <row r="13651" s="77" customFormat="1"/>
    <row r="13652" s="77" customFormat="1"/>
    <row r="13653" s="77" customFormat="1"/>
    <row r="13654" s="77" customFormat="1"/>
    <row r="13655" s="77" customFormat="1"/>
    <row r="13656" s="77" customFormat="1"/>
    <row r="13657" s="77" customFormat="1"/>
    <row r="13658" s="77" customFormat="1"/>
    <row r="13659" s="77" customFormat="1"/>
    <row r="13660" s="77" customFormat="1"/>
    <row r="13661" s="77" customFormat="1"/>
    <row r="13662" s="77" customFormat="1"/>
    <row r="13663" s="77" customFormat="1"/>
    <row r="13664" s="77" customFormat="1"/>
    <row r="13665" s="77" customFormat="1"/>
    <row r="13666" s="77" customFormat="1"/>
    <row r="13667" s="77" customFormat="1"/>
    <row r="13668" s="77" customFormat="1"/>
    <row r="13669" s="77" customFormat="1"/>
    <row r="13670" s="77" customFormat="1"/>
    <row r="13671" s="77" customFormat="1"/>
    <row r="13672" s="77" customFormat="1"/>
    <row r="13673" s="77" customFormat="1"/>
    <row r="13674" s="77" customFormat="1"/>
    <row r="13675" s="77" customFormat="1"/>
    <row r="13676" s="77" customFormat="1"/>
    <row r="13677" s="77" customFormat="1"/>
    <row r="13678" s="77" customFormat="1"/>
    <row r="13679" s="77" customFormat="1"/>
    <row r="13680" s="77" customFormat="1"/>
    <row r="13681" s="77" customFormat="1"/>
    <row r="13682" s="77" customFormat="1"/>
    <row r="13683" s="77" customFormat="1"/>
    <row r="13684" s="77" customFormat="1"/>
    <row r="13685" s="77" customFormat="1"/>
    <row r="13686" s="77" customFormat="1"/>
    <row r="13687" s="77" customFormat="1"/>
    <row r="13688" s="77" customFormat="1"/>
    <row r="13689" s="77" customFormat="1"/>
    <row r="13690" s="77" customFormat="1"/>
    <row r="13691" s="77" customFormat="1"/>
    <row r="13692" s="77" customFormat="1"/>
    <row r="13693" s="77" customFormat="1"/>
    <row r="13694" s="77" customFormat="1"/>
    <row r="13695" s="77" customFormat="1"/>
    <row r="13696" s="77" customFormat="1"/>
    <row r="13697" s="77" customFormat="1"/>
    <row r="13698" s="77" customFormat="1"/>
    <row r="13699" s="77" customFormat="1"/>
    <row r="13700" s="77" customFormat="1"/>
    <row r="13701" s="77" customFormat="1"/>
    <row r="13702" s="77" customFormat="1"/>
    <row r="13703" s="77" customFormat="1"/>
    <row r="13704" s="77" customFormat="1"/>
    <row r="13705" s="77" customFormat="1"/>
    <row r="13706" s="77" customFormat="1"/>
    <row r="13707" s="77" customFormat="1"/>
    <row r="13708" s="77" customFormat="1"/>
    <row r="13709" s="77" customFormat="1"/>
    <row r="13710" s="77" customFormat="1"/>
    <row r="13711" s="77" customFormat="1"/>
    <row r="13712" s="77" customFormat="1"/>
    <row r="13713" s="77" customFormat="1"/>
    <row r="13714" s="77" customFormat="1"/>
    <row r="13715" s="77" customFormat="1"/>
    <row r="13716" s="77" customFormat="1"/>
    <row r="13717" s="77" customFormat="1"/>
    <row r="13718" s="77" customFormat="1"/>
    <row r="13719" s="77" customFormat="1"/>
    <row r="13720" s="77" customFormat="1"/>
    <row r="13721" s="77" customFormat="1"/>
    <row r="13722" s="77" customFormat="1"/>
    <row r="13723" s="77" customFormat="1"/>
    <row r="13724" s="77" customFormat="1"/>
    <row r="13725" s="77" customFormat="1"/>
    <row r="13726" s="77" customFormat="1"/>
    <row r="13727" s="77" customFormat="1"/>
    <row r="13728" s="77" customFormat="1"/>
    <row r="13729" s="77" customFormat="1"/>
    <row r="13730" s="77" customFormat="1"/>
    <row r="13731" s="77" customFormat="1"/>
    <row r="13732" s="77" customFormat="1"/>
    <row r="13733" s="77" customFormat="1"/>
    <row r="13734" s="77" customFormat="1"/>
    <row r="13735" s="77" customFormat="1"/>
    <row r="13736" s="77" customFormat="1"/>
    <row r="13737" s="77" customFormat="1"/>
    <row r="13738" s="77" customFormat="1"/>
    <row r="13739" s="77" customFormat="1"/>
    <row r="13740" s="77" customFormat="1"/>
    <row r="13741" s="77" customFormat="1"/>
    <row r="13742" s="77" customFormat="1"/>
    <row r="13743" s="77" customFormat="1"/>
    <row r="13744" s="77" customFormat="1"/>
    <row r="13745" s="77" customFormat="1"/>
    <row r="13746" s="77" customFormat="1"/>
    <row r="13747" s="77" customFormat="1"/>
    <row r="13748" s="77" customFormat="1"/>
    <row r="13749" s="77" customFormat="1"/>
    <row r="13750" s="77" customFormat="1"/>
    <row r="13751" s="77" customFormat="1"/>
    <row r="13752" s="77" customFormat="1"/>
    <row r="13753" s="77" customFormat="1"/>
    <row r="13754" s="77" customFormat="1"/>
    <row r="13755" s="77" customFormat="1"/>
    <row r="13756" s="77" customFormat="1"/>
    <row r="13757" s="77" customFormat="1"/>
    <row r="13758" s="77" customFormat="1"/>
    <row r="13759" s="77" customFormat="1"/>
    <row r="13760" s="77" customFormat="1"/>
    <row r="13761" s="77" customFormat="1"/>
    <row r="13762" s="77" customFormat="1"/>
    <row r="13763" s="77" customFormat="1"/>
    <row r="13764" s="77" customFormat="1"/>
    <row r="13765" s="77" customFormat="1"/>
    <row r="13766" s="77" customFormat="1"/>
    <row r="13767" s="77" customFormat="1"/>
    <row r="13768" s="77" customFormat="1"/>
    <row r="13769" s="77" customFormat="1"/>
    <row r="13770" s="77" customFormat="1"/>
    <row r="13771" s="77" customFormat="1"/>
    <row r="13772" s="77" customFormat="1"/>
    <row r="13773" s="77" customFormat="1"/>
    <row r="13774" s="77" customFormat="1"/>
    <row r="13775" s="77" customFormat="1"/>
    <row r="13776" s="77" customFormat="1"/>
    <row r="13777" s="77" customFormat="1"/>
    <row r="13778" s="77" customFormat="1"/>
    <row r="13779" s="77" customFormat="1"/>
    <row r="13780" s="77" customFormat="1"/>
    <row r="13781" s="77" customFormat="1"/>
    <row r="13782" s="77" customFormat="1"/>
    <row r="13783" s="77" customFormat="1"/>
    <row r="13784" s="77" customFormat="1"/>
    <row r="13785" s="77" customFormat="1"/>
    <row r="13786" s="77" customFormat="1"/>
    <row r="13787" s="77" customFormat="1"/>
    <row r="13788" s="77" customFormat="1"/>
    <row r="13789" s="77" customFormat="1"/>
    <row r="13790" s="77" customFormat="1"/>
    <row r="13791" s="77" customFormat="1"/>
    <row r="13792" s="77" customFormat="1"/>
    <row r="13793" s="77" customFormat="1"/>
    <row r="13794" s="77" customFormat="1"/>
    <row r="13795" s="77" customFormat="1"/>
    <row r="13796" s="77" customFormat="1"/>
    <row r="13797" s="77" customFormat="1"/>
    <row r="13798" s="77" customFormat="1"/>
    <row r="13799" s="77" customFormat="1"/>
    <row r="13800" s="77" customFormat="1"/>
    <row r="13801" s="77" customFormat="1"/>
    <row r="13802" s="77" customFormat="1"/>
    <row r="13803" s="77" customFormat="1"/>
    <row r="13804" s="77" customFormat="1"/>
    <row r="13805" s="77" customFormat="1"/>
    <row r="13806" s="77" customFormat="1"/>
    <row r="13807" s="77" customFormat="1"/>
    <row r="13808" s="77" customFormat="1"/>
    <row r="13809" s="77" customFormat="1"/>
    <row r="13810" s="77" customFormat="1"/>
    <row r="13811" s="77" customFormat="1"/>
    <row r="13812" s="77" customFormat="1"/>
    <row r="13813" s="77" customFormat="1"/>
    <row r="13814" s="77" customFormat="1"/>
    <row r="13815" s="77" customFormat="1"/>
    <row r="13816" s="77" customFormat="1"/>
    <row r="13817" s="77" customFormat="1"/>
    <row r="13818" s="77" customFormat="1"/>
    <row r="13819" s="77" customFormat="1"/>
    <row r="13820" s="77" customFormat="1"/>
    <row r="13821" s="77" customFormat="1"/>
    <row r="13822" s="77" customFormat="1"/>
    <row r="13823" s="77" customFormat="1"/>
    <row r="13824" s="77" customFormat="1"/>
    <row r="13825" s="77" customFormat="1"/>
    <row r="13826" s="77" customFormat="1"/>
    <row r="13827" s="77" customFormat="1"/>
    <row r="13828" s="77" customFormat="1"/>
    <row r="13829" s="77" customFormat="1"/>
    <row r="13830" s="77" customFormat="1"/>
    <row r="13831" s="77" customFormat="1"/>
    <row r="13832" s="77" customFormat="1"/>
    <row r="13833" s="77" customFormat="1"/>
    <row r="13834" s="77" customFormat="1"/>
    <row r="13835" s="77" customFormat="1"/>
    <row r="13836" s="77" customFormat="1"/>
    <row r="13837" s="77" customFormat="1"/>
    <row r="13838" s="77" customFormat="1"/>
    <row r="13839" s="77" customFormat="1"/>
    <row r="13840" s="77" customFormat="1"/>
    <row r="13841" s="77" customFormat="1"/>
    <row r="13842" s="77" customFormat="1"/>
    <row r="13843" s="77" customFormat="1"/>
    <row r="13844" s="77" customFormat="1"/>
    <row r="13845" s="77" customFormat="1"/>
    <row r="13846" s="77" customFormat="1"/>
    <row r="13847" s="77" customFormat="1"/>
    <row r="13848" s="77" customFormat="1"/>
    <row r="13849" s="77" customFormat="1"/>
    <row r="13850" s="77" customFormat="1"/>
    <row r="13851" s="77" customFormat="1"/>
    <row r="13852" s="77" customFormat="1"/>
    <row r="13853" s="77" customFormat="1"/>
    <row r="13854" s="77" customFormat="1"/>
    <row r="13855" s="77" customFormat="1"/>
    <row r="13856" s="77" customFormat="1"/>
    <row r="13857" s="77" customFormat="1"/>
    <row r="13858" s="77" customFormat="1"/>
    <row r="13859" s="77" customFormat="1"/>
    <row r="13860" s="77" customFormat="1"/>
    <row r="13861" s="77" customFormat="1"/>
    <row r="13862" s="77" customFormat="1"/>
    <row r="13863" s="77" customFormat="1"/>
    <row r="13864" s="77" customFormat="1"/>
    <row r="13865" s="77" customFormat="1"/>
    <row r="13866" s="77" customFormat="1"/>
    <row r="13867" s="77" customFormat="1"/>
    <row r="13868" s="77" customFormat="1"/>
    <row r="13869" s="77" customFormat="1"/>
    <row r="13870" s="77" customFormat="1"/>
    <row r="13871" s="77" customFormat="1"/>
    <row r="13872" s="77" customFormat="1"/>
    <row r="13873" s="77" customFormat="1"/>
    <row r="13874" s="77" customFormat="1"/>
    <row r="13875" s="77" customFormat="1"/>
    <row r="13876" s="77" customFormat="1"/>
    <row r="13877" s="77" customFormat="1"/>
    <row r="13878" s="77" customFormat="1"/>
    <row r="13879" s="77" customFormat="1"/>
    <row r="13880" s="77" customFormat="1"/>
    <row r="13881" s="77" customFormat="1"/>
    <row r="13882" s="77" customFormat="1"/>
    <row r="13883" s="77" customFormat="1"/>
    <row r="13884" s="77" customFormat="1"/>
    <row r="13885" s="77" customFormat="1"/>
    <row r="13886" s="77" customFormat="1"/>
    <row r="13887" s="77" customFormat="1"/>
    <row r="13888" s="77" customFormat="1"/>
    <row r="13889" s="77" customFormat="1"/>
    <row r="13890" s="77" customFormat="1"/>
    <row r="13891" s="77" customFormat="1"/>
    <row r="13892" s="77" customFormat="1"/>
    <row r="13893" s="77" customFormat="1"/>
    <row r="13894" s="77" customFormat="1"/>
    <row r="13895" s="77" customFormat="1"/>
    <row r="13896" s="77" customFormat="1"/>
    <row r="13897" s="77" customFormat="1"/>
    <row r="13898" s="77" customFormat="1"/>
    <row r="13899" s="77" customFormat="1"/>
    <row r="13900" s="77" customFormat="1"/>
    <row r="13901" s="77" customFormat="1"/>
    <row r="13902" s="77" customFormat="1"/>
    <row r="13903" s="77" customFormat="1"/>
    <row r="13904" s="77" customFormat="1"/>
    <row r="13905" s="77" customFormat="1"/>
    <row r="13906" s="77" customFormat="1"/>
    <row r="13907" s="77" customFormat="1"/>
    <row r="13908" s="77" customFormat="1"/>
    <row r="13909" s="77" customFormat="1"/>
    <row r="13910" s="77" customFormat="1"/>
    <row r="13911" s="77" customFormat="1"/>
    <row r="13912" s="77" customFormat="1"/>
    <row r="13913" s="77" customFormat="1"/>
    <row r="13914" s="77" customFormat="1"/>
    <row r="13915" s="77" customFormat="1"/>
    <row r="13916" s="77" customFormat="1"/>
    <row r="13917" s="77" customFormat="1"/>
    <row r="13918" s="77" customFormat="1"/>
    <row r="13919" s="77" customFormat="1"/>
    <row r="13920" s="77" customFormat="1"/>
    <row r="13921" s="77" customFormat="1"/>
    <row r="13922" s="77" customFormat="1"/>
    <row r="13923" s="77" customFormat="1"/>
    <row r="13924" s="77" customFormat="1"/>
    <row r="13925" s="77" customFormat="1"/>
    <row r="13926" s="77" customFormat="1"/>
    <row r="13927" s="77" customFormat="1"/>
    <row r="13928" s="77" customFormat="1"/>
    <row r="13929" s="77" customFormat="1"/>
    <row r="13930" s="77" customFormat="1"/>
    <row r="13931" s="77" customFormat="1"/>
    <row r="13932" s="77" customFormat="1"/>
    <row r="13933" s="77" customFormat="1"/>
    <row r="13934" s="77" customFormat="1"/>
    <row r="13935" s="77" customFormat="1"/>
    <row r="13936" s="77" customFormat="1"/>
    <row r="13937" s="77" customFormat="1"/>
    <row r="13938" s="77" customFormat="1"/>
    <row r="13939" s="77" customFormat="1"/>
    <row r="13940" s="77" customFormat="1"/>
    <row r="13941" s="77" customFormat="1"/>
    <row r="13942" s="77" customFormat="1"/>
    <row r="13943" s="77" customFormat="1"/>
    <row r="13944" s="77" customFormat="1"/>
    <row r="13945" s="77" customFormat="1"/>
    <row r="13946" s="77" customFormat="1"/>
    <row r="13947" s="77" customFormat="1"/>
    <row r="13948" s="77" customFormat="1"/>
    <row r="13949" s="77" customFormat="1"/>
    <row r="13950" s="77" customFormat="1"/>
    <row r="13951" s="77" customFormat="1"/>
    <row r="13952" s="77" customFormat="1"/>
    <row r="13953" s="77" customFormat="1"/>
    <row r="13954" s="77" customFormat="1"/>
    <row r="13955" s="77" customFormat="1"/>
    <row r="13956" s="77" customFormat="1"/>
    <row r="13957" s="77" customFormat="1"/>
    <row r="13958" s="77" customFormat="1"/>
    <row r="13959" s="77" customFormat="1"/>
    <row r="13960" s="77" customFormat="1"/>
    <row r="13961" s="77" customFormat="1"/>
    <row r="13962" s="77" customFormat="1"/>
    <row r="13963" s="77" customFormat="1"/>
    <row r="13964" s="77" customFormat="1"/>
    <row r="13965" s="77" customFormat="1"/>
    <row r="13966" s="77" customFormat="1"/>
    <row r="13967" s="77" customFormat="1"/>
    <row r="13968" s="77" customFormat="1"/>
    <row r="13969" s="77" customFormat="1"/>
    <row r="13970" s="77" customFormat="1"/>
    <row r="13971" s="77" customFormat="1"/>
    <row r="13972" s="77" customFormat="1"/>
    <row r="13973" s="77" customFormat="1"/>
    <row r="13974" s="77" customFormat="1"/>
    <row r="13975" s="77" customFormat="1"/>
    <row r="13976" s="77" customFormat="1"/>
    <row r="13977" s="77" customFormat="1"/>
    <row r="13978" s="77" customFormat="1"/>
    <row r="13979" s="77" customFormat="1"/>
    <row r="13980" s="77" customFormat="1"/>
    <row r="13981" s="77" customFormat="1"/>
    <row r="13982" s="77" customFormat="1"/>
    <row r="13983" s="77" customFormat="1"/>
    <row r="13984" s="77" customFormat="1"/>
    <row r="13985" s="77" customFormat="1"/>
    <row r="13986" s="77" customFormat="1"/>
    <row r="13987" s="77" customFormat="1"/>
    <row r="13988" s="77" customFormat="1"/>
    <row r="13989" s="77" customFormat="1"/>
    <row r="13990" s="77" customFormat="1"/>
    <row r="13991" s="77" customFormat="1"/>
    <row r="13992" s="77" customFormat="1"/>
    <row r="13993" s="77" customFormat="1"/>
    <row r="13994" s="77" customFormat="1"/>
    <row r="13995" s="77" customFormat="1"/>
    <row r="13996" s="77" customFormat="1"/>
    <row r="13997" s="77" customFormat="1"/>
    <row r="13998" s="77" customFormat="1"/>
    <row r="13999" s="77" customFormat="1"/>
    <row r="14000" s="77" customFormat="1"/>
    <row r="14001" s="77" customFormat="1"/>
    <row r="14002" s="77" customFormat="1"/>
    <row r="14003" s="77" customFormat="1"/>
    <row r="14004" s="77" customFormat="1"/>
    <row r="14005" s="77" customFormat="1"/>
    <row r="14006" s="77" customFormat="1"/>
    <row r="14007" s="77" customFormat="1"/>
    <row r="14008" s="77" customFormat="1"/>
    <row r="14009" s="77" customFormat="1"/>
    <row r="14010" s="77" customFormat="1"/>
    <row r="14011" s="77" customFormat="1"/>
    <row r="14012" s="77" customFormat="1"/>
    <row r="14013" s="77" customFormat="1"/>
    <row r="14014" s="77" customFormat="1"/>
    <row r="14015" s="77" customFormat="1"/>
    <row r="14016" s="77" customFormat="1"/>
    <row r="14017" s="77" customFormat="1"/>
    <row r="14018" s="77" customFormat="1"/>
    <row r="14019" s="77" customFormat="1"/>
    <row r="14020" s="77" customFormat="1"/>
    <row r="14021" s="77" customFormat="1"/>
    <row r="14022" s="77" customFormat="1"/>
    <row r="14023" s="77" customFormat="1"/>
    <row r="14024" s="77" customFormat="1"/>
    <row r="14025" s="77" customFormat="1"/>
    <row r="14026" s="77" customFormat="1"/>
    <row r="14027" s="77" customFormat="1"/>
    <row r="14028" s="77" customFormat="1"/>
    <row r="14029" s="77" customFormat="1"/>
    <row r="14030" s="77" customFormat="1"/>
    <row r="14031" s="77" customFormat="1"/>
    <row r="14032" s="77" customFormat="1"/>
    <row r="14033" s="77" customFormat="1"/>
    <row r="14034" s="77" customFormat="1"/>
    <row r="14035" s="77" customFormat="1"/>
    <row r="14036" s="77" customFormat="1"/>
    <row r="14037" s="77" customFormat="1"/>
    <row r="14038" s="77" customFormat="1"/>
    <row r="14039" s="77" customFormat="1"/>
    <row r="14040" s="77" customFormat="1"/>
    <row r="14041" s="77" customFormat="1"/>
    <row r="14042" s="77" customFormat="1"/>
    <row r="14043" s="77" customFormat="1"/>
    <row r="14044" s="77" customFormat="1"/>
    <row r="14045" s="77" customFormat="1"/>
    <row r="14046" s="77" customFormat="1"/>
    <row r="14047" s="77" customFormat="1"/>
    <row r="14048" s="77" customFormat="1"/>
    <row r="14049" s="77" customFormat="1"/>
    <row r="14050" s="77" customFormat="1"/>
    <row r="14051" s="77" customFormat="1"/>
    <row r="14052" s="77" customFormat="1"/>
    <row r="14053" s="77" customFormat="1"/>
    <row r="14054" s="77" customFormat="1"/>
    <row r="14055" s="77" customFormat="1"/>
    <row r="14056" s="77" customFormat="1"/>
    <row r="14057" s="77" customFormat="1"/>
    <row r="14058" s="77" customFormat="1"/>
    <row r="14059" s="77" customFormat="1"/>
    <row r="14060" s="77" customFormat="1"/>
    <row r="14061" s="77" customFormat="1"/>
    <row r="14062" s="77" customFormat="1"/>
    <row r="14063" s="77" customFormat="1"/>
    <row r="14064" s="77" customFormat="1"/>
    <row r="14065" s="77" customFormat="1"/>
    <row r="14066" s="77" customFormat="1"/>
    <row r="14067" s="77" customFormat="1"/>
    <row r="14068" s="77" customFormat="1"/>
    <row r="14069" s="77" customFormat="1"/>
    <row r="14070" s="77" customFormat="1"/>
    <row r="14071" s="77" customFormat="1"/>
    <row r="14072" s="77" customFormat="1"/>
    <row r="14073" s="77" customFormat="1"/>
    <row r="14074" s="77" customFormat="1"/>
    <row r="14075" s="77" customFormat="1"/>
    <row r="14076" s="77" customFormat="1"/>
    <row r="14077" s="77" customFormat="1"/>
    <row r="14078" s="77" customFormat="1"/>
    <row r="14079" s="77" customFormat="1"/>
    <row r="14080" s="77" customFormat="1"/>
    <row r="14081" s="77" customFormat="1"/>
    <row r="14082" s="77" customFormat="1"/>
    <row r="14083" s="77" customFormat="1"/>
    <row r="14084" s="77" customFormat="1"/>
    <row r="14085" s="77" customFormat="1"/>
    <row r="14086" s="77" customFormat="1"/>
    <row r="14087" s="77" customFormat="1"/>
    <row r="14088" s="77" customFormat="1"/>
    <row r="14089" s="77" customFormat="1"/>
    <row r="14090" s="77" customFormat="1"/>
    <row r="14091" s="77" customFormat="1"/>
    <row r="14092" s="77" customFormat="1"/>
    <row r="14093" s="77" customFormat="1"/>
    <row r="14094" s="77" customFormat="1"/>
    <row r="14095" s="77" customFormat="1"/>
    <row r="14096" s="77" customFormat="1"/>
    <row r="14097" s="77" customFormat="1"/>
    <row r="14098" s="77" customFormat="1"/>
    <row r="14099" s="77" customFormat="1"/>
    <row r="14100" s="77" customFormat="1"/>
    <row r="14101" s="77" customFormat="1"/>
    <row r="14102" s="77" customFormat="1"/>
    <row r="14103" s="77" customFormat="1"/>
    <row r="14104" s="77" customFormat="1"/>
    <row r="14105" s="77" customFormat="1"/>
    <row r="14106" s="77" customFormat="1"/>
    <row r="14107" s="77" customFormat="1"/>
    <row r="14108" s="77" customFormat="1"/>
    <row r="14109" s="77" customFormat="1"/>
    <row r="14110" s="77" customFormat="1"/>
    <row r="14111" s="77" customFormat="1"/>
    <row r="14112" s="77" customFormat="1"/>
    <row r="14113" s="77" customFormat="1"/>
    <row r="14114" s="77" customFormat="1"/>
    <row r="14115" s="77" customFormat="1"/>
    <row r="14116" s="77" customFormat="1"/>
    <row r="14117" s="77" customFormat="1"/>
    <row r="14118" s="77" customFormat="1"/>
    <row r="14119" s="77" customFormat="1"/>
    <row r="14120" s="77" customFormat="1"/>
    <row r="14121" s="77" customFormat="1"/>
    <row r="14122" s="77" customFormat="1"/>
    <row r="14123" s="77" customFormat="1"/>
    <row r="14124" s="77" customFormat="1"/>
    <row r="14125" s="77" customFormat="1"/>
    <row r="14126" s="77" customFormat="1"/>
    <row r="14127" s="77" customFormat="1"/>
    <row r="14128" s="77" customFormat="1"/>
    <row r="14129" s="77" customFormat="1"/>
    <row r="14130" s="77" customFormat="1"/>
    <row r="14131" s="77" customFormat="1"/>
    <row r="14132" s="77" customFormat="1"/>
    <row r="14133" s="77" customFormat="1"/>
    <row r="14134" s="77" customFormat="1"/>
    <row r="14135" s="77" customFormat="1"/>
    <row r="14136" s="77" customFormat="1"/>
    <row r="14137" s="77" customFormat="1"/>
    <row r="14138" s="77" customFormat="1"/>
    <row r="14139" s="77" customFormat="1"/>
    <row r="14140" s="77" customFormat="1"/>
    <row r="14141" s="77" customFormat="1"/>
    <row r="14142" s="77" customFormat="1"/>
    <row r="14143" s="77" customFormat="1"/>
    <row r="14144" s="77" customFormat="1"/>
    <row r="14145" s="77" customFormat="1"/>
    <row r="14146" s="77" customFormat="1"/>
    <row r="14147" s="77" customFormat="1"/>
    <row r="14148" s="77" customFormat="1"/>
    <row r="14149" s="77" customFormat="1"/>
    <row r="14150" s="77" customFormat="1"/>
    <row r="14151" s="77" customFormat="1"/>
    <row r="14152" s="77" customFormat="1"/>
    <row r="14153" s="77" customFormat="1"/>
    <row r="14154" s="77" customFormat="1"/>
    <row r="14155" s="77" customFormat="1"/>
    <row r="14156" s="77" customFormat="1"/>
    <row r="14157" s="77" customFormat="1"/>
    <row r="14158" s="77" customFormat="1"/>
    <row r="14159" s="77" customFormat="1"/>
    <row r="14160" s="77" customFormat="1"/>
    <row r="14161" s="77" customFormat="1"/>
    <row r="14162" s="77" customFormat="1"/>
    <row r="14163" s="77" customFormat="1"/>
    <row r="14164" s="77" customFormat="1"/>
    <row r="14165" s="77" customFormat="1"/>
    <row r="14166" s="77" customFormat="1"/>
    <row r="14167" s="77" customFormat="1"/>
    <row r="14168" s="77" customFormat="1"/>
    <row r="14169" s="77" customFormat="1"/>
    <row r="14170" s="77" customFormat="1"/>
    <row r="14171" s="77" customFormat="1"/>
    <row r="14172" s="77" customFormat="1"/>
    <row r="14173" s="77" customFormat="1"/>
    <row r="14174" s="77" customFormat="1"/>
    <row r="14175" s="77" customFormat="1"/>
    <row r="14176" s="77" customFormat="1"/>
    <row r="14177" s="77" customFormat="1"/>
    <row r="14178" s="77" customFormat="1"/>
    <row r="14179" s="77" customFormat="1"/>
    <row r="14180" s="77" customFormat="1"/>
    <row r="14181" s="77" customFormat="1"/>
    <row r="14182" s="77" customFormat="1"/>
    <row r="14183" s="77" customFormat="1"/>
    <row r="14184" s="77" customFormat="1"/>
    <row r="14185" s="77" customFormat="1"/>
    <row r="14186" s="77" customFormat="1"/>
    <row r="14187" s="77" customFormat="1"/>
    <row r="14188" s="77" customFormat="1"/>
    <row r="14189" s="77" customFormat="1"/>
    <row r="14190" s="77" customFormat="1"/>
    <row r="14191" s="77" customFormat="1"/>
    <row r="14192" s="77" customFormat="1"/>
    <row r="14193" s="77" customFormat="1"/>
    <row r="14194" s="77" customFormat="1"/>
    <row r="14195" s="77" customFormat="1"/>
    <row r="14196" s="77" customFormat="1"/>
    <row r="14197" s="77" customFormat="1"/>
    <row r="14198" s="77" customFormat="1"/>
    <row r="14199" s="77" customFormat="1"/>
    <row r="14200" s="77" customFormat="1"/>
    <row r="14201" s="77" customFormat="1"/>
    <row r="14202" s="77" customFormat="1"/>
    <row r="14203" s="77" customFormat="1"/>
    <row r="14204" s="77" customFormat="1"/>
    <row r="14205" s="77" customFormat="1"/>
    <row r="14206" s="77" customFormat="1"/>
    <row r="14207" s="77" customFormat="1"/>
    <row r="14208" s="77" customFormat="1"/>
    <row r="14209" s="77" customFormat="1"/>
    <row r="14210" s="77" customFormat="1"/>
    <row r="14211" s="77" customFormat="1"/>
    <row r="14212" s="77" customFormat="1"/>
    <row r="14213" s="77" customFormat="1"/>
    <row r="14214" s="77" customFormat="1"/>
    <row r="14215" s="77" customFormat="1"/>
    <row r="14216" s="77" customFormat="1"/>
    <row r="14217" s="77" customFormat="1"/>
    <row r="14218" s="77" customFormat="1"/>
    <row r="14219" s="77" customFormat="1"/>
    <row r="14220" s="77" customFormat="1"/>
    <row r="14221" s="77" customFormat="1"/>
    <row r="14222" s="77" customFormat="1"/>
    <row r="14223" s="77" customFormat="1"/>
    <row r="14224" s="77" customFormat="1"/>
    <row r="14225" s="77" customFormat="1"/>
    <row r="14226" s="77" customFormat="1"/>
    <row r="14227" s="77" customFormat="1"/>
    <row r="14228" s="77" customFormat="1"/>
    <row r="14229" s="77" customFormat="1"/>
    <row r="14230" s="77" customFormat="1"/>
    <row r="14231" s="77" customFormat="1"/>
    <row r="14232" s="77" customFormat="1"/>
    <row r="14233" s="77" customFormat="1"/>
    <row r="14234" s="77" customFormat="1"/>
    <row r="14235" s="77" customFormat="1"/>
    <row r="14236" s="77" customFormat="1"/>
    <row r="14237" s="77" customFormat="1"/>
    <row r="14238" s="77" customFormat="1"/>
    <row r="14239" s="77" customFormat="1"/>
    <row r="14240" s="77" customFormat="1"/>
    <row r="14241" s="77" customFormat="1"/>
    <row r="14242" s="77" customFormat="1"/>
    <row r="14243" s="77" customFormat="1"/>
    <row r="14244" s="77" customFormat="1"/>
    <row r="14245" s="77" customFormat="1"/>
    <row r="14246" s="77" customFormat="1"/>
    <row r="14247" s="77" customFormat="1"/>
    <row r="14248" s="77" customFormat="1"/>
    <row r="14249" s="77" customFormat="1"/>
    <row r="14250" s="77" customFormat="1"/>
    <row r="14251" s="77" customFormat="1"/>
    <row r="14252" s="77" customFormat="1"/>
    <row r="14253" s="77" customFormat="1"/>
    <row r="14254" s="77" customFormat="1"/>
    <row r="14255" s="77" customFormat="1"/>
    <row r="14256" s="77" customFormat="1"/>
    <row r="14257" s="77" customFormat="1"/>
    <row r="14258" s="77" customFormat="1"/>
    <row r="14259" s="77" customFormat="1"/>
    <row r="14260" s="77" customFormat="1"/>
    <row r="14261" s="77" customFormat="1"/>
    <row r="14262" s="77" customFormat="1"/>
    <row r="14263" s="77" customFormat="1"/>
    <row r="14264" s="77" customFormat="1"/>
    <row r="14265" s="77" customFormat="1"/>
    <row r="14266" s="77" customFormat="1"/>
    <row r="14267" s="77" customFormat="1"/>
    <row r="14268" s="77" customFormat="1"/>
    <row r="14269" s="77" customFormat="1"/>
    <row r="14270" s="77" customFormat="1"/>
    <row r="14271" s="77" customFormat="1"/>
    <row r="14272" s="77" customFormat="1"/>
    <row r="14273" s="77" customFormat="1"/>
    <row r="14274" s="77" customFormat="1"/>
    <row r="14275" s="77" customFormat="1"/>
    <row r="14276" s="77" customFormat="1"/>
    <row r="14277" s="77" customFormat="1"/>
    <row r="14278" s="77" customFormat="1"/>
    <row r="14279" s="77" customFormat="1"/>
    <row r="14280" s="77" customFormat="1"/>
    <row r="14281" s="77" customFormat="1"/>
    <row r="14282" s="77" customFormat="1"/>
    <row r="14283" s="77" customFormat="1"/>
    <row r="14284" s="77" customFormat="1"/>
    <row r="14285" s="77" customFormat="1"/>
    <row r="14286" s="77" customFormat="1"/>
    <row r="14287" s="77" customFormat="1"/>
    <row r="14288" s="77" customFormat="1"/>
    <row r="14289" s="77" customFormat="1"/>
    <row r="14290" s="77" customFormat="1"/>
    <row r="14291" s="77" customFormat="1"/>
    <row r="14292" s="77" customFormat="1"/>
    <row r="14293" s="77" customFormat="1"/>
    <row r="14294" s="77" customFormat="1"/>
    <row r="14295" s="77" customFormat="1"/>
    <row r="14296" s="77" customFormat="1"/>
    <row r="14297" s="77" customFormat="1"/>
    <row r="14298" s="77" customFormat="1"/>
    <row r="14299" s="77" customFormat="1"/>
    <row r="14300" s="77" customFormat="1"/>
    <row r="14301" s="77" customFormat="1"/>
    <row r="14302" s="77" customFormat="1"/>
    <row r="14303" s="77" customFormat="1"/>
    <row r="14304" s="77" customFormat="1"/>
    <row r="14305" s="77" customFormat="1"/>
    <row r="14306" s="77" customFormat="1"/>
    <row r="14307" s="77" customFormat="1"/>
    <row r="14308" s="77" customFormat="1"/>
    <row r="14309" s="77" customFormat="1"/>
    <row r="14310" s="77" customFormat="1"/>
    <row r="14311" s="77" customFormat="1"/>
    <row r="14312" s="77" customFormat="1"/>
    <row r="14313" s="77" customFormat="1"/>
    <row r="14314" s="77" customFormat="1"/>
    <row r="14315" s="77" customFormat="1"/>
    <row r="14316" s="77" customFormat="1"/>
    <row r="14317" s="77" customFormat="1"/>
    <row r="14318" s="77" customFormat="1"/>
    <row r="14319" s="77" customFormat="1"/>
    <row r="14320" s="77" customFormat="1"/>
    <row r="14321" s="77" customFormat="1"/>
    <row r="14322" s="77" customFormat="1"/>
    <row r="14323" s="77" customFormat="1"/>
    <row r="14324" s="77" customFormat="1"/>
    <row r="14325" s="77" customFormat="1"/>
    <row r="14326" s="77" customFormat="1"/>
    <row r="14327" s="77" customFormat="1"/>
    <row r="14328" s="77" customFormat="1"/>
    <row r="14329" s="77" customFormat="1"/>
    <row r="14330" s="77" customFormat="1"/>
    <row r="14331" s="77" customFormat="1"/>
    <row r="14332" s="77" customFormat="1"/>
    <row r="14333" s="77" customFormat="1"/>
    <row r="14334" s="77" customFormat="1"/>
    <row r="14335" s="77" customFormat="1"/>
    <row r="14336" s="77" customFormat="1"/>
    <row r="14337" s="77" customFormat="1"/>
    <row r="14338" s="77" customFormat="1"/>
    <row r="14339" s="77" customFormat="1"/>
    <row r="14340" s="77" customFormat="1"/>
    <row r="14341" s="77" customFormat="1"/>
    <row r="14342" s="77" customFormat="1"/>
    <row r="14343" s="77" customFormat="1"/>
    <row r="14344" s="77" customFormat="1"/>
    <row r="14345" s="77" customFormat="1"/>
    <row r="14346" s="77" customFormat="1"/>
    <row r="14347" s="77" customFormat="1"/>
    <row r="14348" s="77" customFormat="1"/>
    <row r="14349" s="77" customFormat="1"/>
    <row r="14350" s="77" customFormat="1"/>
    <row r="14351" s="77" customFormat="1"/>
    <row r="14352" s="77" customFormat="1"/>
    <row r="14353" s="77" customFormat="1"/>
    <row r="14354" s="77" customFormat="1"/>
    <row r="14355" s="77" customFormat="1"/>
    <row r="14356" s="77" customFormat="1"/>
    <row r="14357" s="77" customFormat="1"/>
    <row r="14358" s="77" customFormat="1"/>
    <row r="14359" s="77" customFormat="1"/>
    <row r="14360" s="77" customFormat="1"/>
    <row r="14361" s="77" customFormat="1"/>
    <row r="14362" s="77" customFormat="1"/>
    <row r="14363" s="77" customFormat="1"/>
    <row r="14364" s="77" customFormat="1"/>
    <row r="14365" s="77" customFormat="1"/>
    <row r="14366" s="77" customFormat="1"/>
    <row r="14367" s="77" customFormat="1"/>
    <row r="14368" s="77" customFormat="1"/>
    <row r="14369" s="77" customFormat="1"/>
    <row r="14370" s="77" customFormat="1"/>
    <row r="14371" s="77" customFormat="1"/>
    <row r="14372" s="77" customFormat="1"/>
    <row r="14373" s="77" customFormat="1"/>
    <row r="14374" s="77" customFormat="1"/>
    <row r="14375" s="77" customFormat="1"/>
    <row r="14376" s="77" customFormat="1"/>
    <row r="14377" s="77" customFormat="1"/>
    <row r="14378" s="77" customFormat="1"/>
    <row r="14379" s="77" customFormat="1"/>
    <row r="14380" s="77" customFormat="1"/>
    <row r="14381" s="77" customFormat="1"/>
    <row r="14382" s="77" customFormat="1"/>
    <row r="14383" s="77" customFormat="1"/>
    <row r="14384" s="77" customFormat="1"/>
    <row r="14385" s="77" customFormat="1"/>
    <row r="14386" s="77" customFormat="1"/>
    <row r="14387" s="77" customFormat="1"/>
    <row r="14388" s="77" customFormat="1"/>
    <row r="14389" s="77" customFormat="1"/>
    <row r="14390" s="77" customFormat="1"/>
    <row r="14391" s="77" customFormat="1"/>
    <row r="14392" s="77" customFormat="1"/>
    <row r="14393" s="77" customFormat="1"/>
    <row r="14394" s="77" customFormat="1"/>
    <row r="14395" s="77" customFormat="1"/>
    <row r="14396" s="77" customFormat="1"/>
    <row r="14397" s="77" customFormat="1"/>
    <row r="14398" s="77" customFormat="1"/>
    <row r="14399" s="77" customFormat="1"/>
    <row r="14400" s="77" customFormat="1"/>
    <row r="14401" s="77" customFormat="1"/>
    <row r="14402" s="77" customFormat="1"/>
    <row r="14403" s="77" customFormat="1"/>
    <row r="14404" s="77" customFormat="1"/>
    <row r="14405" s="77" customFormat="1"/>
    <row r="14406" s="77" customFormat="1"/>
    <row r="14407" s="77" customFormat="1"/>
    <row r="14408" s="77" customFormat="1"/>
    <row r="14409" s="77" customFormat="1"/>
    <row r="14410" s="77" customFormat="1"/>
    <row r="14411" s="77" customFormat="1"/>
    <row r="14412" s="77" customFormat="1"/>
    <row r="14413" s="77" customFormat="1"/>
    <row r="14414" s="77" customFormat="1"/>
    <row r="14415" s="77" customFormat="1"/>
    <row r="14416" s="77" customFormat="1"/>
    <row r="14417" s="77" customFormat="1"/>
    <row r="14418" s="77" customFormat="1"/>
    <row r="14419" s="77" customFormat="1"/>
    <row r="14420" s="77" customFormat="1"/>
    <row r="14421" s="77" customFormat="1"/>
    <row r="14422" s="77" customFormat="1"/>
    <row r="14423" s="77" customFormat="1"/>
    <row r="14424" s="77" customFormat="1"/>
    <row r="14425" s="77" customFormat="1"/>
    <row r="14426" s="77" customFormat="1"/>
    <row r="14427" s="77" customFormat="1"/>
    <row r="14428" s="77" customFormat="1"/>
    <row r="14429" s="77" customFormat="1"/>
    <row r="14430" s="77" customFormat="1"/>
    <row r="14431" s="77" customFormat="1"/>
    <row r="14432" s="77" customFormat="1"/>
    <row r="14433" s="77" customFormat="1"/>
    <row r="14434" s="77" customFormat="1"/>
    <row r="14435" s="77" customFormat="1"/>
    <row r="14436" s="77" customFormat="1"/>
    <row r="14437" s="77" customFormat="1"/>
    <row r="14438" s="77" customFormat="1"/>
    <row r="14439" s="77" customFormat="1"/>
    <row r="14440" s="77" customFormat="1"/>
    <row r="14441" s="77" customFormat="1"/>
    <row r="14442" s="77" customFormat="1"/>
    <row r="14443" s="77" customFormat="1"/>
    <row r="14444" s="77" customFormat="1"/>
    <row r="14445" s="77" customFormat="1"/>
    <row r="14446" s="77" customFormat="1"/>
    <row r="14447" s="77" customFormat="1"/>
    <row r="14448" s="77" customFormat="1"/>
    <row r="14449" s="77" customFormat="1"/>
    <row r="14450" s="77" customFormat="1"/>
    <row r="14451" s="77" customFormat="1"/>
    <row r="14452" s="77" customFormat="1"/>
    <row r="14453" s="77" customFormat="1"/>
    <row r="14454" s="77" customFormat="1"/>
    <row r="14455" s="77" customFormat="1"/>
    <row r="14456" s="77" customFormat="1"/>
    <row r="14457" s="77" customFormat="1"/>
    <row r="14458" s="77" customFormat="1"/>
    <row r="14459" s="77" customFormat="1"/>
    <row r="14460" s="77" customFormat="1"/>
    <row r="14461" s="77" customFormat="1"/>
    <row r="14462" s="77" customFormat="1"/>
    <row r="14463" s="77" customFormat="1"/>
    <row r="14464" s="77" customFormat="1"/>
    <row r="14465" s="77" customFormat="1"/>
    <row r="14466" s="77" customFormat="1"/>
    <row r="14467" s="77" customFormat="1"/>
    <row r="14468" s="77" customFormat="1"/>
    <row r="14469" s="77" customFormat="1"/>
    <row r="14470" s="77" customFormat="1"/>
    <row r="14471" s="77" customFormat="1"/>
    <row r="14472" s="77" customFormat="1"/>
    <row r="14473" s="77" customFormat="1"/>
    <row r="14474" s="77" customFormat="1"/>
    <row r="14475" s="77" customFormat="1"/>
    <row r="14476" s="77" customFormat="1"/>
    <row r="14477" s="77" customFormat="1"/>
    <row r="14478" s="77" customFormat="1"/>
    <row r="14479" s="77" customFormat="1"/>
    <row r="14480" s="77" customFormat="1"/>
    <row r="14481" s="77" customFormat="1"/>
    <row r="14482" s="77" customFormat="1"/>
    <row r="14483" s="77" customFormat="1"/>
    <row r="14484" s="77" customFormat="1"/>
    <row r="14485" s="77" customFormat="1"/>
    <row r="14486" s="77" customFormat="1"/>
    <row r="14487" s="77" customFormat="1"/>
    <row r="14488" s="77" customFormat="1"/>
    <row r="14489" s="77" customFormat="1"/>
    <row r="14490" s="77" customFormat="1"/>
    <row r="14491" s="77" customFormat="1"/>
    <row r="14492" s="77" customFormat="1"/>
    <row r="14493" s="77" customFormat="1"/>
    <row r="14494" s="77" customFormat="1"/>
    <row r="14495" s="77" customFormat="1"/>
    <row r="14496" s="77" customFormat="1"/>
    <row r="14497" s="77" customFormat="1"/>
    <row r="14498" s="77" customFormat="1"/>
    <row r="14499" s="77" customFormat="1"/>
    <row r="14500" s="77" customFormat="1"/>
    <row r="14501" s="77" customFormat="1"/>
    <row r="14502" s="77" customFormat="1"/>
    <row r="14503" s="77" customFormat="1"/>
    <row r="14504" s="77" customFormat="1"/>
    <row r="14505" s="77" customFormat="1"/>
    <row r="14506" s="77" customFormat="1"/>
    <row r="14507" s="77" customFormat="1"/>
    <row r="14508" s="77" customFormat="1"/>
    <row r="14509" s="77" customFormat="1"/>
    <row r="14510" s="77" customFormat="1"/>
    <row r="14511" s="77" customFormat="1"/>
    <row r="14512" s="77" customFormat="1"/>
    <row r="14513" s="77" customFormat="1"/>
    <row r="14514" s="77" customFormat="1"/>
    <row r="14515" s="77" customFormat="1"/>
    <row r="14516" s="77" customFormat="1"/>
    <row r="14517" s="77" customFormat="1"/>
    <row r="14518" s="77" customFormat="1"/>
    <row r="14519" s="77" customFormat="1"/>
    <row r="14520" s="77" customFormat="1"/>
    <row r="14521" s="77" customFormat="1"/>
    <row r="14522" s="77" customFormat="1"/>
    <row r="14523" s="77" customFormat="1"/>
    <row r="14524" s="77" customFormat="1"/>
    <row r="14525" s="77" customFormat="1"/>
    <row r="14526" s="77" customFormat="1"/>
    <row r="14527" s="77" customFormat="1"/>
    <row r="14528" s="77" customFormat="1"/>
    <row r="14529" s="77" customFormat="1"/>
    <row r="14530" s="77" customFormat="1"/>
    <row r="14531" s="77" customFormat="1"/>
    <row r="14532" s="77" customFormat="1"/>
    <row r="14533" s="77" customFormat="1"/>
    <row r="14534" s="77" customFormat="1"/>
    <row r="14535" s="77" customFormat="1"/>
    <row r="14536" s="77" customFormat="1"/>
    <row r="14537" s="77" customFormat="1"/>
    <row r="14538" s="77" customFormat="1"/>
    <row r="14539" s="77" customFormat="1"/>
    <row r="14540" s="77" customFormat="1"/>
    <row r="14541" s="77" customFormat="1"/>
    <row r="14542" s="77" customFormat="1"/>
    <row r="14543" s="77" customFormat="1"/>
    <row r="14544" s="77" customFormat="1"/>
    <row r="14545" s="77" customFormat="1"/>
    <row r="14546" s="77" customFormat="1"/>
    <row r="14547" s="77" customFormat="1"/>
    <row r="14548" s="77" customFormat="1"/>
    <row r="14549" s="77" customFormat="1"/>
    <row r="14550" s="77" customFormat="1"/>
    <row r="14551" s="77" customFormat="1"/>
    <row r="14552" s="77" customFormat="1"/>
    <row r="14553" s="77" customFormat="1"/>
    <row r="14554" s="77" customFormat="1"/>
    <row r="14555" s="77" customFormat="1"/>
    <row r="14556" s="77" customFormat="1"/>
    <row r="14557" s="77" customFormat="1"/>
    <row r="14558" s="77" customFormat="1"/>
    <row r="14559" s="77" customFormat="1"/>
    <row r="14560" s="77" customFormat="1"/>
    <row r="14561" s="77" customFormat="1"/>
    <row r="14562" s="77" customFormat="1"/>
    <row r="14563" s="77" customFormat="1"/>
    <row r="14564" s="77" customFormat="1"/>
    <row r="14565" s="77" customFormat="1"/>
    <row r="14566" s="77" customFormat="1"/>
    <row r="14567" s="77" customFormat="1"/>
    <row r="14568" s="77" customFormat="1"/>
    <row r="14569" s="77" customFormat="1"/>
    <row r="14570" s="77" customFormat="1"/>
    <row r="14571" s="77" customFormat="1"/>
    <row r="14572" s="77" customFormat="1"/>
    <row r="14573" s="77" customFormat="1"/>
    <row r="14574" s="77" customFormat="1"/>
    <row r="14575" s="77" customFormat="1"/>
    <row r="14576" s="77" customFormat="1"/>
    <row r="14577" s="77" customFormat="1"/>
    <row r="14578" s="77" customFormat="1"/>
    <row r="14579" s="77" customFormat="1"/>
    <row r="14580" s="77" customFormat="1"/>
    <row r="14581" s="77" customFormat="1"/>
    <row r="14582" s="77" customFormat="1"/>
    <row r="14583" s="77" customFormat="1"/>
    <row r="14584" s="77" customFormat="1"/>
    <row r="14585" s="77" customFormat="1"/>
    <row r="14586" s="77" customFormat="1"/>
    <row r="14587" s="77" customFormat="1"/>
    <row r="14588" s="77" customFormat="1"/>
    <row r="14589" s="77" customFormat="1"/>
    <row r="14590" s="77" customFormat="1"/>
    <row r="14591" s="77" customFormat="1"/>
    <row r="14592" s="77" customFormat="1"/>
    <row r="14593" s="77" customFormat="1"/>
    <row r="14594" s="77" customFormat="1"/>
    <row r="14595" s="77" customFormat="1"/>
    <row r="14596" s="77" customFormat="1"/>
    <row r="14597" s="77" customFormat="1"/>
    <row r="14598" s="77" customFormat="1"/>
    <row r="14599" s="77" customFormat="1"/>
    <row r="14600" s="77" customFormat="1"/>
    <row r="14601" s="77" customFormat="1"/>
    <row r="14602" s="77" customFormat="1"/>
    <row r="14603" s="77" customFormat="1"/>
    <row r="14604" s="77" customFormat="1"/>
    <row r="14605" s="77" customFormat="1"/>
    <row r="14606" s="77" customFormat="1"/>
    <row r="14607" s="77" customFormat="1"/>
    <row r="14608" s="77" customFormat="1"/>
    <row r="14609" s="77" customFormat="1"/>
    <row r="14610" s="77" customFormat="1"/>
    <row r="14611" s="77" customFormat="1"/>
    <row r="14612" s="77" customFormat="1"/>
    <row r="14613" s="77" customFormat="1"/>
    <row r="14614" s="77" customFormat="1"/>
    <row r="14615" s="77" customFormat="1"/>
    <row r="14616" s="77" customFormat="1"/>
    <row r="14617" s="77" customFormat="1"/>
    <row r="14618" s="77" customFormat="1"/>
    <row r="14619" s="77" customFormat="1"/>
    <row r="14620" s="77" customFormat="1"/>
    <row r="14621" s="77" customFormat="1"/>
    <row r="14622" s="77" customFormat="1"/>
    <row r="14623" s="77" customFormat="1"/>
    <row r="14624" s="77" customFormat="1"/>
    <row r="14625" s="77" customFormat="1"/>
    <row r="14626" s="77" customFormat="1"/>
    <row r="14627" s="77" customFormat="1"/>
    <row r="14628" s="77" customFormat="1"/>
    <row r="14629" s="77" customFormat="1"/>
    <row r="14630" s="77" customFormat="1"/>
    <row r="14631" s="77" customFormat="1"/>
    <row r="14632" s="77" customFormat="1"/>
    <row r="14633" s="77" customFormat="1"/>
    <row r="14634" s="77" customFormat="1"/>
    <row r="14635" s="77" customFormat="1"/>
    <row r="14636" s="77" customFormat="1"/>
    <row r="14637" s="77" customFormat="1"/>
    <row r="14638" s="77" customFormat="1"/>
    <row r="14639" s="77" customFormat="1"/>
    <row r="14640" s="77" customFormat="1"/>
    <row r="14641" s="77" customFormat="1"/>
    <row r="14642" s="77" customFormat="1"/>
    <row r="14643" s="77" customFormat="1"/>
    <row r="14644" s="77" customFormat="1"/>
    <row r="14645" s="77" customFormat="1"/>
    <row r="14646" s="77" customFormat="1"/>
    <row r="14647" s="77" customFormat="1"/>
    <row r="14648" s="77" customFormat="1"/>
    <row r="14649" s="77" customFormat="1"/>
    <row r="14650" s="77" customFormat="1"/>
    <row r="14651" s="77" customFormat="1"/>
    <row r="14652" s="77" customFormat="1"/>
    <row r="14653" s="77" customFormat="1"/>
    <row r="14654" s="77" customFormat="1"/>
    <row r="14655" s="77" customFormat="1"/>
    <row r="14656" s="77" customFormat="1"/>
    <row r="14657" s="77" customFormat="1"/>
    <row r="14658" s="77" customFormat="1"/>
    <row r="14659" s="77" customFormat="1"/>
    <row r="14660" s="77" customFormat="1"/>
    <row r="14661" s="77" customFormat="1"/>
    <row r="14662" s="77" customFormat="1"/>
    <row r="14663" s="77" customFormat="1"/>
    <row r="14664" s="77" customFormat="1"/>
    <row r="14665" s="77" customFormat="1"/>
    <row r="14666" s="77" customFormat="1"/>
    <row r="14667" s="77" customFormat="1"/>
    <row r="14668" s="77" customFormat="1"/>
    <row r="14669" s="77" customFormat="1"/>
    <row r="14670" s="77" customFormat="1"/>
    <row r="14671" s="77" customFormat="1"/>
    <row r="14672" s="77" customFormat="1"/>
    <row r="14673" s="77" customFormat="1"/>
    <row r="14674" s="77" customFormat="1"/>
    <row r="14675" s="77" customFormat="1"/>
    <row r="14676" s="77" customFormat="1"/>
    <row r="14677" s="77" customFormat="1"/>
    <row r="14678" s="77" customFormat="1"/>
    <row r="14679" s="77" customFormat="1"/>
    <row r="14680" s="77" customFormat="1"/>
    <row r="14681" s="77" customFormat="1"/>
    <row r="14682" s="77" customFormat="1"/>
    <row r="14683" s="77" customFormat="1"/>
    <row r="14684" s="77" customFormat="1"/>
    <row r="14685" s="77" customFormat="1"/>
    <row r="14686" s="77" customFormat="1"/>
    <row r="14687" s="77" customFormat="1"/>
    <row r="14688" s="77" customFormat="1"/>
    <row r="14689" s="77" customFormat="1"/>
    <row r="14690" s="77" customFormat="1"/>
    <row r="14691" s="77" customFormat="1"/>
    <row r="14692" s="77" customFormat="1"/>
    <row r="14693" s="77" customFormat="1"/>
    <row r="14694" s="77" customFormat="1"/>
    <row r="14695" s="77" customFormat="1"/>
    <row r="14696" s="77" customFormat="1"/>
    <row r="14697" s="77" customFormat="1"/>
    <row r="14698" s="77" customFormat="1"/>
    <row r="14699" s="77" customFormat="1"/>
    <row r="14700" s="77" customFormat="1"/>
    <row r="14701" s="77" customFormat="1"/>
    <row r="14702" s="77" customFormat="1"/>
    <row r="14703" s="77" customFormat="1"/>
    <row r="14704" s="77" customFormat="1"/>
    <row r="14705" s="77" customFormat="1"/>
    <row r="14706" s="77" customFormat="1"/>
    <row r="14707" s="77" customFormat="1"/>
    <row r="14708" s="77" customFormat="1"/>
    <row r="14709" s="77" customFormat="1"/>
    <row r="14710" s="77" customFormat="1"/>
    <row r="14711" s="77" customFormat="1"/>
    <row r="14712" s="77" customFormat="1"/>
    <row r="14713" s="77" customFormat="1"/>
    <row r="14714" s="77" customFormat="1"/>
    <row r="14715" s="77" customFormat="1"/>
    <row r="14716" s="77" customFormat="1"/>
    <row r="14717" s="77" customFormat="1"/>
    <row r="14718" s="77" customFormat="1"/>
    <row r="14719" s="77" customFormat="1"/>
    <row r="14720" s="77" customFormat="1"/>
    <row r="14721" s="77" customFormat="1"/>
    <row r="14722" s="77" customFormat="1"/>
    <row r="14723" s="77" customFormat="1"/>
    <row r="14724" s="77" customFormat="1"/>
    <row r="14725" s="77" customFormat="1"/>
    <row r="14726" s="77" customFormat="1"/>
    <row r="14727" s="77" customFormat="1"/>
    <row r="14728" s="77" customFormat="1"/>
    <row r="14729" s="77" customFormat="1"/>
    <row r="14730" s="77" customFormat="1"/>
    <row r="14731" s="77" customFormat="1"/>
    <row r="14732" s="77" customFormat="1"/>
    <row r="14733" s="77" customFormat="1"/>
    <row r="14734" s="77" customFormat="1"/>
    <row r="14735" s="77" customFormat="1"/>
    <row r="14736" s="77" customFormat="1"/>
    <row r="14737" s="77" customFormat="1"/>
    <row r="14738" s="77" customFormat="1"/>
    <row r="14739" s="77" customFormat="1"/>
    <row r="14740" s="77" customFormat="1"/>
    <row r="14741" s="77" customFormat="1"/>
    <row r="14742" s="77" customFormat="1"/>
    <row r="14743" s="77" customFormat="1"/>
    <row r="14744" s="77" customFormat="1"/>
    <row r="14745" s="77" customFormat="1"/>
    <row r="14746" s="77" customFormat="1"/>
    <row r="14747" s="77" customFormat="1"/>
    <row r="14748" s="77" customFormat="1"/>
    <row r="14749" s="77" customFormat="1"/>
    <row r="14750" s="77" customFormat="1"/>
    <row r="14751" s="77" customFormat="1"/>
    <row r="14752" s="77" customFormat="1"/>
    <row r="14753" s="77" customFormat="1"/>
    <row r="14754" s="77" customFormat="1"/>
    <row r="14755" s="77" customFormat="1"/>
    <row r="14756" s="77" customFormat="1"/>
    <row r="14757" s="77" customFormat="1"/>
    <row r="14758" s="77" customFormat="1"/>
    <row r="14759" s="77" customFormat="1"/>
    <row r="14760" s="77" customFormat="1"/>
    <row r="14761" s="77" customFormat="1"/>
    <row r="14762" s="77" customFormat="1"/>
    <row r="14763" s="77" customFormat="1"/>
    <row r="14764" s="77" customFormat="1"/>
    <row r="14765" s="77" customFormat="1"/>
    <row r="14766" s="77" customFormat="1"/>
    <row r="14767" s="77" customFormat="1"/>
    <row r="14768" s="77" customFormat="1"/>
    <row r="14769" s="77" customFormat="1"/>
    <row r="14770" s="77" customFormat="1"/>
    <row r="14771" s="77" customFormat="1"/>
    <row r="14772" s="77" customFormat="1"/>
    <row r="14773" s="77" customFormat="1"/>
    <row r="14774" s="77" customFormat="1"/>
    <row r="14775" s="77" customFormat="1"/>
    <row r="14776" s="77" customFormat="1"/>
    <row r="14777" s="77" customFormat="1"/>
    <row r="14778" s="77" customFormat="1"/>
    <row r="14779" s="77" customFormat="1"/>
    <row r="14780" s="77" customFormat="1"/>
    <row r="14781" s="77" customFormat="1"/>
    <row r="14782" s="77" customFormat="1"/>
    <row r="14783" s="77" customFormat="1"/>
    <row r="14784" s="77" customFormat="1"/>
    <row r="14785" s="77" customFormat="1"/>
    <row r="14786" s="77" customFormat="1"/>
    <row r="14787" s="77" customFormat="1"/>
    <row r="14788" s="77" customFormat="1"/>
    <row r="14789" s="77" customFormat="1"/>
    <row r="14790" s="77" customFormat="1"/>
    <row r="14791" s="77" customFormat="1"/>
    <row r="14792" s="77" customFormat="1"/>
    <row r="14793" s="77" customFormat="1"/>
    <row r="14794" s="77" customFormat="1"/>
    <row r="14795" s="77" customFormat="1"/>
    <row r="14796" s="77" customFormat="1"/>
    <row r="14797" s="77" customFormat="1"/>
    <row r="14798" s="77" customFormat="1"/>
    <row r="14799" s="77" customFormat="1"/>
    <row r="14800" s="77" customFormat="1"/>
    <row r="14801" s="77" customFormat="1"/>
    <row r="14802" s="77" customFormat="1"/>
    <row r="14803" s="77" customFormat="1"/>
    <row r="14804" s="77" customFormat="1"/>
    <row r="14805" s="77" customFormat="1"/>
    <row r="14806" s="77" customFormat="1"/>
    <row r="14807" s="77" customFormat="1"/>
    <row r="14808" s="77" customFormat="1"/>
    <row r="14809" s="77" customFormat="1"/>
    <row r="14810" s="77" customFormat="1"/>
    <row r="14811" s="77" customFormat="1"/>
    <row r="14812" s="77" customFormat="1"/>
    <row r="14813" s="77" customFormat="1"/>
    <row r="14814" s="77" customFormat="1"/>
    <row r="14815" s="77" customFormat="1"/>
    <row r="14816" s="77" customFormat="1"/>
    <row r="14817" s="77" customFormat="1"/>
    <row r="14818" s="77" customFormat="1"/>
    <row r="14819" s="77" customFormat="1"/>
    <row r="14820" s="77" customFormat="1"/>
    <row r="14821" s="77" customFormat="1"/>
    <row r="14822" s="77" customFormat="1"/>
    <row r="14823" s="77" customFormat="1"/>
    <row r="14824" s="77" customFormat="1"/>
    <row r="14825" s="77" customFormat="1"/>
    <row r="14826" s="77" customFormat="1"/>
    <row r="14827" s="77" customFormat="1"/>
    <row r="14828" s="77" customFormat="1"/>
    <row r="14829" s="77" customFormat="1"/>
    <row r="14830" s="77" customFormat="1"/>
    <row r="14831" s="77" customFormat="1"/>
    <row r="14832" s="77" customFormat="1"/>
    <row r="14833" s="77" customFormat="1"/>
    <row r="14834" s="77" customFormat="1"/>
    <row r="14835" s="77" customFormat="1"/>
    <row r="14836" s="77" customFormat="1"/>
    <row r="14837" s="77" customFormat="1"/>
    <row r="14838" s="77" customFormat="1"/>
    <row r="14839" s="77" customFormat="1"/>
    <row r="14840" s="77" customFormat="1"/>
    <row r="14841" s="77" customFormat="1"/>
    <row r="14842" s="77" customFormat="1"/>
    <row r="14843" s="77" customFormat="1"/>
    <row r="14844" s="77" customFormat="1"/>
    <row r="14845" s="77" customFormat="1"/>
    <row r="14846" s="77" customFormat="1"/>
    <row r="14847" s="77" customFormat="1"/>
    <row r="14848" s="77" customFormat="1"/>
    <row r="14849" s="77" customFormat="1"/>
    <row r="14850" s="77" customFormat="1"/>
    <row r="14851" s="77" customFormat="1"/>
    <row r="14852" s="77" customFormat="1"/>
    <row r="14853" s="77" customFormat="1"/>
    <row r="14854" s="77" customFormat="1"/>
    <row r="14855" s="77" customFormat="1"/>
    <row r="14856" s="77" customFormat="1"/>
    <row r="14857" s="77" customFormat="1"/>
    <row r="14858" s="77" customFormat="1"/>
    <row r="14859" s="77" customFormat="1"/>
    <row r="14860" s="77" customFormat="1"/>
    <row r="14861" s="77" customFormat="1"/>
    <row r="14862" s="77" customFormat="1"/>
    <row r="14863" s="77" customFormat="1"/>
    <row r="14864" s="77" customFormat="1"/>
    <row r="14865" s="77" customFormat="1"/>
    <row r="14866" s="77" customFormat="1"/>
    <row r="14867" s="77" customFormat="1"/>
    <row r="14868" s="77" customFormat="1"/>
    <row r="14869" s="77" customFormat="1"/>
    <row r="14870" s="77" customFormat="1"/>
    <row r="14871" s="77" customFormat="1"/>
    <row r="14872" s="77" customFormat="1"/>
    <row r="14873" s="77" customFormat="1"/>
    <row r="14874" s="77" customFormat="1"/>
    <row r="14875" s="77" customFormat="1"/>
    <row r="14876" s="77" customFormat="1"/>
    <row r="14877" s="77" customFormat="1"/>
    <row r="14878" s="77" customFormat="1"/>
    <row r="14879" s="77" customFormat="1"/>
    <row r="14880" s="77" customFormat="1"/>
    <row r="14881" s="77" customFormat="1"/>
    <row r="14882" s="77" customFormat="1"/>
    <row r="14883" s="77" customFormat="1"/>
    <row r="14884" s="77" customFormat="1"/>
    <row r="14885" s="77" customFormat="1"/>
    <row r="14886" s="77" customFormat="1"/>
    <row r="14887" s="77" customFormat="1"/>
    <row r="14888" s="77" customFormat="1"/>
    <row r="14889" s="77" customFormat="1"/>
    <row r="14890" s="77" customFormat="1"/>
    <row r="14891" s="77" customFormat="1"/>
    <row r="14892" s="77" customFormat="1"/>
    <row r="14893" s="77" customFormat="1"/>
    <row r="14894" s="77" customFormat="1"/>
    <row r="14895" s="77" customFormat="1"/>
    <row r="14896" s="77" customFormat="1"/>
    <row r="14897" s="77" customFormat="1"/>
    <row r="14898" s="77" customFormat="1"/>
    <row r="14899" s="77" customFormat="1"/>
    <row r="14900" s="77" customFormat="1"/>
    <row r="14901" s="77" customFormat="1"/>
    <row r="14902" s="77" customFormat="1"/>
    <row r="14903" s="77" customFormat="1"/>
    <row r="14904" s="77" customFormat="1"/>
    <row r="14905" s="77" customFormat="1"/>
    <row r="14906" s="77" customFormat="1"/>
    <row r="14907" s="77" customFormat="1"/>
    <row r="14908" s="77" customFormat="1"/>
    <row r="14909" s="77" customFormat="1"/>
    <row r="14910" s="77" customFormat="1"/>
    <row r="14911" s="77" customFormat="1"/>
    <row r="14912" s="77" customFormat="1"/>
    <row r="14913" s="77" customFormat="1"/>
    <row r="14914" s="77" customFormat="1"/>
    <row r="14915" s="77" customFormat="1"/>
    <row r="14916" s="77" customFormat="1"/>
    <row r="14917" s="77" customFormat="1"/>
    <row r="14918" s="77" customFormat="1"/>
    <row r="14919" s="77" customFormat="1"/>
    <row r="14920" s="77" customFormat="1"/>
    <row r="14921" s="77" customFormat="1"/>
    <row r="14922" s="77" customFormat="1"/>
    <row r="14923" s="77" customFormat="1"/>
    <row r="14924" s="77" customFormat="1"/>
    <row r="14925" s="77" customFormat="1"/>
    <row r="14926" s="77" customFormat="1"/>
    <row r="14927" s="77" customFormat="1"/>
    <row r="14928" s="77" customFormat="1"/>
    <row r="14929" s="77" customFormat="1"/>
    <row r="14930" s="77" customFormat="1"/>
    <row r="14931" s="77" customFormat="1"/>
    <row r="14932" s="77" customFormat="1"/>
    <row r="14933" s="77" customFormat="1"/>
    <row r="14934" s="77" customFormat="1"/>
    <row r="14935" s="77" customFormat="1"/>
    <row r="14936" s="77" customFormat="1"/>
    <row r="14937" s="77" customFormat="1"/>
    <row r="14938" s="77" customFormat="1"/>
    <row r="14939" s="77" customFormat="1"/>
    <row r="14940" s="77" customFormat="1"/>
    <row r="14941" s="77" customFormat="1"/>
    <row r="14942" s="77" customFormat="1"/>
    <row r="14943" s="77" customFormat="1"/>
    <row r="14944" s="77" customFormat="1"/>
    <row r="14945" s="77" customFormat="1"/>
    <row r="14946" s="77" customFormat="1"/>
    <row r="14947" s="77" customFormat="1"/>
    <row r="14948" s="77" customFormat="1"/>
    <row r="14949" s="77" customFormat="1"/>
    <row r="14950" s="77" customFormat="1"/>
    <row r="14951" s="77" customFormat="1"/>
    <row r="14952" s="77" customFormat="1"/>
    <row r="14953" s="77" customFormat="1"/>
    <row r="14954" s="77" customFormat="1"/>
    <row r="14955" s="77" customFormat="1"/>
    <row r="14956" s="77" customFormat="1"/>
    <row r="14957" s="77" customFormat="1"/>
    <row r="14958" s="77" customFormat="1"/>
    <row r="14959" s="77" customFormat="1"/>
    <row r="14960" s="77" customFormat="1"/>
    <row r="14961" s="77" customFormat="1"/>
    <row r="14962" s="77" customFormat="1"/>
    <row r="14963" s="77" customFormat="1"/>
    <row r="14964" s="77" customFormat="1"/>
    <row r="14965" s="77" customFormat="1"/>
    <row r="14966" s="77" customFormat="1"/>
    <row r="14967" s="77" customFormat="1"/>
    <row r="14968" s="77" customFormat="1"/>
    <row r="14969" s="77" customFormat="1"/>
    <row r="14970" s="77" customFormat="1"/>
    <row r="14971" s="77" customFormat="1"/>
    <row r="14972" s="77" customFormat="1"/>
    <row r="14973" s="77" customFormat="1"/>
    <row r="14974" s="77" customFormat="1"/>
    <row r="14975" s="77" customFormat="1"/>
    <row r="14976" s="77" customFormat="1"/>
    <row r="14977" s="77" customFormat="1"/>
    <row r="14978" s="77" customFormat="1"/>
    <row r="14979" s="77" customFormat="1"/>
    <row r="14980" s="77" customFormat="1"/>
    <row r="14981" s="77" customFormat="1"/>
    <row r="14982" s="77" customFormat="1"/>
    <row r="14983" s="77" customFormat="1"/>
    <row r="14984" s="77" customFormat="1"/>
    <row r="14985" s="77" customFormat="1"/>
    <row r="14986" s="77" customFormat="1"/>
    <row r="14987" s="77" customFormat="1"/>
    <row r="14988" s="77" customFormat="1"/>
    <row r="14989" s="77" customFormat="1"/>
    <row r="14990" s="77" customFormat="1"/>
    <row r="14991" s="77" customFormat="1"/>
    <row r="14992" s="77" customFormat="1"/>
    <row r="14993" s="77" customFormat="1"/>
    <row r="14994" s="77" customFormat="1"/>
    <row r="14995" s="77" customFormat="1"/>
    <row r="14996" s="77" customFormat="1"/>
    <row r="14997" s="77" customFormat="1"/>
    <row r="14998" s="77" customFormat="1"/>
    <row r="14999" s="77" customFormat="1"/>
    <row r="15000" s="77" customFormat="1"/>
    <row r="15001" s="77" customFormat="1"/>
    <row r="15002" s="77" customFormat="1"/>
    <row r="15003" s="77" customFormat="1"/>
    <row r="15004" s="77" customFormat="1"/>
    <row r="15005" s="77" customFormat="1"/>
    <row r="15006" s="77" customFormat="1"/>
    <row r="15007" s="77" customFormat="1"/>
    <row r="15008" s="77" customFormat="1"/>
    <row r="15009" s="77" customFormat="1"/>
    <row r="15010" s="77" customFormat="1"/>
    <row r="15011" s="77" customFormat="1"/>
    <row r="15012" s="77" customFormat="1"/>
    <row r="15013" s="77" customFormat="1"/>
    <row r="15014" s="77" customFormat="1"/>
    <row r="15015" s="77" customFormat="1"/>
    <row r="15016" s="77" customFormat="1"/>
    <row r="15017" s="77" customFormat="1"/>
    <row r="15018" s="77" customFormat="1"/>
    <row r="15019" s="77" customFormat="1"/>
    <row r="15020" s="77" customFormat="1"/>
    <row r="15021" s="77" customFormat="1"/>
    <row r="15022" s="77" customFormat="1"/>
    <row r="15023" s="77" customFormat="1"/>
    <row r="15024" s="77" customFormat="1"/>
    <row r="15025" s="77" customFormat="1"/>
    <row r="15026" s="77" customFormat="1"/>
    <row r="15027" s="77" customFormat="1"/>
    <row r="15028" s="77" customFormat="1"/>
    <row r="15029" s="77" customFormat="1"/>
    <row r="15030" s="77" customFormat="1"/>
    <row r="15031" s="77" customFormat="1"/>
    <row r="15032" s="77" customFormat="1"/>
    <row r="15033" s="77" customFormat="1"/>
    <row r="15034" s="77" customFormat="1"/>
    <row r="15035" s="77" customFormat="1"/>
    <row r="15036" s="77" customFormat="1"/>
    <row r="15037" s="77" customFormat="1"/>
    <row r="15038" s="77" customFormat="1"/>
    <row r="15039" s="77" customFormat="1"/>
    <row r="15040" s="77" customFormat="1"/>
    <row r="15041" s="77" customFormat="1"/>
    <row r="15042" s="77" customFormat="1"/>
    <row r="15043" s="77" customFormat="1"/>
    <row r="15044" s="77" customFormat="1"/>
    <row r="15045" s="77" customFormat="1"/>
    <row r="15046" s="77" customFormat="1"/>
    <row r="15047" s="77" customFormat="1"/>
    <row r="15048" s="77" customFormat="1"/>
    <row r="15049" s="77" customFormat="1"/>
    <row r="15050" s="77" customFormat="1"/>
    <row r="15051" s="77" customFormat="1"/>
    <row r="15052" s="77" customFormat="1"/>
    <row r="15053" s="77" customFormat="1"/>
    <row r="15054" s="77" customFormat="1"/>
    <row r="15055" s="77" customFormat="1"/>
    <row r="15056" s="77" customFormat="1"/>
    <row r="15057" s="77" customFormat="1"/>
    <row r="15058" s="77" customFormat="1"/>
    <row r="15059" s="77" customFormat="1"/>
    <row r="15060" s="77" customFormat="1"/>
    <row r="15061" s="77" customFormat="1"/>
    <row r="15062" s="77" customFormat="1"/>
    <row r="15063" s="77" customFormat="1"/>
    <row r="15064" s="77" customFormat="1"/>
    <row r="15065" s="77" customFormat="1"/>
    <row r="15066" s="77" customFormat="1"/>
    <row r="15067" s="77" customFormat="1"/>
    <row r="15068" s="77" customFormat="1"/>
    <row r="15069" s="77" customFormat="1"/>
    <row r="15070" s="77" customFormat="1"/>
    <row r="15071" s="77" customFormat="1"/>
    <row r="15072" s="77" customFormat="1"/>
    <row r="15073" s="77" customFormat="1"/>
    <row r="15074" s="77" customFormat="1"/>
    <row r="15075" s="77" customFormat="1"/>
    <row r="15076" s="77" customFormat="1"/>
    <row r="15077" s="77" customFormat="1"/>
    <row r="15078" s="77" customFormat="1"/>
    <row r="15079" s="77" customFormat="1"/>
    <row r="15080" s="77" customFormat="1"/>
    <row r="15081" s="77" customFormat="1"/>
    <row r="15082" s="77" customFormat="1"/>
    <row r="15083" s="77" customFormat="1"/>
    <row r="15084" s="77" customFormat="1"/>
    <row r="15085" s="77" customFormat="1"/>
    <row r="15086" s="77" customFormat="1"/>
    <row r="15087" s="77" customFormat="1"/>
    <row r="15088" s="77" customFormat="1"/>
    <row r="15089" s="77" customFormat="1"/>
    <row r="15090" s="77" customFormat="1"/>
    <row r="15091" s="77" customFormat="1"/>
    <row r="15092" s="77" customFormat="1"/>
    <row r="15093" s="77" customFormat="1"/>
    <row r="15094" s="77" customFormat="1"/>
    <row r="15095" s="77" customFormat="1"/>
    <row r="15096" s="77" customFormat="1"/>
    <row r="15097" s="77" customFormat="1"/>
    <row r="15098" s="77" customFormat="1"/>
    <row r="15099" s="77" customFormat="1"/>
    <row r="15100" s="77" customFormat="1"/>
    <row r="15101" s="77" customFormat="1"/>
    <row r="15102" s="77" customFormat="1"/>
    <row r="15103" s="77" customFormat="1"/>
    <row r="15104" s="77" customFormat="1"/>
    <row r="15105" s="77" customFormat="1"/>
    <row r="15106" s="77" customFormat="1"/>
    <row r="15107" s="77" customFormat="1"/>
    <row r="15108" s="77" customFormat="1"/>
    <row r="15109" s="77" customFormat="1"/>
    <row r="15110" s="77" customFormat="1"/>
    <row r="15111" s="77" customFormat="1"/>
    <row r="15112" s="77" customFormat="1"/>
    <row r="15113" s="77" customFormat="1"/>
    <row r="15114" s="77" customFormat="1"/>
    <row r="15115" s="77" customFormat="1"/>
    <row r="15116" s="77" customFormat="1"/>
    <row r="15117" s="77" customFormat="1"/>
    <row r="15118" s="77" customFormat="1"/>
    <row r="15119" s="77" customFormat="1"/>
    <row r="15120" s="77" customFormat="1"/>
    <row r="15121" s="77" customFormat="1"/>
    <row r="15122" s="77" customFormat="1"/>
    <row r="15123" s="77" customFormat="1"/>
    <row r="15124" s="77" customFormat="1"/>
    <row r="15125" s="77" customFormat="1"/>
    <row r="15126" s="77" customFormat="1"/>
    <row r="15127" s="77" customFormat="1"/>
    <row r="15128" s="77" customFormat="1"/>
    <row r="15129" s="77" customFormat="1"/>
    <row r="15130" s="77" customFormat="1"/>
    <row r="15131" s="77" customFormat="1"/>
    <row r="15132" s="77" customFormat="1"/>
    <row r="15133" s="77" customFormat="1"/>
    <row r="15134" s="77" customFormat="1"/>
    <row r="15135" s="77" customFormat="1"/>
    <row r="15136" s="77" customFormat="1"/>
    <row r="15137" s="77" customFormat="1"/>
    <row r="15138" s="77" customFormat="1"/>
    <row r="15139" s="77" customFormat="1"/>
    <row r="15140" s="77" customFormat="1"/>
    <row r="15141" s="77" customFormat="1"/>
    <row r="15142" s="77" customFormat="1"/>
    <row r="15143" s="77" customFormat="1"/>
    <row r="15144" s="77" customFormat="1"/>
    <row r="15145" s="77" customFormat="1"/>
    <row r="15146" s="77" customFormat="1"/>
    <row r="15147" s="77" customFormat="1"/>
    <row r="15148" s="77" customFormat="1"/>
    <row r="15149" s="77" customFormat="1"/>
    <row r="15150" s="77" customFormat="1"/>
    <row r="15151" s="77" customFormat="1"/>
    <row r="15152" s="77" customFormat="1"/>
    <row r="15153" s="77" customFormat="1"/>
    <row r="15154" s="77" customFormat="1"/>
    <row r="15155" s="77" customFormat="1"/>
    <row r="15156" s="77" customFormat="1"/>
    <row r="15157" s="77" customFormat="1"/>
    <row r="15158" s="77" customFormat="1"/>
    <row r="15159" s="77" customFormat="1"/>
    <row r="15160" s="77" customFormat="1"/>
    <row r="15161" s="77" customFormat="1"/>
    <row r="15162" s="77" customFormat="1"/>
    <row r="15163" s="77" customFormat="1"/>
    <row r="15164" s="77" customFormat="1"/>
    <row r="15165" s="77" customFormat="1"/>
    <row r="15166" s="77" customFormat="1"/>
    <row r="15167" s="77" customFormat="1"/>
    <row r="15168" s="77" customFormat="1"/>
    <row r="15169" s="77" customFormat="1"/>
    <row r="15170" s="77" customFormat="1"/>
    <row r="15171" s="77" customFormat="1"/>
    <row r="15172" s="77" customFormat="1"/>
    <row r="15173" s="77" customFormat="1"/>
    <row r="15174" s="77" customFormat="1"/>
    <row r="15175" s="77" customFormat="1"/>
    <row r="15176" s="77" customFormat="1"/>
    <row r="15177" s="77" customFormat="1"/>
    <row r="15178" s="77" customFormat="1"/>
    <row r="15179" s="77" customFormat="1"/>
    <row r="15180" s="77" customFormat="1"/>
    <row r="15181" s="77" customFormat="1"/>
    <row r="15182" s="77" customFormat="1"/>
    <row r="15183" s="77" customFormat="1"/>
    <row r="15184" s="77" customFormat="1"/>
    <row r="15185" s="77" customFormat="1"/>
    <row r="15186" s="77" customFormat="1"/>
    <row r="15187" s="77" customFormat="1"/>
    <row r="15188" s="77" customFormat="1"/>
    <row r="15189" s="77" customFormat="1"/>
    <row r="15190" s="77" customFormat="1"/>
    <row r="15191" s="77" customFormat="1"/>
    <row r="15192" s="77" customFormat="1"/>
    <row r="15193" s="77" customFormat="1"/>
    <row r="15194" s="77" customFormat="1"/>
    <row r="15195" s="77" customFormat="1"/>
    <row r="15196" s="77" customFormat="1"/>
    <row r="15197" s="77" customFormat="1"/>
    <row r="15198" s="77" customFormat="1"/>
    <row r="15199" s="77" customFormat="1"/>
    <row r="15200" s="77" customFormat="1"/>
    <row r="15201" s="77" customFormat="1"/>
    <row r="15202" s="77" customFormat="1"/>
    <row r="15203" s="77" customFormat="1"/>
    <row r="15204" s="77" customFormat="1"/>
    <row r="15205" s="77" customFormat="1"/>
    <row r="15206" s="77" customFormat="1"/>
    <row r="15207" s="77" customFormat="1"/>
    <row r="15208" s="77" customFormat="1"/>
    <row r="15209" s="77" customFormat="1"/>
    <row r="15210" s="77" customFormat="1"/>
    <row r="15211" s="77" customFormat="1"/>
    <row r="15212" s="77" customFormat="1"/>
    <row r="15213" s="77" customFormat="1"/>
    <row r="15214" s="77" customFormat="1"/>
    <row r="15215" s="77" customFormat="1"/>
    <row r="15216" s="77" customFormat="1"/>
    <row r="15217" s="77" customFormat="1"/>
    <row r="15218" s="77" customFormat="1"/>
    <row r="15219" s="77" customFormat="1"/>
    <row r="15220" s="77" customFormat="1"/>
    <row r="15221" s="77" customFormat="1"/>
    <row r="15222" s="77" customFormat="1"/>
    <row r="15223" s="77" customFormat="1"/>
    <row r="15224" s="77" customFormat="1"/>
    <row r="15225" s="77" customFormat="1"/>
    <row r="15226" s="77" customFormat="1"/>
    <row r="15227" s="77" customFormat="1"/>
    <row r="15228" s="77" customFormat="1"/>
    <row r="15229" s="77" customFormat="1"/>
    <row r="15230" s="77" customFormat="1"/>
    <row r="15231" s="77" customFormat="1"/>
    <row r="15232" s="77" customFormat="1"/>
    <row r="15233" s="77" customFormat="1"/>
    <row r="15234" s="77" customFormat="1"/>
    <row r="15235" s="77" customFormat="1"/>
    <row r="15236" s="77" customFormat="1"/>
    <row r="15237" s="77" customFormat="1"/>
    <row r="15238" s="77" customFormat="1"/>
    <row r="15239" s="77" customFormat="1"/>
    <row r="15240" s="77" customFormat="1"/>
    <row r="15241" s="77" customFormat="1"/>
    <row r="15242" s="77" customFormat="1"/>
    <row r="15243" s="77" customFormat="1"/>
    <row r="15244" s="77" customFormat="1"/>
    <row r="15245" s="77" customFormat="1"/>
    <row r="15246" s="77" customFormat="1"/>
    <row r="15247" s="77" customFormat="1"/>
    <row r="15248" s="77" customFormat="1"/>
    <row r="15249" s="77" customFormat="1"/>
    <row r="15250" s="77" customFormat="1"/>
    <row r="15251" s="77" customFormat="1"/>
    <row r="15252" s="77" customFormat="1"/>
    <row r="15253" s="77" customFormat="1"/>
    <row r="15254" s="77" customFormat="1"/>
    <row r="15255" s="77" customFormat="1"/>
    <row r="15256" s="77" customFormat="1"/>
    <row r="15257" s="77" customFormat="1"/>
    <row r="15258" s="77" customFormat="1"/>
    <row r="15259" s="77" customFormat="1"/>
    <row r="15260" s="77" customFormat="1"/>
    <row r="15261" s="77" customFormat="1"/>
    <row r="15262" s="77" customFormat="1"/>
    <row r="15263" s="77" customFormat="1"/>
    <row r="15264" s="77" customFormat="1"/>
    <row r="15265" s="77" customFormat="1"/>
    <row r="15266" s="77" customFormat="1"/>
    <row r="15267" s="77" customFormat="1"/>
    <row r="15268" s="77" customFormat="1"/>
    <row r="15269" s="77" customFormat="1"/>
    <row r="15270" s="77" customFormat="1"/>
    <row r="15271" s="77" customFormat="1"/>
    <row r="15272" s="77" customFormat="1"/>
    <row r="15273" s="77" customFormat="1"/>
    <row r="15274" s="77" customFormat="1"/>
    <row r="15275" s="77" customFormat="1"/>
    <row r="15276" s="77" customFormat="1"/>
    <row r="15277" s="77" customFormat="1"/>
    <row r="15278" s="77" customFormat="1"/>
    <row r="15279" s="77" customFormat="1"/>
    <row r="15280" s="77" customFormat="1"/>
    <row r="15281" s="77" customFormat="1"/>
    <row r="15282" s="77" customFormat="1"/>
    <row r="15283" s="77" customFormat="1"/>
    <row r="15284" s="77" customFormat="1"/>
    <row r="15285" s="77" customFormat="1"/>
    <row r="15286" s="77" customFormat="1"/>
    <row r="15287" s="77" customFormat="1"/>
    <row r="15288" s="77" customFormat="1"/>
    <row r="15289" s="77" customFormat="1"/>
    <row r="15290" s="77" customFormat="1"/>
    <row r="15291" s="77" customFormat="1"/>
    <row r="15292" s="77" customFormat="1"/>
    <row r="15293" s="77" customFormat="1"/>
    <row r="15294" s="77" customFormat="1"/>
    <row r="15295" s="77" customFormat="1"/>
    <row r="15296" s="77" customFormat="1"/>
    <row r="15297" s="77" customFormat="1"/>
    <row r="15298" s="77" customFormat="1"/>
    <row r="15299" s="77" customFormat="1"/>
    <row r="15300" s="77" customFormat="1"/>
    <row r="15301" s="77" customFormat="1"/>
    <row r="15302" s="77" customFormat="1"/>
    <row r="15303" s="77" customFormat="1"/>
    <row r="15304" s="77" customFormat="1"/>
    <row r="15305" s="77" customFormat="1"/>
    <row r="15306" s="77" customFormat="1"/>
    <row r="15307" s="77" customFormat="1"/>
    <row r="15308" s="77" customFormat="1"/>
    <row r="15309" s="77" customFormat="1"/>
    <row r="15310" s="77" customFormat="1"/>
    <row r="15311" s="77" customFormat="1"/>
    <row r="15312" s="77" customFormat="1"/>
    <row r="15313" s="77" customFormat="1"/>
    <row r="15314" s="77" customFormat="1"/>
    <row r="15315" s="77" customFormat="1"/>
    <row r="15316" s="77" customFormat="1"/>
    <row r="15317" s="77" customFormat="1"/>
    <row r="15318" s="77" customFormat="1"/>
    <row r="15319" s="77" customFormat="1"/>
    <row r="15320" s="77" customFormat="1"/>
    <row r="15321" s="77" customFormat="1"/>
    <row r="15322" s="77" customFormat="1"/>
    <row r="15323" s="77" customFormat="1"/>
    <row r="15324" s="77" customFormat="1"/>
    <row r="15325" s="77" customFormat="1"/>
    <row r="15326" s="77" customFormat="1"/>
    <row r="15327" s="77" customFormat="1"/>
    <row r="15328" s="77" customFormat="1"/>
    <row r="15329" s="77" customFormat="1"/>
    <row r="15330" s="77" customFormat="1"/>
    <row r="15331" s="77" customFormat="1"/>
    <row r="15332" s="77" customFormat="1"/>
    <row r="15333" s="77" customFormat="1"/>
    <row r="15334" s="77" customFormat="1"/>
    <row r="15335" s="77" customFormat="1"/>
    <row r="15336" s="77" customFormat="1"/>
    <row r="15337" s="77" customFormat="1"/>
    <row r="15338" s="77" customFormat="1"/>
    <row r="15339" s="77" customFormat="1"/>
    <row r="15340" s="77" customFormat="1"/>
    <row r="15341" s="77" customFormat="1"/>
    <row r="15342" s="77" customFormat="1"/>
    <row r="15343" s="77" customFormat="1"/>
    <row r="15344" s="77" customFormat="1"/>
    <row r="15345" s="77" customFormat="1"/>
    <row r="15346" s="77" customFormat="1"/>
    <row r="15347" s="77" customFormat="1"/>
    <row r="15348" s="77" customFormat="1"/>
    <row r="15349" s="77" customFormat="1"/>
    <row r="15350" s="77" customFormat="1"/>
    <row r="15351" s="77" customFormat="1"/>
    <row r="15352" s="77" customFormat="1"/>
    <row r="15353" s="77" customFormat="1"/>
    <row r="15354" s="77" customFormat="1"/>
    <row r="15355" s="77" customFormat="1"/>
    <row r="15356" s="77" customFormat="1"/>
    <row r="15357" s="77" customFormat="1"/>
    <row r="15358" s="77" customFormat="1"/>
    <row r="15359" s="77" customFormat="1"/>
    <row r="15360" s="77" customFormat="1"/>
    <row r="15361" s="77" customFormat="1"/>
    <row r="15362" s="77" customFormat="1"/>
    <row r="15363" s="77" customFormat="1"/>
    <row r="15364" s="77" customFormat="1"/>
    <row r="15365" s="77" customFormat="1"/>
    <row r="15366" s="77" customFormat="1"/>
    <row r="15367" s="77" customFormat="1"/>
    <row r="15368" s="77" customFormat="1"/>
    <row r="15369" s="77" customFormat="1"/>
    <row r="15370" s="77" customFormat="1"/>
    <row r="15371" s="77" customFormat="1"/>
    <row r="15372" s="77" customFormat="1"/>
    <row r="15373" s="77" customFormat="1"/>
    <row r="15374" s="77" customFormat="1"/>
    <row r="15375" s="77" customFormat="1"/>
    <row r="15376" s="77" customFormat="1"/>
    <row r="15377" s="77" customFormat="1"/>
    <row r="15378" s="77" customFormat="1"/>
    <row r="15379" s="77" customFormat="1"/>
    <row r="15380" s="77" customFormat="1"/>
    <row r="15381" s="77" customFormat="1"/>
    <row r="15382" s="77" customFormat="1"/>
    <row r="15383" s="77" customFormat="1"/>
    <row r="15384" s="77" customFormat="1"/>
    <row r="15385" s="77" customFormat="1"/>
    <row r="15386" s="77" customFormat="1"/>
    <row r="15387" s="77" customFormat="1"/>
    <row r="15388" s="77" customFormat="1"/>
    <row r="15389" s="77" customFormat="1"/>
    <row r="15390" s="77" customFormat="1"/>
    <row r="15391" s="77" customFormat="1"/>
    <row r="15392" s="77" customFormat="1"/>
    <row r="15393" s="77" customFormat="1"/>
    <row r="15394" s="77" customFormat="1"/>
    <row r="15395" s="77" customFormat="1"/>
    <row r="15396" s="77" customFormat="1"/>
    <row r="15397" s="77" customFormat="1"/>
    <row r="15398" s="77" customFormat="1"/>
    <row r="15399" s="77" customFormat="1"/>
    <row r="15400" s="77" customFormat="1"/>
    <row r="15401" s="77" customFormat="1"/>
    <row r="15402" s="77" customFormat="1"/>
    <row r="15403" s="77" customFormat="1"/>
    <row r="15404" s="77" customFormat="1"/>
    <row r="15405" s="77" customFormat="1"/>
    <row r="15406" s="77" customFormat="1"/>
    <row r="15407" s="77" customFormat="1"/>
    <row r="15408" s="77" customFormat="1"/>
    <row r="15409" s="77" customFormat="1"/>
    <row r="15410" s="77" customFormat="1"/>
    <row r="15411" s="77" customFormat="1"/>
    <row r="15412" s="77" customFormat="1"/>
    <row r="15413" s="77" customFormat="1"/>
    <row r="15414" s="77" customFormat="1"/>
    <row r="15415" s="77" customFormat="1"/>
    <row r="15416" s="77" customFormat="1"/>
    <row r="15417" s="77" customFormat="1"/>
    <row r="15418" s="77" customFormat="1"/>
    <row r="15419" s="77" customFormat="1"/>
    <row r="15420" s="77" customFormat="1"/>
    <row r="15421" s="77" customFormat="1"/>
    <row r="15422" s="77" customFormat="1"/>
    <row r="15423" s="77" customFormat="1"/>
    <row r="15424" s="77" customFormat="1"/>
    <row r="15425" s="77" customFormat="1"/>
    <row r="15426" s="77" customFormat="1"/>
    <row r="15427" s="77" customFormat="1"/>
    <row r="15428" s="77" customFormat="1"/>
    <row r="15429" s="77" customFormat="1"/>
    <row r="15430" s="77" customFormat="1"/>
    <row r="15431" s="77" customFormat="1"/>
    <row r="15432" s="77" customFormat="1"/>
    <row r="15433" s="77" customFormat="1"/>
    <row r="15434" s="77" customFormat="1"/>
    <row r="15435" s="77" customFormat="1"/>
    <row r="15436" s="77" customFormat="1"/>
    <row r="15437" s="77" customFormat="1"/>
    <row r="15438" s="77" customFormat="1"/>
    <row r="15439" s="77" customFormat="1"/>
    <row r="15440" s="77" customFormat="1"/>
    <row r="15441" s="77" customFormat="1"/>
    <row r="15442" s="77" customFormat="1"/>
    <row r="15443" s="77" customFormat="1"/>
    <row r="15444" s="77" customFormat="1"/>
    <row r="15445" s="77" customFormat="1"/>
    <row r="15446" s="77" customFormat="1"/>
    <row r="15447" s="77" customFormat="1"/>
    <row r="15448" s="77" customFormat="1"/>
    <row r="15449" s="77" customFormat="1"/>
    <row r="15450" s="77" customFormat="1"/>
    <row r="15451" s="77" customFormat="1"/>
    <row r="15452" s="77" customFormat="1"/>
    <row r="15453" s="77" customFormat="1"/>
    <row r="15454" s="77" customFormat="1"/>
    <row r="15455" s="77" customFormat="1"/>
    <row r="15456" s="77" customFormat="1"/>
    <row r="15457" s="77" customFormat="1"/>
    <row r="15458" s="77" customFormat="1"/>
    <row r="15459" s="77" customFormat="1"/>
    <row r="15460" s="77" customFormat="1"/>
    <row r="15461" s="77" customFormat="1"/>
    <row r="15462" s="77" customFormat="1"/>
    <row r="15463" s="77" customFormat="1"/>
    <row r="15464" s="77" customFormat="1"/>
    <row r="15465" s="77" customFormat="1"/>
    <row r="15466" s="77" customFormat="1"/>
    <row r="15467" s="77" customFormat="1"/>
    <row r="15468" s="77" customFormat="1"/>
    <row r="15469" s="77" customFormat="1"/>
    <row r="15470" s="77" customFormat="1"/>
    <row r="15471" s="77" customFormat="1"/>
    <row r="15472" s="77" customFormat="1"/>
    <row r="15473" s="77" customFormat="1"/>
    <row r="15474" s="77" customFormat="1"/>
    <row r="15475" s="77" customFormat="1"/>
    <row r="15476" s="77" customFormat="1"/>
    <row r="15477" s="77" customFormat="1"/>
    <row r="15478" s="77" customFormat="1"/>
    <row r="15479" s="77" customFormat="1"/>
    <row r="15480" s="77" customFormat="1"/>
    <row r="15481" s="77" customFormat="1"/>
    <row r="15482" s="77" customFormat="1"/>
    <row r="15483" s="77" customFormat="1"/>
    <row r="15484" s="77" customFormat="1"/>
    <row r="15485" s="77" customFormat="1"/>
    <row r="15486" s="77" customFormat="1"/>
    <row r="15487" s="77" customFormat="1"/>
    <row r="15488" s="77" customFormat="1"/>
    <row r="15489" s="77" customFormat="1"/>
    <row r="15490" s="77" customFormat="1"/>
    <row r="15491" s="77" customFormat="1"/>
    <row r="15492" s="77" customFormat="1"/>
    <row r="15493" s="77" customFormat="1"/>
    <row r="15494" s="77" customFormat="1"/>
    <row r="15495" s="77" customFormat="1"/>
    <row r="15496" s="77" customFormat="1"/>
    <row r="15497" s="77" customFormat="1"/>
    <row r="15498" s="77" customFormat="1"/>
    <row r="15499" s="77" customFormat="1"/>
    <row r="15500" s="77" customFormat="1"/>
    <row r="15501" s="77" customFormat="1"/>
    <row r="15502" s="77" customFormat="1"/>
    <row r="15503" s="77" customFormat="1"/>
    <row r="15504" s="77" customFormat="1"/>
    <row r="15505" s="77" customFormat="1"/>
    <row r="15506" s="77" customFormat="1"/>
    <row r="15507" s="77" customFormat="1"/>
    <row r="15508" s="77" customFormat="1"/>
    <row r="15509" s="77" customFormat="1"/>
    <row r="15510" s="77" customFormat="1"/>
    <row r="15511" s="77" customFormat="1"/>
    <row r="15512" s="77" customFormat="1"/>
    <row r="15513" s="77" customFormat="1"/>
    <row r="15514" s="77" customFormat="1"/>
    <row r="15515" s="77" customFormat="1"/>
    <row r="15516" s="77" customFormat="1"/>
    <row r="15517" s="77" customFormat="1"/>
    <row r="15518" s="77" customFormat="1"/>
    <row r="15519" s="77" customFormat="1"/>
    <row r="15520" s="77" customFormat="1"/>
    <row r="15521" s="77" customFormat="1"/>
    <row r="15522" s="77" customFormat="1"/>
    <row r="15523" s="77" customFormat="1"/>
    <row r="15524" s="77" customFormat="1"/>
    <row r="15525" s="77" customFormat="1"/>
    <row r="15526" s="77" customFormat="1"/>
    <row r="15527" s="77" customFormat="1"/>
    <row r="15528" s="77" customFormat="1"/>
    <row r="15529" s="77" customFormat="1"/>
    <row r="15530" s="77" customFormat="1"/>
    <row r="15531" s="77" customFormat="1"/>
    <row r="15532" s="77" customFormat="1"/>
    <row r="15533" s="77" customFormat="1"/>
    <row r="15534" s="77" customFormat="1"/>
    <row r="15535" s="77" customFormat="1"/>
    <row r="15536" s="77" customFormat="1"/>
    <row r="15537" s="77" customFormat="1"/>
    <row r="15538" s="77" customFormat="1"/>
    <row r="15539" s="77" customFormat="1"/>
    <row r="15540" s="77" customFormat="1"/>
    <row r="15541" s="77" customFormat="1"/>
    <row r="15542" s="77" customFormat="1"/>
    <row r="15543" s="77" customFormat="1"/>
    <row r="15544" s="77" customFormat="1"/>
    <row r="15545" s="77" customFormat="1"/>
    <row r="15546" s="77" customFormat="1"/>
    <row r="15547" s="77" customFormat="1"/>
    <row r="15548" s="77" customFormat="1"/>
    <row r="15549" s="77" customFormat="1"/>
    <row r="15550" s="77" customFormat="1"/>
    <row r="15551" s="77" customFormat="1"/>
    <row r="15552" s="77" customFormat="1"/>
    <row r="15553" s="77" customFormat="1"/>
    <row r="15554" s="77" customFormat="1"/>
    <row r="15555" s="77" customFormat="1"/>
    <row r="15556" s="77" customFormat="1"/>
    <row r="15557" s="77" customFormat="1"/>
    <row r="15558" s="77" customFormat="1"/>
    <row r="15559" s="77" customFormat="1"/>
    <row r="15560" s="77" customFormat="1"/>
    <row r="15561" s="77" customFormat="1"/>
    <row r="15562" s="77" customFormat="1"/>
    <row r="15563" s="77" customFormat="1"/>
    <row r="15564" s="77" customFormat="1"/>
    <row r="15565" s="77" customFormat="1"/>
    <row r="15566" s="77" customFormat="1"/>
    <row r="15567" s="77" customFormat="1"/>
    <row r="15568" s="77" customFormat="1"/>
    <row r="15569" s="77" customFormat="1"/>
    <row r="15570" s="77" customFormat="1"/>
    <row r="15571" s="77" customFormat="1"/>
    <row r="15572" s="77" customFormat="1"/>
    <row r="15573" s="77" customFormat="1"/>
    <row r="15574" s="77" customFormat="1"/>
    <row r="15575" s="77" customFormat="1"/>
    <row r="15576" s="77" customFormat="1"/>
    <row r="15577" s="77" customFormat="1"/>
    <row r="15578" s="77" customFormat="1"/>
    <row r="15579" s="77" customFormat="1"/>
    <row r="15580" s="77" customFormat="1"/>
    <row r="15581" s="77" customFormat="1"/>
    <row r="15582" s="77" customFormat="1"/>
    <row r="15583" s="77" customFormat="1"/>
    <row r="15584" s="77" customFormat="1"/>
    <row r="15585" s="77" customFormat="1"/>
    <row r="15586" s="77" customFormat="1"/>
    <row r="15587" s="77" customFormat="1"/>
    <row r="15588" s="77" customFormat="1"/>
    <row r="15589" s="77" customFormat="1"/>
    <row r="15590" s="77" customFormat="1"/>
    <row r="15591" s="77" customFormat="1"/>
    <row r="15592" s="77" customFormat="1"/>
    <row r="15593" s="77" customFormat="1"/>
    <row r="15594" s="77" customFormat="1"/>
    <row r="15595" s="77" customFormat="1"/>
    <row r="15596" s="77" customFormat="1"/>
    <row r="15597" s="77" customFormat="1"/>
    <row r="15598" s="77" customFormat="1"/>
    <row r="15599" s="77" customFormat="1"/>
    <row r="15600" s="77" customFormat="1"/>
    <row r="15601" s="77" customFormat="1"/>
    <row r="15602" s="77" customFormat="1"/>
    <row r="15603" s="77" customFormat="1"/>
    <row r="15604" s="77" customFormat="1"/>
    <row r="15605" s="77" customFormat="1"/>
    <row r="15606" s="77" customFormat="1"/>
    <row r="15607" s="77" customFormat="1"/>
    <row r="15608" s="77" customFormat="1"/>
    <row r="15609" s="77" customFormat="1"/>
    <row r="15610" s="77" customFormat="1"/>
    <row r="15611" s="77" customFormat="1"/>
    <row r="15612" s="77" customFormat="1"/>
    <row r="15613" s="77" customFormat="1"/>
    <row r="15614" s="77" customFormat="1"/>
    <row r="15615" s="77" customFormat="1"/>
    <row r="15616" s="77" customFormat="1"/>
    <row r="15617" s="77" customFormat="1"/>
    <row r="15618" s="77" customFormat="1"/>
    <row r="15619" s="77" customFormat="1"/>
    <row r="15620" s="77" customFormat="1"/>
    <row r="15621" s="77" customFormat="1"/>
    <row r="15622" s="77" customFormat="1"/>
    <row r="15623" s="77" customFormat="1"/>
    <row r="15624" s="77" customFormat="1"/>
    <row r="15625" s="77" customFormat="1"/>
    <row r="15626" s="77" customFormat="1"/>
    <row r="15627" s="77" customFormat="1"/>
    <row r="15628" s="77" customFormat="1"/>
    <row r="15629" s="77" customFormat="1"/>
    <row r="15630" s="77" customFormat="1"/>
    <row r="15631" s="77" customFormat="1"/>
    <row r="15632" s="77" customFormat="1"/>
    <row r="15633" s="77" customFormat="1"/>
    <row r="15634" s="77" customFormat="1"/>
    <row r="15635" s="77" customFormat="1"/>
    <row r="15636" s="77" customFormat="1"/>
    <row r="15637" s="77" customFormat="1"/>
    <row r="15638" s="77" customFormat="1"/>
    <row r="15639" s="77" customFormat="1"/>
    <row r="15640" s="77" customFormat="1"/>
    <row r="15641" s="77" customFormat="1"/>
    <row r="15642" s="77" customFormat="1"/>
    <row r="15643" s="77" customFormat="1"/>
    <row r="15644" s="77" customFormat="1"/>
    <row r="15645" s="77" customFormat="1"/>
    <row r="15646" s="77" customFormat="1"/>
    <row r="15647" s="77" customFormat="1"/>
    <row r="15648" s="77" customFormat="1"/>
    <row r="15649" s="77" customFormat="1"/>
    <row r="15650" s="77" customFormat="1"/>
    <row r="15651" s="77" customFormat="1"/>
    <row r="15652" s="77" customFormat="1"/>
    <row r="15653" s="77" customFormat="1"/>
    <row r="15654" s="77" customFormat="1"/>
    <row r="15655" s="77" customFormat="1"/>
    <row r="15656" s="77" customFormat="1"/>
    <row r="15657" s="77" customFormat="1"/>
    <row r="15658" s="77" customFormat="1"/>
    <row r="15659" s="77" customFormat="1"/>
    <row r="15660" s="77" customFormat="1"/>
    <row r="15661" s="77" customFormat="1"/>
    <row r="15662" s="77" customFormat="1"/>
    <row r="15663" s="77" customFormat="1"/>
    <row r="15664" s="77" customFormat="1"/>
    <row r="15665" s="77" customFormat="1"/>
    <row r="15666" s="77" customFormat="1"/>
    <row r="15667" s="77" customFormat="1"/>
    <row r="15668" s="77" customFormat="1"/>
    <row r="15669" s="77" customFormat="1"/>
    <row r="15670" s="77" customFormat="1"/>
    <row r="15671" s="77" customFormat="1"/>
    <row r="15672" s="77" customFormat="1"/>
    <row r="15673" s="77" customFormat="1"/>
    <row r="15674" s="77" customFormat="1"/>
    <row r="15675" s="77" customFormat="1"/>
    <row r="15676" s="77" customFormat="1"/>
    <row r="15677" s="77" customFormat="1"/>
    <row r="15678" s="77" customFormat="1"/>
    <row r="15679" s="77" customFormat="1"/>
    <row r="15680" s="77" customFormat="1"/>
    <row r="15681" s="77" customFormat="1"/>
    <row r="15682" s="77" customFormat="1"/>
    <row r="15683" s="77" customFormat="1"/>
    <row r="15684" s="77" customFormat="1"/>
    <row r="15685" s="77" customFormat="1"/>
    <row r="15686" s="77" customFormat="1"/>
    <row r="15687" s="77" customFormat="1"/>
    <row r="15688" s="77" customFormat="1"/>
    <row r="15689" s="77" customFormat="1"/>
    <row r="15690" s="77" customFormat="1"/>
    <row r="15691" s="77" customFormat="1"/>
    <row r="15692" s="77" customFormat="1"/>
    <row r="15693" s="77" customFormat="1"/>
    <row r="15694" s="77" customFormat="1"/>
    <row r="15695" s="77" customFormat="1"/>
    <row r="15696" s="77" customFormat="1"/>
    <row r="15697" s="77" customFormat="1"/>
    <row r="15698" s="77" customFormat="1"/>
    <row r="15699" s="77" customFormat="1"/>
    <row r="15700" s="77" customFormat="1"/>
    <row r="15701" s="77" customFormat="1"/>
    <row r="15702" s="77" customFormat="1"/>
    <row r="15703" s="77" customFormat="1"/>
    <row r="15704" s="77" customFormat="1"/>
    <row r="15705" s="77" customFormat="1"/>
    <row r="15706" s="77" customFormat="1"/>
    <row r="15707" s="77" customFormat="1"/>
    <row r="15708" s="77" customFormat="1"/>
    <row r="15709" s="77" customFormat="1"/>
    <row r="15710" s="77" customFormat="1"/>
    <row r="15711" s="77" customFormat="1"/>
    <row r="15712" s="77" customFormat="1"/>
    <row r="15713" s="77" customFormat="1"/>
    <row r="15714" s="77" customFormat="1"/>
    <row r="15715" s="77" customFormat="1"/>
    <row r="15716" s="77" customFormat="1"/>
    <row r="15717" s="77" customFormat="1"/>
    <row r="15718" s="77" customFormat="1"/>
    <row r="15719" s="77" customFormat="1"/>
    <row r="15720" s="77" customFormat="1"/>
    <row r="15721" s="77" customFormat="1"/>
    <row r="15722" s="77" customFormat="1"/>
    <row r="15723" s="77" customFormat="1"/>
    <row r="15724" s="77" customFormat="1"/>
    <row r="15725" s="77" customFormat="1"/>
    <row r="15726" s="77" customFormat="1"/>
    <row r="15727" s="77" customFormat="1"/>
    <row r="15728" s="77" customFormat="1"/>
    <row r="15729" s="77" customFormat="1"/>
    <row r="15730" s="77" customFormat="1"/>
    <row r="15731" s="77" customFormat="1"/>
    <row r="15732" s="77" customFormat="1"/>
    <row r="15733" s="77" customFormat="1"/>
    <row r="15734" s="77" customFormat="1"/>
    <row r="15735" s="77" customFormat="1"/>
    <row r="15736" s="77" customFormat="1"/>
    <row r="15737" s="77" customFormat="1"/>
    <row r="15738" s="77" customFormat="1"/>
    <row r="15739" s="77" customFormat="1"/>
    <row r="15740" s="77" customFormat="1"/>
    <row r="15741" s="77" customFormat="1"/>
    <row r="15742" s="77" customFormat="1"/>
    <row r="15743" s="77" customFormat="1"/>
    <row r="15744" s="77" customFormat="1"/>
    <row r="15745" s="77" customFormat="1"/>
    <row r="15746" s="77" customFormat="1"/>
    <row r="15747" s="77" customFormat="1"/>
    <row r="15748" s="77" customFormat="1"/>
    <row r="15749" s="77" customFormat="1"/>
    <row r="15750" s="77" customFormat="1"/>
    <row r="15751" s="77" customFormat="1"/>
    <row r="15752" s="77" customFormat="1"/>
    <row r="15753" s="77" customFormat="1"/>
    <row r="15754" s="77" customFormat="1"/>
    <row r="15755" s="77" customFormat="1"/>
    <row r="15756" s="77" customFormat="1"/>
    <row r="15757" s="77" customFormat="1"/>
    <row r="15758" s="77" customFormat="1"/>
    <row r="15759" s="77" customFormat="1"/>
    <row r="15760" s="77" customFormat="1"/>
    <row r="15761" s="77" customFormat="1"/>
    <row r="15762" s="77" customFormat="1"/>
    <row r="15763" s="77" customFormat="1"/>
    <row r="15764" s="77" customFormat="1"/>
    <row r="15765" s="77" customFormat="1"/>
    <row r="15766" s="77" customFormat="1"/>
    <row r="15767" s="77" customFormat="1"/>
    <row r="15768" s="77" customFormat="1"/>
    <row r="15769" s="77" customFormat="1"/>
    <row r="15770" s="77" customFormat="1"/>
    <row r="15771" s="77" customFormat="1"/>
    <row r="15772" s="77" customFormat="1"/>
    <row r="15773" s="77" customFormat="1"/>
    <row r="15774" s="77" customFormat="1"/>
    <row r="15775" s="77" customFormat="1"/>
    <row r="15776" s="77" customFormat="1"/>
    <row r="15777" s="77" customFormat="1"/>
    <row r="15778" s="77" customFormat="1"/>
    <row r="15779" s="77" customFormat="1"/>
    <row r="15780" s="77" customFormat="1"/>
    <row r="15781" s="77" customFormat="1"/>
    <row r="15782" s="77" customFormat="1"/>
    <row r="15783" s="77" customFormat="1"/>
    <row r="15784" s="77" customFormat="1"/>
    <row r="15785" s="77" customFormat="1"/>
    <row r="15786" s="77" customFormat="1"/>
    <row r="15787" s="77" customFormat="1"/>
    <row r="15788" s="77" customFormat="1"/>
    <row r="15789" s="77" customFormat="1"/>
    <row r="15790" s="77" customFormat="1"/>
    <row r="15791" s="77" customFormat="1"/>
    <row r="15792" s="77" customFormat="1"/>
    <row r="15793" s="77" customFormat="1"/>
    <row r="15794" s="77" customFormat="1"/>
    <row r="15795" s="77" customFormat="1"/>
    <row r="15796" s="77" customFormat="1"/>
    <row r="15797" s="77" customFormat="1"/>
    <row r="15798" s="77" customFormat="1"/>
    <row r="15799" s="77" customFormat="1"/>
    <row r="15800" s="77" customFormat="1"/>
    <row r="15801" s="77" customFormat="1"/>
    <row r="15802" s="77" customFormat="1"/>
    <row r="15803" s="77" customFormat="1"/>
    <row r="15804" s="77" customFormat="1"/>
    <row r="15805" s="77" customFormat="1"/>
    <row r="15806" s="77" customFormat="1"/>
    <row r="15807" s="77" customFormat="1"/>
    <row r="15808" s="77" customFormat="1"/>
    <row r="15809" s="77" customFormat="1"/>
    <row r="15810" s="77" customFormat="1"/>
    <row r="15811" s="77" customFormat="1"/>
    <row r="15812" s="77" customFormat="1"/>
    <row r="15813" s="77" customFormat="1"/>
    <row r="15814" s="77" customFormat="1"/>
    <row r="15815" s="77" customFormat="1"/>
    <row r="15816" s="77" customFormat="1"/>
    <row r="15817" s="77" customFormat="1"/>
    <row r="15818" s="77" customFormat="1"/>
    <row r="15819" s="77" customFormat="1"/>
    <row r="15820" s="77" customFormat="1"/>
    <row r="15821" s="77" customFormat="1"/>
    <row r="15822" s="77" customFormat="1"/>
    <row r="15823" s="77" customFormat="1"/>
    <row r="15824" s="77" customFormat="1"/>
    <row r="15825" s="77" customFormat="1"/>
    <row r="15826" s="77" customFormat="1"/>
    <row r="15827" s="77" customFormat="1"/>
    <row r="15828" s="77" customFormat="1"/>
    <row r="15829" s="77" customFormat="1"/>
    <row r="15830" s="77" customFormat="1"/>
    <row r="15831" s="77" customFormat="1"/>
    <row r="15832" s="77" customFormat="1"/>
    <row r="15833" s="77" customFormat="1"/>
    <row r="15834" s="77" customFormat="1"/>
    <row r="15835" s="77" customFormat="1"/>
    <row r="15836" s="77" customFormat="1"/>
    <row r="15837" s="77" customFormat="1"/>
    <row r="15838" s="77" customFormat="1"/>
    <row r="15839" s="77" customFormat="1"/>
    <row r="15840" s="77" customFormat="1"/>
    <row r="15841" s="77" customFormat="1"/>
    <row r="15842" s="77" customFormat="1"/>
    <row r="15843" s="77" customFormat="1"/>
    <row r="15844" s="77" customFormat="1"/>
    <row r="15845" s="77" customFormat="1"/>
    <row r="15846" s="77" customFormat="1"/>
    <row r="15847" s="77" customFormat="1"/>
    <row r="15848" s="77" customFormat="1"/>
    <row r="15849" s="77" customFormat="1"/>
    <row r="15850" s="77" customFormat="1"/>
    <row r="15851" s="77" customFormat="1"/>
    <row r="15852" s="77" customFormat="1"/>
    <row r="15853" s="77" customFormat="1"/>
    <row r="15854" s="77" customFormat="1"/>
    <row r="15855" s="77" customFormat="1"/>
    <row r="15856" s="77" customFormat="1"/>
    <row r="15857" s="77" customFormat="1"/>
    <row r="15858" s="77" customFormat="1"/>
    <row r="15859" s="77" customFormat="1"/>
    <row r="15860" s="77" customFormat="1"/>
    <row r="15861" s="77" customFormat="1"/>
    <row r="15862" s="77" customFormat="1"/>
    <row r="15863" s="77" customFormat="1"/>
    <row r="15864" s="77" customFormat="1"/>
    <row r="15865" s="77" customFormat="1"/>
    <row r="15866" s="77" customFormat="1"/>
    <row r="15867" s="77" customFormat="1"/>
    <row r="15868" s="77" customFormat="1"/>
    <row r="15869" s="77" customFormat="1"/>
    <row r="15870" s="77" customFormat="1"/>
    <row r="15871" s="77" customFormat="1"/>
    <row r="15872" s="77" customFormat="1"/>
    <row r="15873" s="77" customFormat="1"/>
    <row r="15874" s="77" customFormat="1"/>
    <row r="15875" s="77" customFormat="1"/>
    <row r="15876" s="77" customFormat="1"/>
    <row r="15877" s="77" customFormat="1"/>
    <row r="15878" s="77" customFormat="1"/>
    <row r="15879" s="77" customFormat="1"/>
    <row r="15880" s="77" customFormat="1"/>
    <row r="15881" s="77" customFormat="1"/>
    <row r="15882" s="77" customFormat="1"/>
    <row r="15883" s="77" customFormat="1"/>
    <row r="15884" s="77" customFormat="1"/>
    <row r="15885" s="77" customFormat="1"/>
    <row r="15886" s="77" customFormat="1"/>
    <row r="15887" s="77" customFormat="1"/>
    <row r="15888" s="77" customFormat="1"/>
    <row r="15889" s="77" customFormat="1"/>
    <row r="15890" s="77" customFormat="1"/>
    <row r="15891" s="77" customFormat="1"/>
    <row r="15892" s="77" customFormat="1"/>
    <row r="15893" s="77" customFormat="1"/>
    <row r="15894" s="77" customFormat="1"/>
    <row r="15895" s="77" customFormat="1"/>
    <row r="15896" s="77" customFormat="1"/>
    <row r="15897" s="77" customFormat="1"/>
    <row r="15898" s="77" customFormat="1"/>
    <row r="15899" s="77" customFormat="1"/>
    <row r="15900" s="77" customFormat="1"/>
    <row r="15901" s="77" customFormat="1"/>
    <row r="15902" s="77" customFormat="1"/>
    <row r="15903" s="77" customFormat="1"/>
    <row r="15904" s="77" customFormat="1"/>
    <row r="15905" s="77" customFormat="1"/>
    <row r="15906" s="77" customFormat="1"/>
    <row r="15907" s="77" customFormat="1"/>
    <row r="15908" s="77" customFormat="1"/>
    <row r="15909" s="77" customFormat="1"/>
    <row r="15910" s="77" customFormat="1"/>
    <row r="15911" s="77" customFormat="1"/>
    <row r="15912" s="77" customFormat="1"/>
    <row r="15913" s="77" customFormat="1"/>
    <row r="15914" s="77" customFormat="1"/>
    <row r="15915" s="77" customFormat="1"/>
    <row r="15916" s="77" customFormat="1"/>
    <row r="15917" s="77" customFormat="1"/>
    <row r="15918" s="77" customFormat="1"/>
    <row r="15919" s="77" customFormat="1"/>
    <row r="15920" s="77" customFormat="1"/>
    <row r="15921" s="77" customFormat="1"/>
    <row r="15922" s="77" customFormat="1"/>
    <row r="15923" s="77" customFormat="1"/>
    <row r="15924" s="77" customFormat="1"/>
    <row r="15925" s="77" customFormat="1"/>
    <row r="15926" s="77" customFormat="1"/>
    <row r="15927" s="77" customFormat="1"/>
    <row r="15928" s="77" customFormat="1"/>
    <row r="15929" s="77" customFormat="1"/>
    <row r="15930" s="77" customFormat="1"/>
    <row r="15931" s="77" customFormat="1"/>
    <row r="15932" s="77" customFormat="1"/>
    <row r="15933" s="77" customFormat="1"/>
    <row r="15934" s="77" customFormat="1"/>
    <row r="15935" s="77" customFormat="1"/>
    <row r="15936" s="77" customFormat="1"/>
    <row r="15937" s="77" customFormat="1"/>
    <row r="15938" s="77" customFormat="1"/>
    <row r="15939" s="77" customFormat="1"/>
    <row r="15940" s="77" customFormat="1"/>
    <row r="15941" s="77" customFormat="1"/>
    <row r="15942" s="77" customFormat="1"/>
    <row r="15943" s="77" customFormat="1"/>
    <row r="15944" s="77" customFormat="1"/>
    <row r="15945" s="77" customFormat="1"/>
    <row r="15946" s="77" customFormat="1"/>
    <row r="15947" s="77" customFormat="1"/>
    <row r="15948" s="77" customFormat="1"/>
    <row r="15949" s="77" customFormat="1"/>
    <row r="15950" s="77" customFormat="1"/>
    <row r="15951" s="77" customFormat="1"/>
    <row r="15952" s="77" customFormat="1"/>
    <row r="15953" s="77" customFormat="1"/>
    <row r="15954" s="77" customFormat="1"/>
    <row r="15955" s="77" customFormat="1"/>
    <row r="15956" s="77" customFormat="1"/>
    <row r="15957" s="77" customFormat="1"/>
    <row r="15958" s="77" customFormat="1"/>
    <row r="15959" s="77" customFormat="1"/>
    <row r="15960" s="77" customFormat="1"/>
    <row r="15961" s="77" customFormat="1"/>
    <row r="15962" s="77" customFormat="1"/>
    <row r="15963" s="77" customFormat="1"/>
    <row r="15964" s="77" customFormat="1"/>
    <row r="15965" s="77" customFormat="1"/>
    <row r="15966" s="77" customFormat="1"/>
    <row r="15967" s="77" customFormat="1"/>
    <row r="15968" s="77" customFormat="1"/>
    <row r="15969" s="77" customFormat="1"/>
    <row r="15970" s="77" customFormat="1"/>
    <row r="15971" s="77" customFormat="1"/>
    <row r="15972" s="77" customFormat="1"/>
    <row r="15973" s="77" customFormat="1"/>
    <row r="15974" s="77" customFormat="1"/>
    <row r="15975" s="77" customFormat="1"/>
    <row r="15976" s="77" customFormat="1"/>
    <row r="15977" s="77" customFormat="1"/>
    <row r="15978" s="77" customFormat="1"/>
    <row r="15979" s="77" customFormat="1"/>
    <row r="15980" s="77" customFormat="1"/>
    <row r="15981" s="77" customFormat="1"/>
    <row r="15982" s="77" customFormat="1"/>
    <row r="15983" s="77" customFormat="1"/>
    <row r="15984" s="77" customFormat="1"/>
    <row r="15985" s="77" customFormat="1"/>
    <row r="15986" s="77" customFormat="1"/>
    <row r="15987" s="77" customFormat="1"/>
    <row r="15988" s="77" customFormat="1"/>
    <row r="15989" s="77" customFormat="1"/>
    <row r="15990" s="77" customFormat="1"/>
    <row r="15991" s="77" customFormat="1"/>
    <row r="15992" s="77" customFormat="1"/>
    <row r="15993" s="77" customFormat="1"/>
    <row r="15994" s="77" customFormat="1"/>
    <row r="15995" s="77" customFormat="1"/>
    <row r="15996" s="77" customFormat="1"/>
    <row r="15997" s="77" customFormat="1"/>
    <row r="15998" s="77" customFormat="1"/>
    <row r="15999" s="77" customFormat="1"/>
    <row r="16000" s="77" customFormat="1"/>
    <row r="16001" s="77" customFormat="1"/>
    <row r="16002" s="77" customFormat="1"/>
    <row r="16003" s="77" customFormat="1"/>
    <row r="16004" s="77" customFormat="1"/>
    <row r="16005" s="77" customFormat="1"/>
    <row r="16006" s="77" customFormat="1"/>
    <row r="16007" s="77" customFormat="1"/>
    <row r="16008" s="77" customFormat="1"/>
    <row r="16009" s="77" customFormat="1"/>
    <row r="16010" s="77" customFormat="1"/>
    <row r="16011" s="77" customFormat="1"/>
    <row r="16012" s="77" customFormat="1"/>
    <row r="16013" s="77" customFormat="1"/>
    <row r="16014" s="77" customFormat="1"/>
    <row r="16015" s="77" customFormat="1"/>
    <row r="16016" s="77" customFormat="1"/>
    <row r="16017" s="77" customFormat="1"/>
    <row r="16018" s="77" customFormat="1"/>
    <row r="16019" s="77" customFormat="1"/>
    <row r="16020" s="77" customFormat="1"/>
    <row r="16021" s="77" customFormat="1"/>
    <row r="16022" s="77" customFormat="1"/>
    <row r="16023" s="77" customFormat="1"/>
    <row r="16024" s="77" customFormat="1"/>
    <row r="16025" s="77" customFormat="1"/>
    <row r="16026" s="77" customFormat="1"/>
    <row r="16027" s="77" customFormat="1"/>
    <row r="16028" s="77" customFormat="1"/>
    <row r="16029" s="77" customFormat="1"/>
    <row r="16030" s="77" customFormat="1"/>
    <row r="16031" s="77" customFormat="1"/>
    <row r="16032" s="77" customFormat="1"/>
    <row r="16033" s="77" customFormat="1"/>
    <row r="16034" s="77" customFormat="1"/>
    <row r="16035" s="77" customFormat="1"/>
    <row r="16036" s="77" customFormat="1"/>
    <row r="16037" s="77" customFormat="1"/>
    <row r="16038" s="77" customFormat="1"/>
    <row r="16039" s="77" customFormat="1"/>
    <row r="16040" s="77" customFormat="1"/>
    <row r="16041" s="77" customFormat="1"/>
    <row r="16042" s="77" customFormat="1"/>
    <row r="16043" s="77" customFormat="1"/>
    <row r="16044" s="77" customFormat="1"/>
    <row r="16045" s="77" customFormat="1"/>
    <row r="16046" s="77" customFormat="1"/>
    <row r="16047" s="77" customFormat="1"/>
    <row r="16048" s="77" customFormat="1"/>
    <row r="16049" s="77" customFormat="1"/>
    <row r="16050" s="77" customFormat="1"/>
    <row r="16051" s="77" customFormat="1"/>
    <row r="16052" s="77" customFormat="1"/>
    <row r="16053" s="77" customFormat="1"/>
    <row r="16054" s="77" customFormat="1"/>
    <row r="16055" s="77" customFormat="1"/>
    <row r="16056" s="77" customFormat="1"/>
    <row r="16057" s="77" customFormat="1"/>
    <row r="16058" s="77" customFormat="1"/>
    <row r="16059" s="77" customFormat="1"/>
    <row r="16060" s="77" customFormat="1"/>
    <row r="16061" s="77" customFormat="1"/>
    <row r="16062" s="77" customFormat="1"/>
    <row r="16063" s="77" customFormat="1"/>
    <row r="16064" s="77" customFormat="1"/>
    <row r="16065" s="77" customFormat="1"/>
    <row r="16066" s="77" customFormat="1"/>
    <row r="16067" s="77" customFormat="1"/>
    <row r="16068" s="77" customFormat="1"/>
    <row r="16069" s="77" customFormat="1"/>
    <row r="16070" s="77" customFormat="1"/>
    <row r="16071" s="77" customFormat="1"/>
    <row r="16072" s="77" customFormat="1"/>
    <row r="16073" s="77" customFormat="1"/>
    <row r="16074" s="77" customFormat="1"/>
    <row r="16075" s="77" customFormat="1"/>
    <row r="16076" s="77" customFormat="1"/>
    <row r="16077" s="77" customFormat="1"/>
    <row r="16078" s="77" customFormat="1"/>
    <row r="16079" s="77" customFormat="1"/>
    <row r="16080" s="77" customFormat="1"/>
    <row r="16081" s="77" customFormat="1"/>
    <row r="16082" s="77" customFormat="1"/>
    <row r="16083" s="77" customFormat="1"/>
    <row r="16084" s="77" customFormat="1"/>
    <row r="16085" s="77" customFormat="1"/>
    <row r="16086" s="77" customFormat="1"/>
    <row r="16087" s="77" customFormat="1"/>
    <row r="16088" s="77" customFormat="1"/>
    <row r="16089" s="77" customFormat="1"/>
    <row r="16090" s="77" customFormat="1"/>
    <row r="16091" s="77" customFormat="1"/>
    <row r="16092" s="77" customFormat="1"/>
    <row r="16093" s="77" customFormat="1"/>
    <row r="16094" s="77" customFormat="1"/>
    <row r="16095" s="77" customFormat="1"/>
    <row r="16096" s="77" customFormat="1"/>
    <row r="16097" s="77" customFormat="1"/>
    <row r="16098" s="77" customFormat="1"/>
    <row r="16099" s="77" customFormat="1"/>
    <row r="16100" s="77" customFormat="1"/>
    <row r="16101" s="77" customFormat="1"/>
    <row r="16102" s="77" customFormat="1"/>
    <row r="16103" s="77" customFormat="1"/>
    <row r="16104" s="77" customFormat="1"/>
    <row r="16105" s="77" customFormat="1"/>
    <row r="16106" s="77" customFormat="1"/>
    <row r="16107" s="77" customFormat="1"/>
    <row r="16108" s="77" customFormat="1"/>
    <row r="16109" s="77" customFormat="1"/>
    <row r="16110" s="77" customFormat="1"/>
    <row r="16111" s="77" customFormat="1"/>
    <row r="16112" s="77" customFormat="1"/>
    <row r="16113" s="77" customFormat="1"/>
    <row r="16114" s="77" customFormat="1"/>
    <row r="16115" s="77" customFormat="1"/>
    <row r="16116" s="77" customFormat="1"/>
    <row r="16117" s="77" customFormat="1"/>
    <row r="16118" s="77" customFormat="1"/>
    <row r="16119" s="77" customFormat="1"/>
    <row r="16120" s="77" customFormat="1"/>
    <row r="16121" s="77" customFormat="1"/>
    <row r="16122" s="77" customFormat="1"/>
    <row r="16123" s="77" customFormat="1"/>
    <row r="16124" s="77" customFormat="1"/>
    <row r="16125" s="77" customFormat="1"/>
    <row r="16126" s="77" customFormat="1"/>
    <row r="16127" s="77" customFormat="1"/>
    <row r="16128" s="77" customFormat="1"/>
    <row r="16129" s="77" customFormat="1"/>
    <row r="16130" s="77" customFormat="1"/>
    <row r="16131" s="77" customFormat="1"/>
    <row r="16132" s="77" customFormat="1"/>
    <row r="16133" s="77" customFormat="1"/>
    <row r="16134" s="77" customFormat="1"/>
    <row r="16135" s="77" customFormat="1"/>
    <row r="16136" s="77" customFormat="1"/>
    <row r="16137" s="77" customFormat="1"/>
    <row r="16138" s="77" customFormat="1"/>
    <row r="16139" s="77" customFormat="1"/>
    <row r="16140" s="77" customFormat="1"/>
    <row r="16141" s="77" customFormat="1"/>
    <row r="16142" s="77" customFormat="1"/>
    <row r="16143" s="77" customFormat="1"/>
    <row r="16144" s="77" customFormat="1"/>
    <row r="16145" s="77" customFormat="1"/>
    <row r="16146" s="77" customFormat="1"/>
    <row r="16147" s="77" customFormat="1"/>
    <row r="16148" s="77" customFormat="1"/>
    <row r="16149" s="77" customFormat="1"/>
    <row r="16150" s="77" customFormat="1"/>
    <row r="16151" s="77" customFormat="1"/>
    <row r="16152" s="77" customFormat="1"/>
    <row r="16153" s="77" customFormat="1"/>
    <row r="16154" s="77" customFormat="1"/>
    <row r="16155" s="77" customFormat="1"/>
    <row r="16156" s="77" customFormat="1"/>
    <row r="16157" s="77" customFormat="1"/>
    <row r="16158" s="77" customFormat="1"/>
    <row r="16159" s="77" customFormat="1"/>
    <row r="16160" s="77" customFormat="1"/>
    <row r="16161" s="77" customFormat="1"/>
    <row r="16162" s="77" customFormat="1"/>
    <row r="16163" s="77" customFormat="1"/>
    <row r="16164" s="77" customFormat="1"/>
    <row r="16165" s="77" customFormat="1"/>
    <row r="16166" s="77" customFormat="1"/>
    <row r="16167" s="77" customFormat="1"/>
    <row r="16168" s="77" customFormat="1"/>
    <row r="16169" s="77" customFormat="1"/>
    <row r="16170" s="77" customFormat="1"/>
    <row r="16171" s="77" customFormat="1"/>
    <row r="16172" s="77" customFormat="1"/>
    <row r="16173" s="77" customFormat="1"/>
    <row r="16174" s="77" customFormat="1"/>
    <row r="16175" s="77" customFormat="1"/>
    <row r="16176" s="77" customFormat="1"/>
    <row r="16177" s="77" customFormat="1"/>
    <row r="16178" s="77" customFormat="1"/>
    <row r="16179" s="77" customFormat="1"/>
    <row r="16180" s="77" customFormat="1"/>
    <row r="16181" s="77" customFormat="1"/>
    <row r="16182" s="77" customFormat="1"/>
    <row r="16183" s="77" customFormat="1"/>
    <row r="16184" s="77" customFormat="1"/>
    <row r="16185" s="77" customFormat="1"/>
    <row r="16186" s="77" customFormat="1"/>
    <row r="16187" s="77" customFormat="1"/>
    <row r="16188" s="77" customFormat="1"/>
    <row r="16189" s="77" customFormat="1"/>
    <row r="16190" s="77" customFormat="1"/>
    <row r="16191" s="77" customFormat="1"/>
    <row r="16192" s="77" customFormat="1"/>
    <row r="16193" s="77" customFormat="1"/>
    <row r="16194" s="77" customFormat="1"/>
    <row r="16195" s="77" customFormat="1"/>
    <row r="16196" s="77" customFormat="1"/>
    <row r="16197" s="77" customFormat="1"/>
    <row r="16198" s="77" customFormat="1"/>
    <row r="16199" s="77" customFormat="1"/>
    <row r="16200" s="77" customFormat="1"/>
    <row r="16201" s="77" customFormat="1"/>
    <row r="16202" s="77" customFormat="1"/>
    <row r="16203" s="77" customFormat="1"/>
    <row r="16204" s="77" customFormat="1"/>
    <row r="16205" s="77" customFormat="1"/>
    <row r="16206" s="77" customFormat="1"/>
    <row r="16207" s="77" customFormat="1"/>
    <row r="16208" s="77" customFormat="1"/>
    <row r="16209" s="77" customFormat="1"/>
    <row r="16210" s="77" customFormat="1"/>
    <row r="16211" s="77" customFormat="1"/>
    <row r="16212" s="77" customFormat="1"/>
    <row r="16213" s="77" customFormat="1"/>
    <row r="16214" s="77" customFormat="1"/>
    <row r="16215" s="77" customFormat="1"/>
    <row r="16216" s="77" customFormat="1"/>
    <row r="16217" s="77" customFormat="1"/>
    <row r="16218" s="77" customFormat="1"/>
    <row r="16219" s="77" customFormat="1"/>
    <row r="16220" s="77" customFormat="1"/>
    <row r="16221" s="77" customFormat="1"/>
    <row r="16222" s="77" customFormat="1"/>
    <row r="16223" s="77" customFormat="1"/>
    <row r="16224" s="77" customFormat="1"/>
    <row r="16225" s="77" customFormat="1"/>
    <row r="16226" s="77" customFormat="1"/>
    <row r="16227" s="77" customFormat="1"/>
    <row r="16228" s="77" customFormat="1"/>
    <row r="16229" s="77" customFormat="1"/>
    <row r="16230" s="77" customFormat="1"/>
    <row r="16231" s="77" customFormat="1"/>
    <row r="16232" s="77" customFormat="1"/>
    <row r="16233" s="77" customFormat="1"/>
    <row r="16234" s="77" customFormat="1"/>
    <row r="16235" s="77" customFormat="1"/>
    <row r="16236" s="77" customFormat="1"/>
    <row r="16237" s="77" customFormat="1"/>
    <row r="16238" s="77" customFormat="1"/>
    <row r="16239" s="77" customFormat="1"/>
    <row r="16240" s="77" customFormat="1"/>
    <row r="16241" s="77" customFormat="1"/>
    <row r="16242" s="77" customFormat="1"/>
    <row r="16243" s="77" customFormat="1"/>
    <row r="16244" s="77" customFormat="1"/>
    <row r="16245" s="77" customFormat="1"/>
    <row r="16246" s="77" customFormat="1"/>
    <row r="16247" s="77" customFormat="1"/>
    <row r="16248" s="77" customFormat="1"/>
    <row r="16249" s="77" customFormat="1"/>
    <row r="16250" s="77" customFormat="1"/>
    <row r="16251" s="77" customFormat="1"/>
    <row r="16252" s="77" customFormat="1"/>
    <row r="16253" s="77" customFormat="1"/>
    <row r="16254" s="77" customFormat="1"/>
    <row r="16255" s="77" customFormat="1"/>
    <row r="16256" s="77" customFormat="1"/>
    <row r="16257" s="77" customFormat="1"/>
    <row r="16258" s="77" customFormat="1"/>
    <row r="16259" s="77" customFormat="1"/>
    <row r="16260" s="77" customFormat="1"/>
    <row r="16261" s="77" customFormat="1"/>
    <row r="16262" s="77" customFormat="1"/>
    <row r="16263" s="77" customFormat="1"/>
    <row r="16264" s="77" customFormat="1"/>
    <row r="16265" s="77" customFormat="1"/>
    <row r="16266" s="77" customFormat="1"/>
    <row r="16267" s="77" customFormat="1"/>
    <row r="16268" s="77" customFormat="1"/>
    <row r="16269" s="77" customFormat="1"/>
    <row r="16270" s="77" customFormat="1"/>
    <row r="16271" s="77" customFormat="1"/>
    <row r="16272" s="77" customFormat="1"/>
    <row r="16273" s="77" customFormat="1"/>
    <row r="16274" s="77" customFormat="1"/>
    <row r="16275" s="77" customFormat="1"/>
    <row r="16276" s="77" customFormat="1"/>
    <row r="16277" s="77" customFormat="1"/>
    <row r="16278" s="77" customFormat="1"/>
    <row r="16279" s="77" customFormat="1"/>
    <row r="16280" s="77" customFormat="1"/>
    <row r="16281" s="77" customFormat="1"/>
    <row r="16282" s="77" customFormat="1"/>
    <row r="16283" s="77" customFormat="1"/>
    <row r="16284" s="77" customFormat="1"/>
    <row r="16285" s="77" customFormat="1"/>
    <row r="16286" s="77" customFormat="1"/>
    <row r="16287" s="77" customFormat="1"/>
    <row r="16288" s="77" customFormat="1"/>
    <row r="16289" s="77" customFormat="1"/>
    <row r="16290" s="77" customFormat="1"/>
    <row r="16291" s="77" customFormat="1"/>
    <row r="16292" s="77" customFormat="1"/>
    <row r="16293" s="77" customFormat="1"/>
    <row r="16294" s="77" customFormat="1"/>
    <row r="16295" s="77" customFormat="1"/>
    <row r="16296" s="77" customFormat="1"/>
    <row r="16297" s="77" customFormat="1"/>
    <row r="16298" s="77" customFormat="1"/>
    <row r="16299" s="77" customFormat="1"/>
    <row r="16300" s="77" customFormat="1"/>
    <row r="16301" s="77" customFormat="1"/>
    <row r="16302" s="77" customFormat="1"/>
    <row r="16303" s="77" customFormat="1"/>
    <row r="16304" s="77" customFormat="1"/>
    <row r="16305" s="77" customFormat="1"/>
    <row r="16306" s="77" customFormat="1"/>
    <row r="16307" s="77" customFormat="1"/>
    <row r="16308" s="77" customFormat="1"/>
    <row r="16309" s="77" customFormat="1"/>
    <row r="16310" s="77" customFormat="1"/>
    <row r="16311" s="77" customFormat="1"/>
    <row r="16312" s="77" customFormat="1"/>
    <row r="16313" s="77" customFormat="1"/>
    <row r="16314" s="77" customFormat="1"/>
    <row r="16315" s="77" customFormat="1"/>
    <row r="16316" s="77" customFormat="1"/>
    <row r="16317" s="77" customFormat="1"/>
    <row r="16318" s="77" customFormat="1"/>
    <row r="16319" s="77" customFormat="1"/>
    <row r="16320" s="77" customFormat="1"/>
    <row r="16321" s="77" customFormat="1"/>
    <row r="16322" s="77" customFormat="1"/>
    <row r="16323" s="77" customFormat="1"/>
    <row r="16324" s="77" customFormat="1"/>
    <row r="16325" s="77" customFormat="1"/>
    <row r="16326" s="77" customFormat="1"/>
    <row r="16327" s="77" customFormat="1"/>
    <row r="16328" s="77" customFormat="1"/>
    <row r="16329" s="77" customFormat="1"/>
    <row r="16330" s="77" customFormat="1"/>
    <row r="16331" s="77" customFormat="1"/>
    <row r="16332" s="77" customFormat="1"/>
    <row r="16333" s="77" customFormat="1"/>
    <row r="16334" s="77" customFormat="1"/>
    <row r="16335" s="77" customFormat="1"/>
    <row r="16336" s="77" customFormat="1"/>
    <row r="16337" s="77" customFormat="1"/>
    <row r="16338" s="77" customFormat="1"/>
    <row r="16339" s="77" customFormat="1"/>
    <row r="16340" s="77" customFormat="1"/>
    <row r="16341" s="77" customFormat="1"/>
    <row r="16342" s="77" customFormat="1"/>
    <row r="16343" s="77" customFormat="1"/>
    <row r="16344" s="77" customFormat="1"/>
    <row r="16345" s="77" customFormat="1"/>
    <row r="16346" s="77" customFormat="1"/>
    <row r="16347" s="77" customFormat="1"/>
    <row r="16348" s="77" customFormat="1"/>
    <row r="16349" s="77" customFormat="1"/>
    <row r="16350" s="77" customFormat="1"/>
    <row r="16351" s="77" customFormat="1"/>
    <row r="16352" s="77" customFormat="1"/>
    <row r="16353" s="77" customFormat="1"/>
    <row r="16354" s="77" customFormat="1"/>
    <row r="16355" s="77" customFormat="1"/>
    <row r="16356" s="77" customFormat="1"/>
    <row r="16357" s="77" customFormat="1"/>
    <row r="16358" s="77" customFormat="1"/>
    <row r="16359" s="77" customFormat="1"/>
    <row r="16360" s="77" customFormat="1"/>
    <row r="16361" s="77" customFormat="1"/>
    <row r="16362" s="77" customFormat="1"/>
    <row r="16363" s="77" customFormat="1"/>
    <row r="16364" s="77" customFormat="1"/>
    <row r="16365" s="77" customFormat="1"/>
    <row r="16366" s="77" customFormat="1"/>
    <row r="16367" s="77" customFormat="1"/>
    <row r="16368" s="77" customFormat="1"/>
    <row r="16369" s="77" customFormat="1"/>
    <row r="16370" s="77" customFormat="1"/>
    <row r="16371" s="77" customFormat="1"/>
    <row r="16372" s="77" customFormat="1"/>
    <row r="16373" s="77" customFormat="1"/>
    <row r="16374" s="77" customFormat="1"/>
    <row r="16375" s="77" customFormat="1"/>
    <row r="16376" s="77" customFormat="1"/>
    <row r="16377" s="77" customFormat="1"/>
    <row r="16378" s="77" customFormat="1"/>
    <row r="16379" s="77" customFormat="1"/>
    <row r="16380" s="77" customFormat="1"/>
    <row r="16381" s="77" customFormat="1"/>
    <row r="16382" s="77" customFormat="1"/>
    <row r="16383" s="77" customFormat="1"/>
  </sheetData>
  <mergeCells count="9">
    <mergeCell ref="A2:Q2"/>
    <mergeCell ref="A3:Q3"/>
    <mergeCell ref="B4:D4"/>
    <mergeCell ref="E4:G4"/>
    <mergeCell ref="H4:J4"/>
    <mergeCell ref="K4:M4"/>
    <mergeCell ref="N4:P4"/>
    <mergeCell ref="A4:A5"/>
    <mergeCell ref="Q4:Q5"/>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AH41"/>
  <sheetViews>
    <sheetView workbookViewId="0">
      <selection activeCell="A30" sqref="A30"/>
    </sheetView>
  </sheetViews>
  <sheetFormatPr defaultColWidth="9" defaultRowHeight="14.25"/>
  <cols>
    <col min="1" max="1" width="39.75" customWidth="1"/>
    <col min="2" max="2" width="10.125" style="26" customWidth="1"/>
    <col min="3" max="3" width="12.125" style="27" customWidth="1"/>
    <col min="4" max="4" width="11.125" style="27" customWidth="1"/>
    <col min="5" max="5" width="11.25" style="27" customWidth="1"/>
    <col min="6" max="6" width="10.5" style="27" customWidth="1"/>
    <col min="7" max="7" width="12.125" style="28" customWidth="1"/>
    <col min="8" max="10" width="10.25" style="28" customWidth="1"/>
    <col min="11" max="11" width="10.25" style="29" customWidth="1"/>
    <col min="12" max="13" width="12.125" style="29" customWidth="1"/>
    <col min="14" max="14" width="8.875" customWidth="1"/>
    <col min="15" max="15" width="9.125" customWidth="1"/>
    <col min="16" max="16" width="8.875" customWidth="1"/>
    <col min="17" max="17" width="9" customWidth="1"/>
    <col min="18" max="18" width="28" customWidth="1"/>
    <col min="19" max="24" width="9.125" customWidth="1"/>
    <col min="25" max="30" width="9.25" customWidth="1"/>
    <col min="31" max="33" width="8.375" customWidth="1"/>
    <col min="34" max="34" width="7.5" customWidth="1"/>
  </cols>
  <sheetData>
    <row r="1" ht="20.25" spans="1:17">
      <c r="A1" s="12" t="s">
        <v>1515</v>
      </c>
      <c r="B1" s="12"/>
      <c r="C1" s="12"/>
      <c r="D1" s="12"/>
      <c r="E1" s="12"/>
      <c r="F1" s="12"/>
      <c r="G1" s="12"/>
      <c r="H1" s="12"/>
      <c r="I1" s="12"/>
      <c r="J1" s="12"/>
      <c r="K1" s="12"/>
      <c r="L1" s="12"/>
      <c r="M1" s="12"/>
      <c r="N1" s="12"/>
      <c r="O1" s="12"/>
      <c r="P1" s="12"/>
      <c r="Q1" s="12"/>
    </row>
    <row r="2" ht="28.5" spans="1:17">
      <c r="A2" s="30" t="s">
        <v>1516</v>
      </c>
      <c r="B2" s="30"/>
      <c r="C2" s="30"/>
      <c r="D2" s="30"/>
      <c r="E2" s="30"/>
      <c r="F2" s="30"/>
      <c r="G2" s="30"/>
      <c r="H2" s="30"/>
      <c r="I2" s="30"/>
      <c r="J2" s="30"/>
      <c r="K2" s="30"/>
      <c r="L2" s="30"/>
      <c r="M2" s="30"/>
      <c r="N2" s="30"/>
      <c r="O2" s="30"/>
      <c r="P2" s="30"/>
      <c r="Q2" s="30"/>
    </row>
    <row r="3" ht="28.5" spans="1:17">
      <c r="A3" s="31"/>
      <c r="B3" s="32"/>
      <c r="C3" s="32"/>
      <c r="D3" s="33"/>
      <c r="E3" s="33"/>
      <c r="F3" s="33"/>
      <c r="G3" s="34"/>
      <c r="H3" s="34"/>
      <c r="I3" s="34"/>
      <c r="J3" s="34"/>
      <c r="K3" s="56"/>
      <c r="L3" s="56"/>
      <c r="M3" s="57"/>
      <c r="N3" s="31"/>
      <c r="O3" s="31"/>
      <c r="P3" s="58" t="s">
        <v>24</v>
      </c>
      <c r="Q3" s="58"/>
    </row>
    <row r="4" spans="1:18">
      <c r="A4" s="35" t="s">
        <v>76</v>
      </c>
      <c r="B4" s="36" t="s">
        <v>1061</v>
      </c>
      <c r="C4" s="37"/>
      <c r="D4" s="38"/>
      <c r="E4" s="39" t="s">
        <v>1428</v>
      </c>
      <c r="F4" s="40"/>
      <c r="G4" s="41"/>
      <c r="H4" s="42" t="s">
        <v>1429</v>
      </c>
      <c r="I4" s="59"/>
      <c r="J4" s="60"/>
      <c r="K4" s="61" t="s">
        <v>1430</v>
      </c>
      <c r="L4" s="62"/>
      <c r="M4" s="63"/>
      <c r="N4" s="64" t="s">
        <v>30</v>
      </c>
      <c r="O4" s="65"/>
      <c r="P4" s="66"/>
      <c r="Q4" s="73" t="s">
        <v>31</v>
      </c>
      <c r="R4" s="74"/>
    </row>
    <row r="5" spans="1:18">
      <c r="A5" s="43"/>
      <c r="B5" s="44" t="s">
        <v>32</v>
      </c>
      <c r="C5" s="45" t="s">
        <v>33</v>
      </c>
      <c r="D5" s="45" t="s">
        <v>34</v>
      </c>
      <c r="E5" s="45" t="s">
        <v>32</v>
      </c>
      <c r="F5" s="45" t="s">
        <v>33</v>
      </c>
      <c r="G5" s="46" t="s">
        <v>34</v>
      </c>
      <c r="H5" s="46" t="s">
        <v>32</v>
      </c>
      <c r="I5" s="46" t="s">
        <v>33</v>
      </c>
      <c r="J5" s="46" t="s">
        <v>34</v>
      </c>
      <c r="K5" s="67" t="s">
        <v>32</v>
      </c>
      <c r="L5" s="67" t="s">
        <v>33</v>
      </c>
      <c r="M5" s="67" t="s">
        <v>34</v>
      </c>
      <c r="N5" s="68" t="s">
        <v>32</v>
      </c>
      <c r="O5" s="68" t="s">
        <v>33</v>
      </c>
      <c r="P5" s="68" t="s">
        <v>34</v>
      </c>
      <c r="Q5" s="75"/>
      <c r="R5" s="74"/>
    </row>
    <row r="6" s="25" customFormat="1" ht="13.5" spans="1:17">
      <c r="A6" s="22" t="s">
        <v>1517</v>
      </c>
      <c r="B6" s="47">
        <v>189566</v>
      </c>
      <c r="C6" s="47">
        <f>C7+C12+C17+C21+C26+C30+C34+C38</f>
        <v>183082</v>
      </c>
      <c r="D6" s="47">
        <f>B6-C6</f>
        <v>6484</v>
      </c>
      <c r="E6" s="47">
        <f>F6+G6</f>
        <v>499752.31</v>
      </c>
      <c r="F6" s="47">
        <v>492401</v>
      </c>
      <c r="G6" s="48">
        <v>7351.31</v>
      </c>
      <c r="H6" s="47">
        <f>I6+J6</f>
        <v>499752.31</v>
      </c>
      <c r="I6" s="47">
        <v>492401</v>
      </c>
      <c r="J6" s="48">
        <v>7351.31</v>
      </c>
      <c r="K6" s="47">
        <f>L6+M6</f>
        <v>539815.53</v>
      </c>
      <c r="L6" s="47">
        <v>532557</v>
      </c>
      <c r="M6" s="47">
        <v>7258.53</v>
      </c>
      <c r="N6" s="69">
        <f>K6/E6</f>
        <v>1.08016615270873</v>
      </c>
      <c r="O6" s="69">
        <f>L6/F6</f>
        <v>1.08155141845772</v>
      </c>
      <c r="P6" s="69">
        <f>M6/G6</f>
        <v>0.987379120184022</v>
      </c>
      <c r="Q6" s="69">
        <f>(K6-B6)/B6</f>
        <v>1.84763897534368</v>
      </c>
    </row>
    <row r="7" spans="1:17">
      <c r="A7" s="8" t="s">
        <v>1518</v>
      </c>
      <c r="B7" s="49">
        <v>17771</v>
      </c>
      <c r="C7" s="50">
        <v>16777</v>
      </c>
      <c r="D7" s="50">
        <f>B7-C7</f>
        <v>994</v>
      </c>
      <c r="E7" s="50">
        <f>F7+G7</f>
        <v>28664.65</v>
      </c>
      <c r="F7" s="50">
        <v>27021</v>
      </c>
      <c r="G7" s="51">
        <v>1643.65</v>
      </c>
      <c r="H7" s="50">
        <f>I7+J7</f>
        <v>28664.65</v>
      </c>
      <c r="I7" s="50">
        <v>27021</v>
      </c>
      <c r="J7" s="51">
        <v>1643.65</v>
      </c>
      <c r="K7" s="50">
        <f t="shared" ref="K7:K70" si="0">L7+M7</f>
        <v>38472.78</v>
      </c>
      <c r="L7" s="50">
        <v>36841</v>
      </c>
      <c r="M7" s="50">
        <v>1631.78</v>
      </c>
      <c r="N7" s="70">
        <f t="shared" ref="N7:O22" si="1">K7/E7</f>
        <v>1.34216814089828</v>
      </c>
      <c r="O7" s="70">
        <f>L7/F7</f>
        <v>1.36342104289257</v>
      </c>
      <c r="P7" s="70">
        <f t="shared" ref="P7" si="2">M7/G7</f>
        <v>0.992778267879415</v>
      </c>
      <c r="Q7" s="70">
        <f t="shared" ref="Q7:Q64" si="3">(K7-B7)/B7</f>
        <v>1.16491925046424</v>
      </c>
    </row>
    <row r="8" spans="1:17">
      <c r="A8" s="8" t="s">
        <v>1519</v>
      </c>
      <c r="B8" s="49">
        <v>17704</v>
      </c>
      <c r="C8" s="50">
        <v>16711</v>
      </c>
      <c r="D8" s="50">
        <f>B8-C8</f>
        <v>993</v>
      </c>
      <c r="E8" s="50">
        <f t="shared" ref="E8:E71" si="4">F8+G8</f>
        <v>16337.88</v>
      </c>
      <c r="F8" s="50">
        <v>16337.88</v>
      </c>
      <c r="G8" s="54"/>
      <c r="H8" s="50">
        <f t="shared" ref="H8:H42" si="5">I8+J8</f>
        <v>16337.88</v>
      </c>
      <c r="I8" s="50">
        <v>16337.88</v>
      </c>
      <c r="J8" s="54"/>
      <c r="K8" s="50">
        <f t="shared" si="0"/>
        <v>19977</v>
      </c>
      <c r="L8" s="50">
        <v>19977</v>
      </c>
      <c r="M8" s="50"/>
      <c r="N8" s="70">
        <f t="shared" si="1"/>
        <v>1.22274126141213</v>
      </c>
      <c r="O8" s="70">
        <f>L8/F8</f>
        <v>1.22274126141213</v>
      </c>
      <c r="P8" s="70"/>
      <c r="Q8" s="70">
        <f t="shared" si="3"/>
        <v>0.128389064618165</v>
      </c>
    </row>
    <row r="9" spans="1:17">
      <c r="A9" s="8" t="s">
        <v>1520</v>
      </c>
      <c r="B9" s="50"/>
      <c r="C9" s="50"/>
      <c r="D9" s="50"/>
      <c r="E9" s="50">
        <f t="shared" si="4"/>
        <v>1641.1</v>
      </c>
      <c r="F9" s="50"/>
      <c r="G9" s="51">
        <v>1641.1</v>
      </c>
      <c r="H9" s="50">
        <f t="shared" si="5"/>
        <v>1641.1</v>
      </c>
      <c r="I9" s="50"/>
      <c r="J9" s="51">
        <v>1641.1</v>
      </c>
      <c r="K9" s="50">
        <f t="shared" si="0"/>
        <v>1620.58</v>
      </c>
      <c r="L9" s="50"/>
      <c r="M9" s="50">
        <v>1620.58</v>
      </c>
      <c r="N9" s="70">
        <f t="shared" si="1"/>
        <v>0.987496191578819</v>
      </c>
      <c r="O9" s="70"/>
      <c r="P9" s="70">
        <f>M9/G9</f>
        <v>0.987496191578819</v>
      </c>
      <c r="Q9" s="70"/>
    </row>
    <row r="10" spans="1:17">
      <c r="A10" s="8" t="s">
        <v>1521</v>
      </c>
      <c r="B10" s="50"/>
      <c r="C10" s="50"/>
      <c r="D10" s="50"/>
      <c r="E10" s="50">
        <f t="shared" si="4"/>
        <v>10592.03</v>
      </c>
      <c r="F10" s="50">
        <v>10589.48</v>
      </c>
      <c r="G10" s="51">
        <v>2.55</v>
      </c>
      <c r="H10" s="50">
        <f t="shared" si="5"/>
        <v>10592.03</v>
      </c>
      <c r="I10" s="50">
        <v>10589.48</v>
      </c>
      <c r="J10" s="51">
        <v>2.55</v>
      </c>
      <c r="K10" s="50">
        <f t="shared" si="0"/>
        <v>15811.2</v>
      </c>
      <c r="L10" s="50">
        <v>15800</v>
      </c>
      <c r="M10" s="50">
        <v>11.2</v>
      </c>
      <c r="N10" s="70">
        <f t="shared" si="1"/>
        <v>1.49274501677204</v>
      </c>
      <c r="O10" s="70">
        <f>L10/F10</f>
        <v>1.49204682382893</v>
      </c>
      <c r="P10" s="70">
        <f>M10/G10</f>
        <v>4.3921568627451</v>
      </c>
      <c r="Q10" s="70"/>
    </row>
    <row r="11" spans="1:17">
      <c r="A11" s="8" t="s">
        <v>1522</v>
      </c>
      <c r="B11" s="49">
        <v>63</v>
      </c>
      <c r="C11" s="50">
        <v>62</v>
      </c>
      <c r="D11" s="50">
        <v>1</v>
      </c>
      <c r="E11" s="50">
        <f t="shared" si="4"/>
        <v>0</v>
      </c>
      <c r="F11" s="50"/>
      <c r="G11" s="51"/>
      <c r="H11" s="50">
        <f t="shared" si="5"/>
        <v>0</v>
      </c>
      <c r="I11" s="50"/>
      <c r="J11" s="51"/>
      <c r="K11" s="50">
        <f t="shared" si="0"/>
        <v>0</v>
      </c>
      <c r="L11" s="50"/>
      <c r="M11" s="50"/>
      <c r="N11" s="9"/>
      <c r="O11" s="9"/>
      <c r="P11" s="9"/>
      <c r="Q11" s="70">
        <f t="shared" si="3"/>
        <v>-1</v>
      </c>
    </row>
    <row r="12" spans="1:17">
      <c r="A12" s="8" t="s">
        <v>1523</v>
      </c>
      <c r="B12" s="49">
        <v>10727</v>
      </c>
      <c r="C12" s="50">
        <v>10727</v>
      </c>
      <c r="D12" s="50"/>
      <c r="E12" s="50">
        <f t="shared" si="4"/>
        <v>7076</v>
      </c>
      <c r="F12" s="50">
        <v>7076</v>
      </c>
      <c r="G12" s="51"/>
      <c r="H12" s="50">
        <f t="shared" si="5"/>
        <v>7076</v>
      </c>
      <c r="I12" s="50">
        <v>7076</v>
      </c>
      <c r="J12" s="51"/>
      <c r="K12" s="50">
        <f t="shared" si="0"/>
        <v>10258</v>
      </c>
      <c r="L12" s="50">
        <v>10258</v>
      </c>
      <c r="M12" s="50"/>
      <c r="N12" s="70">
        <f t="shared" si="1"/>
        <v>1.44968908988129</v>
      </c>
      <c r="O12" s="70">
        <f t="shared" si="1"/>
        <v>1.44968908988129</v>
      </c>
      <c r="P12" s="70"/>
      <c r="Q12" s="70">
        <f t="shared" si="3"/>
        <v>-0.0437214505453528</v>
      </c>
    </row>
    <row r="13" spans="1:17">
      <c r="A13" s="8" t="s">
        <v>1519</v>
      </c>
      <c r="B13" s="49">
        <v>9129</v>
      </c>
      <c r="C13" s="50">
        <v>9129</v>
      </c>
      <c r="D13" s="50"/>
      <c r="E13" s="50">
        <f t="shared" si="4"/>
        <v>5500</v>
      </c>
      <c r="F13" s="50">
        <v>5500</v>
      </c>
      <c r="G13" s="51"/>
      <c r="H13" s="50">
        <f t="shared" si="5"/>
        <v>5500</v>
      </c>
      <c r="I13" s="50">
        <v>5500</v>
      </c>
      <c r="J13" s="51"/>
      <c r="K13" s="50">
        <f t="shared" si="0"/>
        <v>8762</v>
      </c>
      <c r="L13" s="50">
        <v>8762</v>
      </c>
      <c r="M13" s="50"/>
      <c r="N13" s="70">
        <f t="shared" si="1"/>
        <v>1.59309090909091</v>
      </c>
      <c r="O13" s="70">
        <f t="shared" si="1"/>
        <v>1.59309090909091</v>
      </c>
      <c r="P13" s="70"/>
      <c r="Q13" s="70">
        <f t="shared" si="3"/>
        <v>-0.0402015554825282</v>
      </c>
    </row>
    <row r="14" spans="1:17">
      <c r="A14" s="8" t="s">
        <v>1521</v>
      </c>
      <c r="B14" s="49">
        <v>0</v>
      </c>
      <c r="C14" s="50">
        <v>0</v>
      </c>
      <c r="D14" s="50">
        <f t="shared" ref="D14" si="6">B14-C14</f>
        <v>0</v>
      </c>
      <c r="E14" s="50">
        <f t="shared" si="4"/>
        <v>0</v>
      </c>
      <c r="F14" s="50"/>
      <c r="G14" s="51"/>
      <c r="H14" s="50">
        <f t="shared" si="5"/>
        <v>0</v>
      </c>
      <c r="I14" s="50"/>
      <c r="J14" s="51"/>
      <c r="K14" s="50">
        <f t="shared" si="0"/>
        <v>0</v>
      </c>
      <c r="L14" s="50"/>
      <c r="M14" s="50"/>
      <c r="N14" s="9"/>
      <c r="O14" s="9"/>
      <c r="P14" s="9"/>
      <c r="Q14" s="70"/>
    </row>
    <row r="15" spans="1:17">
      <c r="A15" s="8" t="s">
        <v>1522</v>
      </c>
      <c r="B15" s="49">
        <v>28</v>
      </c>
      <c r="C15" s="50">
        <v>28</v>
      </c>
      <c r="D15" s="50"/>
      <c r="E15" s="50">
        <f t="shared" si="4"/>
        <v>0</v>
      </c>
      <c r="F15" s="50"/>
      <c r="G15" s="51"/>
      <c r="H15" s="50">
        <f t="shared" si="5"/>
        <v>0</v>
      </c>
      <c r="I15" s="50"/>
      <c r="J15" s="51"/>
      <c r="K15" s="50">
        <f t="shared" si="0"/>
        <v>4</v>
      </c>
      <c r="L15" s="50">
        <v>4</v>
      </c>
      <c r="M15" s="50"/>
      <c r="N15" s="9"/>
      <c r="O15" s="70"/>
      <c r="P15" s="9"/>
      <c r="Q15" s="70">
        <f t="shared" si="3"/>
        <v>-0.857142857142857</v>
      </c>
    </row>
    <row r="16" spans="1:17">
      <c r="A16" s="8" t="s">
        <v>1524</v>
      </c>
      <c r="B16" s="50"/>
      <c r="C16" s="50"/>
      <c r="D16" s="50"/>
      <c r="E16" s="50">
        <f t="shared" si="4"/>
        <v>0</v>
      </c>
      <c r="F16" s="50"/>
      <c r="G16" s="76"/>
      <c r="H16" s="50">
        <f t="shared" si="5"/>
        <v>0</v>
      </c>
      <c r="I16" s="50"/>
      <c r="J16" s="76"/>
      <c r="K16" s="50">
        <f t="shared" si="0"/>
        <v>0</v>
      </c>
      <c r="L16" s="50"/>
      <c r="M16" s="50"/>
      <c r="N16" s="9"/>
      <c r="O16" s="9"/>
      <c r="P16" s="9"/>
      <c r="Q16" s="70"/>
    </row>
    <row r="17" spans="1:17">
      <c r="A17" s="8" t="s">
        <v>1525</v>
      </c>
      <c r="B17" s="49">
        <v>110098</v>
      </c>
      <c r="C17" s="50">
        <v>110098</v>
      </c>
      <c r="D17" s="50"/>
      <c r="E17" s="50">
        <f t="shared" si="4"/>
        <v>85730</v>
      </c>
      <c r="F17" s="50">
        <v>85730</v>
      </c>
      <c r="G17" s="51"/>
      <c r="H17" s="50">
        <f t="shared" si="5"/>
        <v>85730</v>
      </c>
      <c r="I17" s="50">
        <v>85730</v>
      </c>
      <c r="J17" s="51"/>
      <c r="K17" s="50">
        <f t="shared" si="0"/>
        <v>124979</v>
      </c>
      <c r="L17" s="50">
        <v>124979</v>
      </c>
      <c r="M17" s="50"/>
      <c r="N17" s="70">
        <f t="shared" ref="N17:N18" si="7">K17/E17</f>
        <v>1.45782106613787</v>
      </c>
      <c r="O17" s="70">
        <f t="shared" si="1"/>
        <v>1.45782106613787</v>
      </c>
      <c r="P17" s="70"/>
      <c r="Q17" s="70">
        <f t="shared" si="3"/>
        <v>0.135161401660339</v>
      </c>
    </row>
    <row r="18" spans="1:17">
      <c r="A18" s="8" t="s">
        <v>1519</v>
      </c>
      <c r="B18" s="49">
        <v>103532</v>
      </c>
      <c r="C18" s="50">
        <v>103532</v>
      </c>
      <c r="D18" s="50"/>
      <c r="E18" s="50">
        <f t="shared" si="4"/>
        <v>82000</v>
      </c>
      <c r="F18" s="50">
        <v>82000</v>
      </c>
      <c r="G18" s="51"/>
      <c r="H18" s="50">
        <f t="shared" si="5"/>
        <v>82000</v>
      </c>
      <c r="I18" s="50">
        <v>82000</v>
      </c>
      <c r="J18" s="51"/>
      <c r="K18" s="50">
        <f t="shared" si="0"/>
        <v>117498</v>
      </c>
      <c r="L18" s="50">
        <v>117498</v>
      </c>
      <c r="M18" s="50"/>
      <c r="N18" s="70">
        <f t="shared" si="7"/>
        <v>1.43290243902439</v>
      </c>
      <c r="O18" s="70">
        <f t="shared" si="1"/>
        <v>1.43290243902439</v>
      </c>
      <c r="P18" s="70"/>
      <c r="Q18" s="70">
        <f t="shared" si="3"/>
        <v>0.134895491249082</v>
      </c>
    </row>
    <row r="19" spans="1:17">
      <c r="A19" s="8" t="s">
        <v>1521</v>
      </c>
      <c r="B19" s="50"/>
      <c r="C19" s="50"/>
      <c r="D19" s="50"/>
      <c r="E19" s="50">
        <f t="shared" si="4"/>
        <v>0</v>
      </c>
      <c r="F19" s="50"/>
      <c r="G19" s="51"/>
      <c r="H19" s="50">
        <f t="shared" si="5"/>
        <v>0</v>
      </c>
      <c r="I19" s="50"/>
      <c r="J19" s="51"/>
      <c r="K19" s="50">
        <f t="shared" si="0"/>
        <v>0</v>
      </c>
      <c r="L19" s="50"/>
      <c r="M19" s="50"/>
      <c r="N19" s="9"/>
      <c r="O19" s="9"/>
      <c r="P19" s="9"/>
      <c r="Q19" s="70"/>
    </row>
    <row r="20" spans="1:17">
      <c r="A20" s="8" t="s">
        <v>1522</v>
      </c>
      <c r="B20" s="49">
        <v>2582</v>
      </c>
      <c r="C20" s="50">
        <v>2582</v>
      </c>
      <c r="D20" s="50"/>
      <c r="E20" s="50">
        <f t="shared" si="4"/>
        <v>2500</v>
      </c>
      <c r="F20" s="50">
        <v>2500</v>
      </c>
      <c r="G20" s="51"/>
      <c r="H20" s="50">
        <f t="shared" si="5"/>
        <v>2500</v>
      </c>
      <c r="I20" s="50">
        <v>2500</v>
      </c>
      <c r="J20" s="51"/>
      <c r="K20" s="50">
        <f t="shared" si="0"/>
        <v>5885</v>
      </c>
      <c r="L20" s="50">
        <v>5885</v>
      </c>
      <c r="M20" s="50"/>
      <c r="N20" s="70">
        <f t="shared" ref="N20:N22" si="8">K20/E20</f>
        <v>2.354</v>
      </c>
      <c r="O20" s="70">
        <f t="shared" si="1"/>
        <v>2.354</v>
      </c>
      <c r="P20" s="9"/>
      <c r="Q20" s="70">
        <f t="shared" si="3"/>
        <v>1.27924089852827</v>
      </c>
    </row>
    <row r="21" spans="1:17">
      <c r="A21" s="8" t="s">
        <v>1526</v>
      </c>
      <c r="B21" s="49">
        <v>6206</v>
      </c>
      <c r="C21" s="50">
        <v>6206</v>
      </c>
      <c r="D21" s="50"/>
      <c r="E21" s="50">
        <f t="shared" si="4"/>
        <v>4710</v>
      </c>
      <c r="F21" s="50">
        <v>4710</v>
      </c>
      <c r="G21" s="51"/>
      <c r="H21" s="50">
        <f t="shared" si="5"/>
        <v>4710</v>
      </c>
      <c r="I21" s="50">
        <v>4710</v>
      </c>
      <c r="J21" s="51"/>
      <c r="K21" s="50">
        <f t="shared" si="0"/>
        <v>7481</v>
      </c>
      <c r="L21" s="50">
        <v>7481</v>
      </c>
      <c r="M21" s="50"/>
      <c r="N21" s="70">
        <f t="shared" si="8"/>
        <v>1.58832271762208</v>
      </c>
      <c r="O21" s="70">
        <f t="shared" si="1"/>
        <v>1.58832271762208</v>
      </c>
      <c r="P21" s="9"/>
      <c r="Q21" s="70">
        <f t="shared" si="3"/>
        <v>0.205446342249436</v>
      </c>
    </row>
    <row r="22" spans="1:17">
      <c r="A22" s="8" t="s">
        <v>1519</v>
      </c>
      <c r="B22" s="49">
        <v>5832</v>
      </c>
      <c r="C22" s="50">
        <v>5832</v>
      </c>
      <c r="D22" s="50"/>
      <c r="E22" s="50">
        <f t="shared" si="4"/>
        <v>4410</v>
      </c>
      <c r="F22" s="50">
        <v>4410</v>
      </c>
      <c r="G22" s="51"/>
      <c r="H22" s="50">
        <f t="shared" si="5"/>
        <v>4410</v>
      </c>
      <c r="I22" s="50">
        <v>4410</v>
      </c>
      <c r="J22" s="51"/>
      <c r="K22" s="50">
        <f t="shared" si="0"/>
        <v>7155</v>
      </c>
      <c r="L22" s="50">
        <v>7155</v>
      </c>
      <c r="M22" s="50"/>
      <c r="N22" s="70">
        <f t="shared" si="8"/>
        <v>1.62244897959184</v>
      </c>
      <c r="O22" s="70">
        <f t="shared" si="1"/>
        <v>1.62244897959184</v>
      </c>
      <c r="P22" s="9"/>
      <c r="Q22" s="70">
        <f t="shared" si="3"/>
        <v>0.226851851851852</v>
      </c>
    </row>
    <row r="23" spans="1:17">
      <c r="A23" s="8" t="s">
        <v>1521</v>
      </c>
      <c r="B23" s="50"/>
      <c r="C23" s="50"/>
      <c r="D23" s="50"/>
      <c r="E23" s="50">
        <f t="shared" si="4"/>
        <v>0</v>
      </c>
      <c r="F23" s="50"/>
      <c r="G23" s="51"/>
      <c r="H23" s="50">
        <f t="shared" si="5"/>
        <v>0</v>
      </c>
      <c r="I23" s="50"/>
      <c r="J23" s="51"/>
      <c r="K23" s="50">
        <f t="shared" si="0"/>
        <v>0</v>
      </c>
      <c r="L23" s="50"/>
      <c r="M23" s="50"/>
      <c r="N23" s="9"/>
      <c r="O23" s="70"/>
      <c r="P23" s="9"/>
      <c r="Q23" s="70"/>
    </row>
    <row r="24" spans="1:17">
      <c r="A24" s="8" t="s">
        <v>1522</v>
      </c>
      <c r="B24" s="50">
        <v>2</v>
      </c>
      <c r="C24" s="50">
        <v>2</v>
      </c>
      <c r="D24" s="50"/>
      <c r="E24" s="50">
        <f t="shared" si="4"/>
        <v>0</v>
      </c>
      <c r="F24" s="50"/>
      <c r="G24" s="51"/>
      <c r="H24" s="50">
        <f t="shared" si="5"/>
        <v>0</v>
      </c>
      <c r="I24" s="50"/>
      <c r="J24" s="51"/>
      <c r="K24" s="50">
        <f t="shared" si="0"/>
        <v>4</v>
      </c>
      <c r="L24" s="50">
        <v>4</v>
      </c>
      <c r="M24" s="50"/>
      <c r="N24" s="9"/>
      <c r="O24" s="9"/>
      <c r="P24" s="9"/>
      <c r="Q24" s="70">
        <f t="shared" si="3"/>
        <v>1</v>
      </c>
    </row>
    <row r="25" spans="1:17">
      <c r="A25" s="8" t="s">
        <v>1524</v>
      </c>
      <c r="B25" s="50"/>
      <c r="C25" s="50"/>
      <c r="D25" s="50"/>
      <c r="E25" s="50">
        <f t="shared" si="4"/>
        <v>0</v>
      </c>
      <c r="F25" s="50"/>
      <c r="G25" s="51"/>
      <c r="H25" s="50">
        <f t="shared" si="5"/>
        <v>0</v>
      </c>
      <c r="I25" s="50"/>
      <c r="J25" s="51"/>
      <c r="K25" s="50">
        <f t="shared" si="0"/>
        <v>0</v>
      </c>
      <c r="L25" s="50"/>
      <c r="M25" s="50"/>
      <c r="N25" s="9"/>
      <c r="O25" s="9"/>
      <c r="P25" s="9"/>
      <c r="Q25" s="70"/>
    </row>
    <row r="26" spans="1:17">
      <c r="A26" s="8" t="s">
        <v>1527</v>
      </c>
      <c r="B26" s="52">
        <v>4116</v>
      </c>
      <c r="C26" s="50">
        <v>4116</v>
      </c>
      <c r="D26" s="50"/>
      <c r="E26" s="50">
        <f t="shared" si="4"/>
        <v>3200</v>
      </c>
      <c r="F26" s="50">
        <v>3200</v>
      </c>
      <c r="G26" s="51"/>
      <c r="H26" s="50">
        <f t="shared" si="5"/>
        <v>3200</v>
      </c>
      <c r="I26" s="50">
        <v>3200</v>
      </c>
      <c r="J26" s="51"/>
      <c r="K26" s="50">
        <f t="shared" si="0"/>
        <v>4594</v>
      </c>
      <c r="L26" s="50">
        <v>4594</v>
      </c>
      <c r="M26" s="50"/>
      <c r="N26" s="70">
        <f t="shared" ref="N26:O27" si="9">K26/E26</f>
        <v>1.435625</v>
      </c>
      <c r="O26" s="70">
        <f t="shared" si="9"/>
        <v>1.435625</v>
      </c>
      <c r="P26" s="9"/>
      <c r="Q26" s="70">
        <f t="shared" si="3"/>
        <v>0.116132167152575</v>
      </c>
    </row>
    <row r="27" spans="1:17">
      <c r="A27" s="8" t="s">
        <v>1519</v>
      </c>
      <c r="B27" s="49">
        <v>3842</v>
      </c>
      <c r="C27" s="50">
        <v>3842</v>
      </c>
      <c r="D27" s="50"/>
      <c r="E27" s="50">
        <f t="shared" si="4"/>
        <v>3000</v>
      </c>
      <c r="F27" s="50">
        <v>3000</v>
      </c>
      <c r="G27" s="51"/>
      <c r="H27" s="50">
        <f t="shared" si="5"/>
        <v>3000</v>
      </c>
      <c r="I27" s="50">
        <v>3000</v>
      </c>
      <c r="J27" s="51"/>
      <c r="K27" s="50">
        <f t="shared" si="0"/>
        <v>4376</v>
      </c>
      <c r="L27" s="50">
        <v>4376</v>
      </c>
      <c r="M27" s="50"/>
      <c r="N27" s="70">
        <f t="shared" si="9"/>
        <v>1.45866666666667</v>
      </c>
      <c r="O27" s="70">
        <f t="shared" si="9"/>
        <v>1.45866666666667</v>
      </c>
      <c r="P27" s="9"/>
      <c r="Q27" s="70">
        <f t="shared" si="3"/>
        <v>0.138990109318064</v>
      </c>
    </row>
    <row r="28" spans="1:17">
      <c r="A28" s="8" t="s">
        <v>1521</v>
      </c>
      <c r="B28" s="50"/>
      <c r="C28" s="50"/>
      <c r="D28" s="50"/>
      <c r="E28" s="50">
        <f t="shared" si="4"/>
        <v>0</v>
      </c>
      <c r="F28" s="50"/>
      <c r="G28" s="51"/>
      <c r="H28" s="50">
        <f t="shared" si="5"/>
        <v>0</v>
      </c>
      <c r="I28" s="50"/>
      <c r="J28" s="51"/>
      <c r="K28" s="50">
        <f t="shared" si="0"/>
        <v>0</v>
      </c>
      <c r="L28" s="50"/>
      <c r="M28" s="50"/>
      <c r="N28" s="9"/>
      <c r="O28" s="9"/>
      <c r="P28" s="9"/>
      <c r="Q28" s="70"/>
    </row>
    <row r="29" spans="1:17">
      <c r="A29" s="8" t="s">
        <v>1522</v>
      </c>
      <c r="B29" s="49">
        <v>3</v>
      </c>
      <c r="C29" s="50">
        <v>3</v>
      </c>
      <c r="D29" s="50"/>
      <c r="E29" s="50">
        <f t="shared" si="4"/>
        <v>0</v>
      </c>
      <c r="F29" s="50"/>
      <c r="G29" s="51"/>
      <c r="H29" s="50">
        <f t="shared" si="5"/>
        <v>0</v>
      </c>
      <c r="I29" s="50"/>
      <c r="J29" s="51"/>
      <c r="K29" s="50">
        <f t="shared" si="0"/>
        <v>5</v>
      </c>
      <c r="L29" s="50">
        <v>5</v>
      </c>
      <c r="M29" s="50"/>
      <c r="N29" s="9"/>
      <c r="O29" s="9"/>
      <c r="P29" s="9"/>
      <c r="Q29" s="70">
        <f t="shared" si="3"/>
        <v>0.666666666666667</v>
      </c>
    </row>
    <row r="30" spans="1:17">
      <c r="A30" s="8" t="s">
        <v>1528</v>
      </c>
      <c r="B30" s="49">
        <v>39078</v>
      </c>
      <c r="C30" s="50">
        <v>35158</v>
      </c>
      <c r="D30" s="50">
        <f>B30-C30</f>
        <v>3920</v>
      </c>
      <c r="E30" s="50">
        <f t="shared" si="4"/>
        <v>364664</v>
      </c>
      <c r="F30" s="50">
        <v>364664</v>
      </c>
      <c r="G30" s="51"/>
      <c r="H30" s="50">
        <f t="shared" si="5"/>
        <v>364664</v>
      </c>
      <c r="I30" s="50">
        <v>364664</v>
      </c>
      <c r="J30" s="51"/>
      <c r="K30" s="50">
        <f t="shared" si="0"/>
        <v>348404</v>
      </c>
      <c r="L30" s="50">
        <v>348404</v>
      </c>
      <c r="M30" s="50"/>
      <c r="N30" s="70">
        <f t="shared" ref="N30:O66" si="10">K30/E30</f>
        <v>0.955411008490007</v>
      </c>
      <c r="O30" s="70">
        <f t="shared" si="10"/>
        <v>0.955411008490007</v>
      </c>
      <c r="P30" s="9"/>
      <c r="Q30" s="70">
        <f t="shared" si="3"/>
        <v>7.91560468805978</v>
      </c>
    </row>
    <row r="31" spans="1:17">
      <c r="A31" s="8" t="s">
        <v>1529</v>
      </c>
      <c r="B31" s="49">
        <v>8128</v>
      </c>
      <c r="C31" s="50">
        <v>7252</v>
      </c>
      <c r="D31" s="50">
        <f>B31-C31</f>
        <v>876</v>
      </c>
      <c r="E31" s="50">
        <f t="shared" si="4"/>
        <v>88558</v>
      </c>
      <c r="F31" s="50">
        <v>88558</v>
      </c>
      <c r="G31" s="51"/>
      <c r="H31" s="50">
        <f t="shared" si="5"/>
        <v>88558</v>
      </c>
      <c r="I31" s="50">
        <v>88558</v>
      </c>
      <c r="J31" s="51"/>
      <c r="K31" s="50">
        <f t="shared" si="0"/>
        <v>86279</v>
      </c>
      <c r="L31" s="50">
        <v>86279</v>
      </c>
      <c r="M31" s="50"/>
      <c r="N31" s="70">
        <f t="shared" si="10"/>
        <v>0.974265453149348</v>
      </c>
      <c r="O31" s="70">
        <f t="shared" si="10"/>
        <v>0.974265453149348</v>
      </c>
      <c r="P31" s="9"/>
      <c r="Q31" s="70">
        <f t="shared" si="3"/>
        <v>9.6150344488189</v>
      </c>
    </row>
    <row r="32" spans="1:17">
      <c r="A32" s="8" t="s">
        <v>1521</v>
      </c>
      <c r="B32" s="49">
        <v>29036</v>
      </c>
      <c r="C32" s="50">
        <v>26007</v>
      </c>
      <c r="D32" s="50">
        <f>B32-C32</f>
        <v>3029</v>
      </c>
      <c r="E32" s="50">
        <f t="shared" si="4"/>
        <v>271675</v>
      </c>
      <c r="F32" s="50">
        <v>271675</v>
      </c>
      <c r="G32" s="51"/>
      <c r="H32" s="50">
        <f t="shared" si="5"/>
        <v>271675</v>
      </c>
      <c r="I32" s="50">
        <v>271675</v>
      </c>
      <c r="J32" s="51"/>
      <c r="K32" s="50">
        <f t="shared" si="0"/>
        <v>257059</v>
      </c>
      <c r="L32" s="50">
        <v>257059</v>
      </c>
      <c r="M32" s="50"/>
      <c r="N32" s="70">
        <f t="shared" si="10"/>
        <v>0.946200423299899</v>
      </c>
      <c r="O32" s="70">
        <f t="shared" si="10"/>
        <v>0.946200423299899</v>
      </c>
      <c r="P32" s="9"/>
      <c r="Q32" s="70">
        <f t="shared" si="3"/>
        <v>7.85311337649814</v>
      </c>
    </row>
    <row r="33" spans="1:17">
      <c r="A33" s="8" t="s">
        <v>1522</v>
      </c>
      <c r="B33" s="49">
        <v>15</v>
      </c>
      <c r="C33" s="50"/>
      <c r="D33" s="50">
        <f t="shared" ref="D33:D37" si="11">B33-C33</f>
        <v>15</v>
      </c>
      <c r="E33" s="50">
        <f t="shared" si="4"/>
        <v>0</v>
      </c>
      <c r="F33" s="50"/>
      <c r="G33" s="51"/>
      <c r="H33" s="50">
        <f t="shared" si="5"/>
        <v>0</v>
      </c>
      <c r="I33" s="50"/>
      <c r="J33" s="51"/>
      <c r="K33" s="50">
        <f t="shared" si="0"/>
        <v>0</v>
      </c>
      <c r="L33" s="50"/>
      <c r="M33" s="50"/>
      <c r="N33" s="9"/>
      <c r="O33" s="9"/>
      <c r="P33" s="9"/>
      <c r="Q33" s="70">
        <f t="shared" si="3"/>
        <v>-1</v>
      </c>
    </row>
    <row r="34" spans="1:17">
      <c r="A34" s="8" t="s">
        <v>1530</v>
      </c>
      <c r="B34" s="49">
        <v>1570</v>
      </c>
      <c r="C34" s="50"/>
      <c r="D34" s="50">
        <f t="shared" si="11"/>
        <v>1570</v>
      </c>
      <c r="E34" s="50">
        <f t="shared" si="4"/>
        <v>1268.01</v>
      </c>
      <c r="F34" s="50"/>
      <c r="G34" s="51">
        <v>1268.01</v>
      </c>
      <c r="H34" s="50">
        <f t="shared" si="5"/>
        <v>1268.01</v>
      </c>
      <c r="I34" s="50"/>
      <c r="J34" s="51">
        <v>1268.01</v>
      </c>
      <c r="K34" s="50">
        <f t="shared" si="0"/>
        <v>1493.31</v>
      </c>
      <c r="L34" s="50"/>
      <c r="M34" s="50">
        <v>1493.31</v>
      </c>
      <c r="N34" s="70">
        <f t="shared" si="10"/>
        <v>1.17767998675089</v>
      </c>
      <c r="O34" s="9"/>
      <c r="P34" s="70">
        <f t="shared" ref="P34:P44" si="12">M34/G34</f>
        <v>1.17767998675089</v>
      </c>
      <c r="Q34" s="70">
        <f t="shared" si="3"/>
        <v>-0.0488471337579618</v>
      </c>
    </row>
    <row r="35" spans="1:17">
      <c r="A35" s="8" t="s">
        <v>1531</v>
      </c>
      <c r="B35" s="49">
        <v>357</v>
      </c>
      <c r="C35" s="50"/>
      <c r="D35" s="50">
        <f t="shared" si="11"/>
        <v>357</v>
      </c>
      <c r="E35" s="50">
        <f t="shared" si="4"/>
        <v>183.96</v>
      </c>
      <c r="F35" s="50"/>
      <c r="G35" s="51">
        <v>183.96</v>
      </c>
      <c r="H35" s="50">
        <f t="shared" si="5"/>
        <v>183.96</v>
      </c>
      <c r="I35" s="50"/>
      <c r="J35" s="51">
        <v>183.96</v>
      </c>
      <c r="K35" s="50">
        <f t="shared" si="0"/>
        <v>169.44</v>
      </c>
      <c r="L35" s="50"/>
      <c r="M35" s="50">
        <v>169.44</v>
      </c>
      <c r="N35" s="70">
        <f t="shared" si="10"/>
        <v>0.921069797782126</v>
      </c>
      <c r="O35" s="9"/>
      <c r="P35" s="70">
        <f t="shared" si="12"/>
        <v>0.921069797782126</v>
      </c>
      <c r="Q35" s="70">
        <f t="shared" si="3"/>
        <v>-0.525378151260504</v>
      </c>
    </row>
    <row r="36" spans="1:17">
      <c r="A36" s="8" t="s">
        <v>1521</v>
      </c>
      <c r="B36" s="49">
        <v>1152</v>
      </c>
      <c r="C36" s="50"/>
      <c r="D36" s="50">
        <f t="shared" si="11"/>
        <v>1152</v>
      </c>
      <c r="E36" s="50">
        <f t="shared" si="4"/>
        <v>1084.05</v>
      </c>
      <c r="F36" s="50"/>
      <c r="G36" s="51">
        <v>1084.05</v>
      </c>
      <c r="H36" s="50">
        <f t="shared" si="5"/>
        <v>1084.05</v>
      </c>
      <c r="I36" s="50"/>
      <c r="J36" s="51">
        <v>1084.05</v>
      </c>
      <c r="K36" s="50">
        <f t="shared" si="0"/>
        <v>1322.06</v>
      </c>
      <c r="L36" s="50"/>
      <c r="M36" s="50">
        <v>1322.06</v>
      </c>
      <c r="N36" s="70">
        <f t="shared" si="10"/>
        <v>1.2195562935289</v>
      </c>
      <c r="O36" s="9"/>
      <c r="P36" s="70">
        <f t="shared" si="12"/>
        <v>1.2195562935289</v>
      </c>
      <c r="Q36" s="70">
        <f t="shared" si="3"/>
        <v>0.147621527777778</v>
      </c>
    </row>
    <row r="37" spans="1:17">
      <c r="A37" s="8" t="s">
        <v>1522</v>
      </c>
      <c r="B37" s="49">
        <v>61</v>
      </c>
      <c r="C37" s="50"/>
      <c r="D37" s="50">
        <f t="shared" si="11"/>
        <v>61</v>
      </c>
      <c r="E37" s="50">
        <f t="shared" si="4"/>
        <v>0</v>
      </c>
      <c r="F37" s="50"/>
      <c r="G37" s="51"/>
      <c r="H37" s="50">
        <f t="shared" si="5"/>
        <v>0</v>
      </c>
      <c r="I37" s="50"/>
      <c r="J37" s="51"/>
      <c r="K37" s="50">
        <f t="shared" si="0"/>
        <v>2</v>
      </c>
      <c r="L37" s="50"/>
      <c r="M37" s="50">
        <v>2</v>
      </c>
      <c r="N37" s="70"/>
      <c r="O37" s="9"/>
      <c r="P37" s="70"/>
      <c r="Q37" s="70">
        <f t="shared" si="3"/>
        <v>-0.967213114754098</v>
      </c>
    </row>
    <row r="38" spans="1:17">
      <c r="A38" s="8" t="s">
        <v>1532</v>
      </c>
      <c r="B38" s="50"/>
      <c r="C38" s="50"/>
      <c r="D38" s="50"/>
      <c r="E38" s="50">
        <f t="shared" si="4"/>
        <v>4439.65</v>
      </c>
      <c r="F38" s="50"/>
      <c r="G38" s="51">
        <v>4439.65</v>
      </c>
      <c r="H38" s="50">
        <f t="shared" si="5"/>
        <v>4439.65</v>
      </c>
      <c r="I38" s="50"/>
      <c r="J38" s="51">
        <v>4439.65</v>
      </c>
      <c r="K38" s="50">
        <f t="shared" si="0"/>
        <v>4133.44</v>
      </c>
      <c r="L38" s="50"/>
      <c r="M38" s="50">
        <v>4133.44</v>
      </c>
      <c r="N38" s="70">
        <f t="shared" si="10"/>
        <v>0.931028346829142</v>
      </c>
      <c r="O38" s="9"/>
      <c r="P38" s="70">
        <f t="shared" si="12"/>
        <v>0.931028346829142</v>
      </c>
      <c r="Q38" s="70"/>
    </row>
    <row r="39" spans="1:17">
      <c r="A39" s="8" t="s">
        <v>1529</v>
      </c>
      <c r="B39" s="50"/>
      <c r="C39" s="50"/>
      <c r="D39" s="50"/>
      <c r="E39" s="50">
        <f t="shared" si="4"/>
        <v>1082.25</v>
      </c>
      <c r="F39" s="50"/>
      <c r="G39" s="51">
        <v>1082.25</v>
      </c>
      <c r="H39" s="50">
        <f t="shared" si="5"/>
        <v>1082.25</v>
      </c>
      <c r="I39" s="50"/>
      <c r="J39" s="51">
        <v>1082.25</v>
      </c>
      <c r="K39" s="50">
        <f t="shared" si="0"/>
        <v>1009.59</v>
      </c>
      <c r="L39" s="50"/>
      <c r="M39" s="50">
        <v>1009.59</v>
      </c>
      <c r="N39" s="70">
        <f t="shared" si="10"/>
        <v>0.932862092862093</v>
      </c>
      <c r="O39" s="9"/>
      <c r="P39" s="70">
        <f t="shared" si="12"/>
        <v>0.932862092862093</v>
      </c>
      <c r="Q39" s="70"/>
    </row>
    <row r="40" spans="1:17">
      <c r="A40" s="8" t="s">
        <v>1521</v>
      </c>
      <c r="B40" s="50"/>
      <c r="C40" s="50"/>
      <c r="D40" s="50"/>
      <c r="E40" s="50">
        <f t="shared" si="4"/>
        <v>3357.4</v>
      </c>
      <c r="F40" s="50"/>
      <c r="G40" s="51">
        <v>3357.4</v>
      </c>
      <c r="H40" s="50">
        <f t="shared" si="5"/>
        <v>3357.4</v>
      </c>
      <c r="I40" s="50"/>
      <c r="J40" s="51">
        <v>3357.4</v>
      </c>
      <c r="K40" s="50">
        <f t="shared" si="0"/>
        <v>3044.7</v>
      </c>
      <c r="L40" s="50"/>
      <c r="M40" s="50">
        <v>3044.7</v>
      </c>
      <c r="N40" s="70">
        <f t="shared" si="10"/>
        <v>0.9068624530887</v>
      </c>
      <c r="O40" s="9"/>
      <c r="P40" s="70">
        <f t="shared" si="12"/>
        <v>0.9068624530887</v>
      </c>
      <c r="Q40" s="70"/>
    </row>
    <row r="41" spans="1:17">
      <c r="A41" s="8" t="s">
        <v>1522</v>
      </c>
      <c r="B41" s="50"/>
      <c r="C41" s="50"/>
      <c r="D41" s="50"/>
      <c r="E41" s="50">
        <f t="shared" si="4"/>
        <v>0</v>
      </c>
      <c r="F41" s="50"/>
      <c r="G41" s="51"/>
      <c r="H41" s="50">
        <f t="shared" si="5"/>
        <v>0</v>
      </c>
      <c r="I41" s="50"/>
      <c r="J41" s="51"/>
      <c r="K41" s="50">
        <f t="shared" si="0"/>
        <v>79.15</v>
      </c>
      <c r="L41" s="50"/>
      <c r="M41" s="50">
        <v>79.15</v>
      </c>
      <c r="N41" s="70"/>
      <c r="O41" s="9"/>
      <c r="P41" s="9"/>
      <c r="Q41" s="70"/>
    </row>
  </sheetData>
  <mergeCells count="19">
    <mergeCell ref="A1:Q1"/>
    <mergeCell ref="R1:AH1"/>
    <mergeCell ref="A2:Q2"/>
    <mergeCell ref="U2:AC2"/>
    <mergeCell ref="P3:Q3"/>
    <mergeCell ref="B4:D4"/>
    <mergeCell ref="E4:G4"/>
    <mergeCell ref="H4:J4"/>
    <mergeCell ref="K4:M4"/>
    <mergeCell ref="N4:P4"/>
    <mergeCell ref="S4:U4"/>
    <mergeCell ref="V4:X4"/>
    <mergeCell ref="Y4:AA4"/>
    <mergeCell ref="AB4:AD4"/>
    <mergeCell ref="AE4:AG4"/>
    <mergeCell ref="A4:A5"/>
    <mergeCell ref="Q4:Q5"/>
    <mergeCell ref="R4:R5"/>
    <mergeCell ref="AH4:AH5"/>
  </mergeCells>
  <printOptions horizontalCentered="1"/>
  <pageMargins left="0.707638888888889" right="0.707638888888889" top="0.747916666666667" bottom="0.747916666666667" header="0.313888888888889" footer="0.313888888888889"/>
  <pageSetup paperSize="8" scale="85" orientation="landscape"/>
  <headerFooter>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AH30"/>
  <sheetViews>
    <sheetView workbookViewId="0">
      <selection activeCell="A30" sqref="A30"/>
    </sheetView>
  </sheetViews>
  <sheetFormatPr defaultColWidth="9" defaultRowHeight="14.25"/>
  <cols>
    <col min="1" max="1" width="39.75" customWidth="1"/>
    <col min="2" max="2" width="10.125" style="26" customWidth="1"/>
    <col min="3" max="3" width="12.125" style="27" customWidth="1"/>
    <col min="4" max="4" width="11.125" style="27" customWidth="1"/>
    <col min="5" max="5" width="11.25" style="27" customWidth="1"/>
    <col min="6" max="6" width="10.5" style="27" customWidth="1"/>
    <col min="7" max="7" width="12.125" style="28" customWidth="1"/>
    <col min="8" max="10" width="10.25" style="28" customWidth="1"/>
    <col min="11" max="11" width="10.25" style="29" customWidth="1"/>
    <col min="12" max="13" width="12.125" style="29" customWidth="1"/>
    <col min="14" max="14" width="8.875" customWidth="1"/>
    <col min="15" max="15" width="9.125" customWidth="1"/>
    <col min="16" max="16" width="8.875" customWidth="1"/>
    <col min="17" max="17" width="9" customWidth="1"/>
    <col min="18" max="18" width="28" customWidth="1"/>
    <col min="19" max="24" width="9.125" customWidth="1"/>
    <col min="25" max="30" width="9.25" customWidth="1"/>
    <col min="31" max="33" width="8.375" customWidth="1"/>
    <col min="34" max="34" width="7.5" customWidth="1"/>
  </cols>
  <sheetData>
    <row r="1" ht="20.25" spans="1:17">
      <c r="A1" s="12" t="s">
        <v>1533</v>
      </c>
      <c r="B1" s="12"/>
      <c r="C1" s="12"/>
      <c r="D1" s="12"/>
      <c r="E1" s="12"/>
      <c r="F1" s="12"/>
      <c r="G1" s="12"/>
      <c r="H1" s="12"/>
      <c r="I1" s="12"/>
      <c r="J1" s="12"/>
      <c r="K1" s="12"/>
      <c r="L1" s="12"/>
      <c r="M1" s="12"/>
      <c r="N1" s="12"/>
      <c r="O1" s="12"/>
      <c r="P1" s="12"/>
      <c r="Q1" s="12"/>
    </row>
    <row r="2" ht="28.5" spans="1:17">
      <c r="A2" s="30" t="s">
        <v>1534</v>
      </c>
      <c r="B2" s="30"/>
      <c r="C2" s="30"/>
      <c r="D2" s="30"/>
      <c r="E2" s="30"/>
      <c r="F2" s="30"/>
      <c r="G2" s="30"/>
      <c r="H2" s="30"/>
      <c r="I2" s="30"/>
      <c r="J2" s="30"/>
      <c r="K2" s="30"/>
      <c r="L2" s="30"/>
      <c r="M2" s="30"/>
      <c r="N2" s="30"/>
      <c r="O2" s="30"/>
      <c r="P2" s="30"/>
      <c r="Q2" s="30"/>
    </row>
    <row r="3" ht="28.5" spans="1:17">
      <c r="A3" s="31"/>
      <c r="B3" s="32"/>
      <c r="C3" s="32"/>
      <c r="D3" s="33"/>
      <c r="E3" s="33"/>
      <c r="F3" s="33"/>
      <c r="G3" s="34"/>
      <c r="H3" s="34"/>
      <c r="I3" s="34"/>
      <c r="J3" s="34"/>
      <c r="K3" s="56"/>
      <c r="L3" s="56"/>
      <c r="M3" s="57"/>
      <c r="N3" s="31"/>
      <c r="O3" s="31"/>
      <c r="P3" s="58" t="s">
        <v>24</v>
      </c>
      <c r="Q3" s="58"/>
    </row>
    <row r="4" spans="1:18">
      <c r="A4" s="35" t="s">
        <v>76</v>
      </c>
      <c r="B4" s="36" t="s">
        <v>1061</v>
      </c>
      <c r="C4" s="37"/>
      <c r="D4" s="38"/>
      <c r="E4" s="39" t="s">
        <v>1428</v>
      </c>
      <c r="F4" s="40"/>
      <c r="G4" s="41"/>
      <c r="H4" s="42" t="s">
        <v>1429</v>
      </c>
      <c r="I4" s="59"/>
      <c r="J4" s="60"/>
      <c r="K4" s="61" t="s">
        <v>1430</v>
      </c>
      <c r="L4" s="62"/>
      <c r="M4" s="63"/>
      <c r="N4" s="64" t="s">
        <v>30</v>
      </c>
      <c r="O4" s="65"/>
      <c r="P4" s="66"/>
      <c r="Q4" s="73" t="s">
        <v>31</v>
      </c>
      <c r="R4" s="74"/>
    </row>
    <row r="5" spans="1:18">
      <c r="A5" s="43"/>
      <c r="B5" s="44" t="s">
        <v>32</v>
      </c>
      <c r="C5" s="45" t="s">
        <v>33</v>
      </c>
      <c r="D5" s="45" t="s">
        <v>34</v>
      </c>
      <c r="E5" s="45" t="s">
        <v>32</v>
      </c>
      <c r="F5" s="45" t="s">
        <v>33</v>
      </c>
      <c r="G5" s="46" t="s">
        <v>34</v>
      </c>
      <c r="H5" s="46" t="s">
        <v>32</v>
      </c>
      <c r="I5" s="46" t="s">
        <v>33</v>
      </c>
      <c r="J5" s="46" t="s">
        <v>34</v>
      </c>
      <c r="K5" s="67" t="s">
        <v>32</v>
      </c>
      <c r="L5" s="67" t="s">
        <v>33</v>
      </c>
      <c r="M5" s="67" t="s">
        <v>34</v>
      </c>
      <c r="N5" s="68" t="s">
        <v>32</v>
      </c>
      <c r="O5" s="68" t="s">
        <v>33</v>
      </c>
      <c r="P5" s="68" t="s">
        <v>34</v>
      </c>
      <c r="Q5" s="75"/>
      <c r="R5" s="74"/>
    </row>
    <row r="6" s="25" customFormat="1" ht="13.5" spans="1:17">
      <c r="A6" s="22" t="s">
        <v>1535</v>
      </c>
      <c r="B6" s="47">
        <v>126822</v>
      </c>
      <c r="C6" s="47">
        <f>C7+C9+C16+C20+C23+C26+C28+C29</f>
        <v>122575</v>
      </c>
      <c r="D6" s="47">
        <f t="shared" ref="D6:D11" si="0">B6-C6</f>
        <v>4247</v>
      </c>
      <c r="E6" s="47">
        <f t="shared" ref="E6:E33" si="1">F6+G6</f>
        <v>440470</v>
      </c>
      <c r="F6" s="47">
        <v>434146</v>
      </c>
      <c r="G6" s="48">
        <v>6324</v>
      </c>
      <c r="H6" s="47">
        <f t="shared" ref="H6:H33" si="2">I6+J6</f>
        <v>440470</v>
      </c>
      <c r="I6" s="47">
        <v>434146</v>
      </c>
      <c r="J6" s="47">
        <v>6324</v>
      </c>
      <c r="K6" s="47">
        <f t="shared" ref="K6:K33" si="3">L6+M6</f>
        <v>426377.09</v>
      </c>
      <c r="L6" s="47">
        <v>420574</v>
      </c>
      <c r="M6" s="47">
        <v>5803.09</v>
      </c>
      <c r="N6" s="69">
        <f t="shared" ref="N6:P6" si="4">K6/E6</f>
        <v>0.968004835743637</v>
      </c>
      <c r="O6" s="69">
        <f t="shared" si="4"/>
        <v>0.968738627097797</v>
      </c>
      <c r="P6" s="69">
        <f t="shared" si="4"/>
        <v>0.917629664769133</v>
      </c>
      <c r="Q6" s="69">
        <f t="shared" ref="Q6:Q11" si="5">(K6-B6)/B6</f>
        <v>2.36201203261264</v>
      </c>
    </row>
    <row r="7" spans="1:17">
      <c r="A7" s="8" t="s">
        <v>1536</v>
      </c>
      <c r="B7" s="49">
        <v>12309</v>
      </c>
      <c r="C7" s="50">
        <v>11598</v>
      </c>
      <c r="D7" s="50">
        <f t="shared" si="0"/>
        <v>711</v>
      </c>
      <c r="E7" s="50">
        <f t="shared" si="1"/>
        <v>28482.29</v>
      </c>
      <c r="F7" s="50">
        <v>27021</v>
      </c>
      <c r="G7" s="51">
        <v>1461.29</v>
      </c>
      <c r="H7" s="50">
        <f t="shared" si="2"/>
        <v>28482.29</v>
      </c>
      <c r="I7" s="50">
        <v>27021</v>
      </c>
      <c r="J7" s="9">
        <v>1461.29</v>
      </c>
      <c r="K7" s="9">
        <f t="shared" si="3"/>
        <v>39066.28</v>
      </c>
      <c r="L7" s="9">
        <v>37632</v>
      </c>
      <c r="M7" s="9">
        <v>1434.28</v>
      </c>
      <c r="N7" s="70">
        <f t="shared" ref="N7:P7" si="6">K7/E7</f>
        <v>1.37159898308739</v>
      </c>
      <c r="O7" s="70">
        <f t="shared" si="6"/>
        <v>1.39269457088931</v>
      </c>
      <c r="P7" s="70">
        <f t="shared" si="6"/>
        <v>0.981516331460559</v>
      </c>
      <c r="Q7" s="70">
        <f t="shared" si="5"/>
        <v>2.17379803395889</v>
      </c>
    </row>
    <row r="8" spans="1:17">
      <c r="A8" s="8" t="s">
        <v>1537</v>
      </c>
      <c r="B8" s="49">
        <v>12309</v>
      </c>
      <c r="C8" s="50">
        <v>11598</v>
      </c>
      <c r="D8" s="50">
        <f t="shared" si="0"/>
        <v>711</v>
      </c>
      <c r="E8" s="50">
        <f t="shared" si="1"/>
        <v>28482.29</v>
      </c>
      <c r="F8" s="50">
        <v>27021</v>
      </c>
      <c r="G8" s="51">
        <v>1461.29</v>
      </c>
      <c r="H8" s="50">
        <f t="shared" si="2"/>
        <v>28482.29</v>
      </c>
      <c r="I8" s="50">
        <v>27021</v>
      </c>
      <c r="J8" s="9">
        <v>1461.29</v>
      </c>
      <c r="K8" s="9">
        <f t="shared" si="3"/>
        <v>39066.28</v>
      </c>
      <c r="L8" s="9">
        <v>37632</v>
      </c>
      <c r="M8" s="9">
        <v>1434.28</v>
      </c>
      <c r="N8" s="70">
        <f t="shared" ref="N8:P8" si="7">K8/E8</f>
        <v>1.37159898308739</v>
      </c>
      <c r="O8" s="70">
        <f t="shared" si="7"/>
        <v>1.39269457088931</v>
      </c>
      <c r="P8" s="70">
        <f t="shared" si="7"/>
        <v>0.981516331460559</v>
      </c>
      <c r="Q8" s="70">
        <f t="shared" si="5"/>
        <v>2.17379803395889</v>
      </c>
    </row>
    <row r="9" spans="1:17">
      <c r="A9" s="8" t="s">
        <v>1538</v>
      </c>
      <c r="B9" s="49">
        <v>8659</v>
      </c>
      <c r="C9" s="50">
        <v>8659</v>
      </c>
      <c r="D9" s="50">
        <f t="shared" si="0"/>
        <v>0</v>
      </c>
      <c r="E9" s="50">
        <f t="shared" si="1"/>
        <v>7076</v>
      </c>
      <c r="F9" s="50">
        <v>7076</v>
      </c>
      <c r="G9" s="51"/>
      <c r="H9" s="50">
        <f t="shared" si="2"/>
        <v>7076</v>
      </c>
      <c r="I9" s="50">
        <v>7076</v>
      </c>
      <c r="J9" s="9"/>
      <c r="K9" s="9">
        <f t="shared" si="3"/>
        <v>7376</v>
      </c>
      <c r="L9" s="9">
        <v>7376</v>
      </c>
      <c r="M9" s="9"/>
      <c r="N9" s="70">
        <f t="shared" ref="N9:N11" si="8">K9/E9</f>
        <v>1.0423968343697</v>
      </c>
      <c r="O9" s="70">
        <f t="shared" ref="O9:O11" si="9">L9/F9</f>
        <v>1.0423968343697</v>
      </c>
      <c r="P9" s="71"/>
      <c r="Q9" s="70">
        <f t="shared" si="5"/>
        <v>-0.14816953458829</v>
      </c>
    </row>
    <row r="10" spans="1:17">
      <c r="A10" s="8" t="s">
        <v>1539</v>
      </c>
      <c r="B10" s="49">
        <v>4094</v>
      </c>
      <c r="C10" s="50">
        <v>4094</v>
      </c>
      <c r="D10" s="50">
        <f t="shared" si="0"/>
        <v>0</v>
      </c>
      <c r="E10" s="50">
        <f t="shared" si="1"/>
        <v>4112.15</v>
      </c>
      <c r="F10" s="50">
        <v>4112.15</v>
      </c>
      <c r="G10" s="51"/>
      <c r="H10" s="50">
        <f t="shared" si="2"/>
        <v>4112.15</v>
      </c>
      <c r="I10" s="50">
        <v>4112.15</v>
      </c>
      <c r="J10" s="9"/>
      <c r="K10" s="9">
        <f t="shared" si="3"/>
        <v>4047</v>
      </c>
      <c r="L10" s="9">
        <v>4047</v>
      </c>
      <c r="M10" s="9"/>
      <c r="N10" s="70">
        <f t="shared" si="8"/>
        <v>0.984156706345829</v>
      </c>
      <c r="O10" s="70">
        <f t="shared" si="9"/>
        <v>0.984156706345829</v>
      </c>
      <c r="P10" s="71"/>
      <c r="Q10" s="70">
        <f t="shared" si="5"/>
        <v>-0.0114802149487054</v>
      </c>
    </row>
    <row r="11" spans="1:29">
      <c r="A11" s="8" t="s">
        <v>1540</v>
      </c>
      <c r="B11" s="49">
        <v>1573</v>
      </c>
      <c r="C11" s="50">
        <v>1573</v>
      </c>
      <c r="D11" s="50">
        <f t="shared" si="0"/>
        <v>0</v>
      </c>
      <c r="E11" s="50">
        <f t="shared" si="1"/>
        <v>1662.91</v>
      </c>
      <c r="F11" s="50">
        <v>1662.91</v>
      </c>
      <c r="G11" s="51"/>
      <c r="H11" s="50">
        <f t="shared" si="2"/>
        <v>1662.91</v>
      </c>
      <c r="I11" s="50">
        <v>1662.91</v>
      </c>
      <c r="J11" s="9"/>
      <c r="K11" s="9">
        <f t="shared" si="3"/>
        <v>1448</v>
      </c>
      <c r="L11" s="9">
        <v>1448</v>
      </c>
      <c r="M11" s="9"/>
      <c r="N11" s="70">
        <f t="shared" si="8"/>
        <v>0.870762699123825</v>
      </c>
      <c r="O11" s="70">
        <f t="shared" si="9"/>
        <v>0.870762699123825</v>
      </c>
      <c r="P11" s="9"/>
      <c r="Q11" s="70">
        <f t="shared" si="5"/>
        <v>-0.0794659885568977</v>
      </c>
      <c r="AC11"/>
    </row>
    <row r="12" spans="1:17">
      <c r="A12" s="8" t="s">
        <v>1541</v>
      </c>
      <c r="B12" s="49">
        <v>0</v>
      </c>
      <c r="C12" s="50"/>
      <c r="D12" s="50"/>
      <c r="E12" s="50">
        <f t="shared" si="1"/>
        <v>0</v>
      </c>
      <c r="F12" s="50"/>
      <c r="G12" s="51"/>
      <c r="H12" s="50">
        <f t="shared" si="2"/>
        <v>0</v>
      </c>
      <c r="I12" s="50"/>
      <c r="J12" s="9"/>
      <c r="K12" s="9">
        <f t="shared" si="3"/>
        <v>0</v>
      </c>
      <c r="L12" s="9"/>
      <c r="M12" s="9"/>
      <c r="N12" s="70"/>
      <c r="O12" s="9"/>
      <c r="P12" s="9"/>
      <c r="Q12" s="70"/>
    </row>
    <row r="13" spans="1:17">
      <c r="A13" s="8" t="s">
        <v>1542</v>
      </c>
      <c r="B13" s="49">
        <v>2</v>
      </c>
      <c r="C13" s="50">
        <v>2</v>
      </c>
      <c r="D13" s="50">
        <f t="shared" ref="D13:D18" si="10">B13-C13</f>
        <v>0</v>
      </c>
      <c r="E13" s="50">
        <f t="shared" si="1"/>
        <v>10.8</v>
      </c>
      <c r="F13" s="50">
        <v>10.8</v>
      </c>
      <c r="G13" s="51"/>
      <c r="H13" s="50">
        <f t="shared" si="2"/>
        <v>10.8</v>
      </c>
      <c r="I13" s="50">
        <v>10.8</v>
      </c>
      <c r="J13" s="9"/>
      <c r="K13" s="9">
        <f t="shared" si="3"/>
        <v>7</v>
      </c>
      <c r="L13" s="9">
        <v>7</v>
      </c>
      <c r="M13" s="9"/>
      <c r="N13" s="70">
        <f t="shared" ref="N13:N24" si="11">K13/E13</f>
        <v>0.648148148148148</v>
      </c>
      <c r="O13" s="70">
        <f t="shared" ref="O13:O24" si="12">L13/F13</f>
        <v>0.648148148148148</v>
      </c>
      <c r="P13" s="9"/>
      <c r="Q13" s="70">
        <f t="shared" ref="Q13:Q24" si="13">(K13-B13)/B13</f>
        <v>2.5</v>
      </c>
    </row>
    <row r="14" spans="1:17">
      <c r="A14" s="8" t="s">
        <v>1543</v>
      </c>
      <c r="B14" s="49">
        <v>17</v>
      </c>
      <c r="C14" s="50">
        <v>17</v>
      </c>
      <c r="D14" s="50"/>
      <c r="E14" s="50">
        <f t="shared" si="1"/>
        <v>15</v>
      </c>
      <c r="F14" s="50">
        <v>15</v>
      </c>
      <c r="G14" s="51"/>
      <c r="H14" s="50">
        <f t="shared" si="2"/>
        <v>15</v>
      </c>
      <c r="I14" s="50">
        <v>15</v>
      </c>
      <c r="J14" s="9"/>
      <c r="K14" s="9">
        <f t="shared" si="3"/>
        <v>7</v>
      </c>
      <c r="L14" s="9">
        <v>7</v>
      </c>
      <c r="M14" s="9"/>
      <c r="N14" s="70">
        <f t="shared" si="11"/>
        <v>0.466666666666667</v>
      </c>
      <c r="O14" s="70">
        <f t="shared" si="12"/>
        <v>0.466666666666667</v>
      </c>
      <c r="P14" s="9"/>
      <c r="Q14" s="70">
        <f t="shared" si="13"/>
        <v>-0.588235294117647</v>
      </c>
    </row>
    <row r="15" spans="1:17">
      <c r="A15" s="8" t="s">
        <v>1544</v>
      </c>
      <c r="B15" s="49">
        <v>414</v>
      </c>
      <c r="C15" s="50">
        <v>414</v>
      </c>
      <c r="D15" s="50">
        <f t="shared" si="10"/>
        <v>0</v>
      </c>
      <c r="E15" s="50">
        <f t="shared" si="1"/>
        <v>275</v>
      </c>
      <c r="F15" s="50">
        <v>275</v>
      </c>
      <c r="G15" s="51"/>
      <c r="H15" s="50">
        <f t="shared" si="2"/>
        <v>275</v>
      </c>
      <c r="I15" s="50">
        <v>275</v>
      </c>
      <c r="J15" s="9"/>
      <c r="K15" s="9">
        <f t="shared" si="3"/>
        <v>184</v>
      </c>
      <c r="L15" s="9">
        <v>184</v>
      </c>
      <c r="M15" s="9"/>
      <c r="N15" s="70">
        <f t="shared" si="11"/>
        <v>0.669090909090909</v>
      </c>
      <c r="O15" s="70">
        <f t="shared" si="12"/>
        <v>0.669090909090909</v>
      </c>
      <c r="P15" s="9"/>
      <c r="Q15" s="70">
        <f t="shared" si="13"/>
        <v>-0.555555555555556</v>
      </c>
    </row>
    <row r="16" spans="1:17">
      <c r="A16" s="8" t="s">
        <v>1545</v>
      </c>
      <c r="B16" s="52">
        <v>82077</v>
      </c>
      <c r="C16" s="50">
        <v>82077</v>
      </c>
      <c r="D16" s="50"/>
      <c r="E16" s="50">
        <f t="shared" si="1"/>
        <v>85540</v>
      </c>
      <c r="F16" s="50">
        <v>85540</v>
      </c>
      <c r="G16" s="51"/>
      <c r="H16" s="50">
        <f t="shared" si="2"/>
        <v>85540</v>
      </c>
      <c r="I16" s="50">
        <v>85540</v>
      </c>
      <c r="J16" s="9"/>
      <c r="K16" s="9">
        <f t="shared" si="3"/>
        <v>98419</v>
      </c>
      <c r="L16" s="9">
        <v>98419</v>
      </c>
      <c r="M16" s="9"/>
      <c r="N16" s="70">
        <f t="shared" si="11"/>
        <v>1.15056114098667</v>
      </c>
      <c r="O16" s="70">
        <f t="shared" si="12"/>
        <v>1.15056114098667</v>
      </c>
      <c r="P16" s="9"/>
      <c r="Q16" s="70">
        <f t="shared" si="13"/>
        <v>0.199105717801577</v>
      </c>
    </row>
    <row r="17" spans="1:17">
      <c r="A17" s="8" t="s">
        <v>1546</v>
      </c>
      <c r="B17" s="49">
        <v>46820</v>
      </c>
      <c r="C17" s="50">
        <v>46820</v>
      </c>
      <c r="D17" s="50">
        <f t="shared" si="10"/>
        <v>0</v>
      </c>
      <c r="E17" s="50">
        <f t="shared" si="1"/>
        <v>50840</v>
      </c>
      <c r="F17" s="50">
        <v>50840</v>
      </c>
      <c r="G17" s="51"/>
      <c r="H17" s="50">
        <f t="shared" si="2"/>
        <v>50840</v>
      </c>
      <c r="I17" s="50">
        <v>50840</v>
      </c>
      <c r="J17" s="9"/>
      <c r="K17" s="9">
        <f t="shared" si="3"/>
        <v>62345</v>
      </c>
      <c r="L17" s="9">
        <v>62345</v>
      </c>
      <c r="M17" s="9"/>
      <c r="N17" s="70">
        <f t="shared" si="11"/>
        <v>1.22629819040126</v>
      </c>
      <c r="O17" s="70">
        <f t="shared" si="12"/>
        <v>1.22629819040126</v>
      </c>
      <c r="P17" s="9"/>
      <c r="Q17" s="70">
        <f t="shared" si="13"/>
        <v>0.331589064502349</v>
      </c>
    </row>
    <row r="18" spans="1:17">
      <c r="A18" s="8" t="s">
        <v>1547</v>
      </c>
      <c r="B18" s="49">
        <v>34179</v>
      </c>
      <c r="C18" s="50">
        <v>34179</v>
      </c>
      <c r="D18" s="50">
        <f t="shared" si="10"/>
        <v>0</v>
      </c>
      <c r="E18" s="50">
        <f t="shared" si="1"/>
        <v>34700</v>
      </c>
      <c r="F18" s="50">
        <v>34700</v>
      </c>
      <c r="G18" s="51"/>
      <c r="H18" s="50">
        <f t="shared" si="2"/>
        <v>34700</v>
      </c>
      <c r="I18" s="50">
        <v>34700</v>
      </c>
      <c r="J18" s="9"/>
      <c r="K18" s="9">
        <f t="shared" si="3"/>
        <v>36074</v>
      </c>
      <c r="L18" s="9">
        <v>36074</v>
      </c>
      <c r="M18" s="9"/>
      <c r="N18" s="70">
        <f t="shared" si="11"/>
        <v>1.03959654178674</v>
      </c>
      <c r="O18" s="70">
        <f t="shared" si="12"/>
        <v>1.03959654178674</v>
      </c>
      <c r="P18" s="71"/>
      <c r="Q18" s="70">
        <f t="shared" si="13"/>
        <v>0.0554434009186928</v>
      </c>
    </row>
    <row r="19" spans="1:17">
      <c r="A19" s="8" t="s">
        <v>1548</v>
      </c>
      <c r="B19" s="49">
        <v>136</v>
      </c>
      <c r="C19" s="53">
        <v>136</v>
      </c>
      <c r="D19" s="50"/>
      <c r="E19" s="50">
        <f t="shared" si="1"/>
        <v>150</v>
      </c>
      <c r="F19" s="50">
        <v>150</v>
      </c>
      <c r="G19" s="54"/>
      <c r="H19" s="50">
        <f t="shared" si="2"/>
        <v>150</v>
      </c>
      <c r="I19" s="50">
        <v>150</v>
      </c>
      <c r="J19" s="9"/>
      <c r="K19" s="9">
        <f t="shared" si="3"/>
        <v>266</v>
      </c>
      <c r="L19" s="9">
        <v>266</v>
      </c>
      <c r="M19" s="9"/>
      <c r="N19" s="70">
        <f t="shared" si="11"/>
        <v>1.77333333333333</v>
      </c>
      <c r="O19" s="70">
        <f t="shared" si="12"/>
        <v>1.77333333333333</v>
      </c>
      <c r="P19" s="72"/>
      <c r="Q19" s="70">
        <f t="shared" si="13"/>
        <v>0.955882352941177</v>
      </c>
    </row>
    <row r="20" spans="1:17">
      <c r="A20" s="8" t="s">
        <v>1549</v>
      </c>
      <c r="B20" s="49">
        <v>1722</v>
      </c>
      <c r="C20" s="53">
        <v>1722</v>
      </c>
      <c r="D20" s="50">
        <f>B20-C20</f>
        <v>0</v>
      </c>
      <c r="E20" s="50">
        <f t="shared" si="1"/>
        <v>2420</v>
      </c>
      <c r="F20" s="50">
        <v>2420</v>
      </c>
      <c r="G20" s="54"/>
      <c r="H20" s="50">
        <f t="shared" si="2"/>
        <v>2420</v>
      </c>
      <c r="I20" s="50">
        <v>2420</v>
      </c>
      <c r="J20" s="9"/>
      <c r="K20" s="9">
        <f t="shared" si="3"/>
        <v>3285</v>
      </c>
      <c r="L20" s="9">
        <v>3285</v>
      </c>
      <c r="M20" s="9"/>
      <c r="N20" s="70">
        <f t="shared" si="11"/>
        <v>1.35743801652893</v>
      </c>
      <c r="O20" s="70">
        <f t="shared" si="12"/>
        <v>1.35743801652893</v>
      </c>
      <c r="P20" s="72"/>
      <c r="Q20" s="70">
        <f t="shared" si="13"/>
        <v>0.907665505226481</v>
      </c>
    </row>
    <row r="21" spans="1:17">
      <c r="A21" s="8" t="s">
        <v>1550</v>
      </c>
      <c r="B21" s="49">
        <v>1682</v>
      </c>
      <c r="C21" s="53">
        <v>1682</v>
      </c>
      <c r="D21" s="50"/>
      <c r="E21" s="50">
        <f t="shared" si="1"/>
        <v>2198.75</v>
      </c>
      <c r="F21" s="50">
        <v>2198.75</v>
      </c>
      <c r="G21" s="54"/>
      <c r="H21" s="50">
        <f t="shared" si="2"/>
        <v>2198.75</v>
      </c>
      <c r="I21" s="50">
        <v>2198.75</v>
      </c>
      <c r="J21" s="9"/>
      <c r="K21" s="9">
        <f t="shared" si="3"/>
        <v>2992</v>
      </c>
      <c r="L21" s="9">
        <v>2992</v>
      </c>
      <c r="M21" s="9"/>
      <c r="N21" s="70">
        <f t="shared" si="11"/>
        <v>1.36077316657192</v>
      </c>
      <c r="O21" s="70">
        <f t="shared" si="12"/>
        <v>1.36077316657192</v>
      </c>
      <c r="P21" s="72"/>
      <c r="Q21" s="70">
        <f t="shared" si="13"/>
        <v>0.778834720570749</v>
      </c>
    </row>
    <row r="22" spans="1:17">
      <c r="A22" s="8" t="s">
        <v>1551</v>
      </c>
      <c r="B22" s="49">
        <v>39</v>
      </c>
      <c r="C22" s="53">
        <v>39</v>
      </c>
      <c r="D22" s="53"/>
      <c r="E22" s="50">
        <f t="shared" si="1"/>
        <v>220</v>
      </c>
      <c r="F22" s="50">
        <v>220</v>
      </c>
      <c r="G22" s="54"/>
      <c r="H22" s="50">
        <f t="shared" si="2"/>
        <v>220</v>
      </c>
      <c r="I22" s="50">
        <v>220</v>
      </c>
      <c r="J22" s="9"/>
      <c r="K22" s="9">
        <f t="shared" si="3"/>
        <v>292</v>
      </c>
      <c r="L22" s="9">
        <v>292</v>
      </c>
      <c r="M22" s="9"/>
      <c r="N22" s="70">
        <f t="shared" si="11"/>
        <v>1.32727272727273</v>
      </c>
      <c r="O22" s="70">
        <f t="shared" si="12"/>
        <v>1.32727272727273</v>
      </c>
      <c r="P22" s="72"/>
      <c r="Q22" s="70">
        <f t="shared" si="13"/>
        <v>6.48717948717949</v>
      </c>
    </row>
    <row r="23" spans="1:17">
      <c r="A23" s="8" t="s">
        <v>1552</v>
      </c>
      <c r="B23" s="49">
        <v>3544</v>
      </c>
      <c r="C23" s="53">
        <v>3544</v>
      </c>
      <c r="D23" s="53"/>
      <c r="E23" s="50">
        <f t="shared" si="1"/>
        <v>4150</v>
      </c>
      <c r="F23" s="50">
        <v>4150</v>
      </c>
      <c r="G23" s="54"/>
      <c r="H23" s="50">
        <f t="shared" si="2"/>
        <v>4150</v>
      </c>
      <c r="I23" s="50">
        <v>4150</v>
      </c>
      <c r="J23" s="9"/>
      <c r="K23" s="9">
        <f t="shared" si="3"/>
        <v>7204</v>
      </c>
      <c r="L23" s="9">
        <v>7204</v>
      </c>
      <c r="M23" s="9"/>
      <c r="N23" s="70">
        <f t="shared" si="11"/>
        <v>1.73590361445783</v>
      </c>
      <c r="O23" s="70">
        <f t="shared" si="12"/>
        <v>1.73590361445783</v>
      </c>
      <c r="P23" s="72"/>
      <c r="Q23" s="70">
        <f t="shared" si="13"/>
        <v>1.03273137697517</v>
      </c>
    </row>
    <row r="24" spans="1:17">
      <c r="A24" s="8" t="s">
        <v>1553</v>
      </c>
      <c r="B24" s="49">
        <v>3544</v>
      </c>
      <c r="C24" s="53">
        <v>3544</v>
      </c>
      <c r="D24" s="53"/>
      <c r="E24" s="50">
        <f t="shared" si="1"/>
        <v>4150</v>
      </c>
      <c r="F24" s="50">
        <v>4150</v>
      </c>
      <c r="G24" s="54"/>
      <c r="H24" s="50">
        <f t="shared" si="2"/>
        <v>4150</v>
      </c>
      <c r="I24" s="50">
        <v>4150</v>
      </c>
      <c r="J24" s="9"/>
      <c r="K24" s="9">
        <f t="shared" si="3"/>
        <v>7204</v>
      </c>
      <c r="L24" s="9">
        <v>7204</v>
      </c>
      <c r="M24" s="9"/>
      <c r="N24" s="70">
        <f t="shared" si="11"/>
        <v>1.73590361445783</v>
      </c>
      <c r="O24" s="70">
        <f t="shared" si="12"/>
        <v>1.73590361445783</v>
      </c>
      <c r="P24" s="72"/>
      <c r="Q24" s="70">
        <f t="shared" si="13"/>
        <v>1.03273137697517</v>
      </c>
    </row>
    <row r="25" spans="1:17">
      <c r="A25" s="8" t="s">
        <v>1554</v>
      </c>
      <c r="B25" s="53"/>
      <c r="C25" s="53"/>
      <c r="D25" s="53"/>
      <c r="E25" s="50">
        <f t="shared" si="1"/>
        <v>0</v>
      </c>
      <c r="F25" s="50"/>
      <c r="G25" s="54"/>
      <c r="H25" s="50">
        <f t="shared" si="2"/>
        <v>0</v>
      </c>
      <c r="I25" s="50"/>
      <c r="J25" s="9"/>
      <c r="K25" s="9">
        <f t="shared" si="3"/>
        <v>0</v>
      </c>
      <c r="L25" s="9"/>
      <c r="M25" s="9"/>
      <c r="N25" s="72"/>
      <c r="O25" s="70"/>
      <c r="P25" s="72"/>
      <c r="Q25" s="70"/>
    </row>
    <row r="26" spans="1:17">
      <c r="A26" s="8" t="s">
        <v>1555</v>
      </c>
      <c r="B26" s="49">
        <v>17481</v>
      </c>
      <c r="C26" s="53">
        <v>14975</v>
      </c>
      <c r="D26" s="55">
        <f>B26-C26</f>
        <v>2506</v>
      </c>
      <c r="E26" s="50">
        <f t="shared" si="1"/>
        <v>307939</v>
      </c>
      <c r="F26" s="50">
        <v>307939</v>
      </c>
      <c r="G26" s="54"/>
      <c r="H26" s="50">
        <f t="shared" si="2"/>
        <v>307939</v>
      </c>
      <c r="I26" s="50">
        <v>307939</v>
      </c>
      <c r="J26" s="9"/>
      <c r="K26" s="9">
        <f t="shared" si="3"/>
        <v>266658</v>
      </c>
      <c r="L26" s="9">
        <v>266658</v>
      </c>
      <c r="M26" s="9"/>
      <c r="N26" s="70">
        <f t="shared" ref="N26:N30" si="14">K26/E26</f>
        <v>0.865944229214228</v>
      </c>
      <c r="O26" s="70">
        <f>L26/F26</f>
        <v>0.865944229214228</v>
      </c>
      <c r="P26" s="72"/>
      <c r="Q26" s="70">
        <f t="shared" ref="Q26:Q28" si="15">(K26-B26)/B26</f>
        <v>14.2541616612322</v>
      </c>
    </row>
    <row r="27" spans="1:17">
      <c r="A27" s="8" t="s">
        <v>1556</v>
      </c>
      <c r="B27" s="49">
        <v>15814</v>
      </c>
      <c r="C27" s="53">
        <v>13307</v>
      </c>
      <c r="D27" s="55">
        <f>B27-C27</f>
        <v>2507</v>
      </c>
      <c r="E27" s="50">
        <f t="shared" si="1"/>
        <v>292361</v>
      </c>
      <c r="F27" s="50">
        <v>292361</v>
      </c>
      <c r="G27" s="54"/>
      <c r="H27" s="50">
        <f t="shared" si="2"/>
        <v>292361</v>
      </c>
      <c r="I27" s="50">
        <v>292361</v>
      </c>
      <c r="J27" s="9"/>
      <c r="K27" s="9">
        <f t="shared" si="3"/>
        <v>237630</v>
      </c>
      <c r="L27" s="9">
        <v>237630</v>
      </c>
      <c r="M27" s="9"/>
      <c r="N27" s="70">
        <f t="shared" si="14"/>
        <v>0.812796508426227</v>
      </c>
      <c r="O27" s="70">
        <f>L27/F27</f>
        <v>0.812796508426227</v>
      </c>
      <c r="P27" s="72"/>
      <c r="Q27" s="70">
        <f t="shared" si="15"/>
        <v>14.0265587454155</v>
      </c>
    </row>
    <row r="28" spans="1:17">
      <c r="A28" s="8" t="s">
        <v>1557</v>
      </c>
      <c r="B28" s="49">
        <v>1030</v>
      </c>
      <c r="C28" s="53"/>
      <c r="D28" s="53">
        <v>1030.08</v>
      </c>
      <c r="E28" s="50">
        <f t="shared" si="1"/>
        <v>1022.42</v>
      </c>
      <c r="F28" s="50"/>
      <c r="G28" s="51">
        <v>1022.42</v>
      </c>
      <c r="H28" s="50">
        <f t="shared" si="2"/>
        <v>1022.42</v>
      </c>
      <c r="I28" s="50"/>
      <c r="J28" s="9">
        <v>1022.42</v>
      </c>
      <c r="K28" s="9">
        <f t="shared" si="3"/>
        <v>1109.96</v>
      </c>
      <c r="L28" s="9"/>
      <c r="M28" s="9">
        <v>1109.96</v>
      </c>
      <c r="N28" s="70">
        <f t="shared" si="14"/>
        <v>1.08562039083743</v>
      </c>
      <c r="O28" s="72"/>
      <c r="P28" s="70">
        <f t="shared" ref="P28:P30" si="16">M28/G28</f>
        <v>1.08562039083743</v>
      </c>
      <c r="Q28" s="70">
        <f t="shared" si="15"/>
        <v>0.0776310679611651</v>
      </c>
    </row>
    <row r="29" spans="1:17">
      <c r="A29" s="8" t="s">
        <v>1558</v>
      </c>
      <c r="B29" s="53"/>
      <c r="C29" s="53"/>
      <c r="D29" s="53"/>
      <c r="E29" s="50">
        <f t="shared" si="1"/>
        <v>3840.29</v>
      </c>
      <c r="F29" s="53"/>
      <c r="G29" s="51">
        <v>3840.29</v>
      </c>
      <c r="H29" s="50">
        <f t="shared" si="2"/>
        <v>3840.29</v>
      </c>
      <c r="I29" s="53"/>
      <c r="J29" s="9">
        <v>3840.29</v>
      </c>
      <c r="K29" s="9">
        <f t="shared" si="3"/>
        <v>3258.85</v>
      </c>
      <c r="L29" s="9"/>
      <c r="M29" s="9">
        <v>3258.85</v>
      </c>
      <c r="N29" s="70">
        <f t="shared" si="14"/>
        <v>0.848594767582657</v>
      </c>
      <c r="O29" s="72"/>
      <c r="P29" s="70">
        <f t="shared" si="16"/>
        <v>0.848594767582657</v>
      </c>
      <c r="Q29" s="70"/>
    </row>
    <row r="30" spans="1:17">
      <c r="A30" s="8" t="s">
        <v>1546</v>
      </c>
      <c r="B30" s="53"/>
      <c r="C30" s="53"/>
      <c r="D30" s="53"/>
      <c r="E30" s="50">
        <f t="shared" si="1"/>
        <v>3623.85</v>
      </c>
      <c r="F30" s="53"/>
      <c r="G30" s="51">
        <v>3623.85</v>
      </c>
      <c r="H30" s="50">
        <f t="shared" si="2"/>
        <v>3623.85</v>
      </c>
      <c r="I30" s="53"/>
      <c r="J30" s="9">
        <v>3623.85</v>
      </c>
      <c r="K30" s="9">
        <f t="shared" si="3"/>
        <v>2932.29</v>
      </c>
      <c r="L30" s="9"/>
      <c r="M30" s="9">
        <v>2932.29</v>
      </c>
      <c r="N30" s="70">
        <f t="shared" si="14"/>
        <v>0.809164286601267</v>
      </c>
      <c r="O30" s="72"/>
      <c r="P30" s="70">
        <f t="shared" si="16"/>
        <v>0.809164286601267</v>
      </c>
      <c r="Q30" s="70"/>
    </row>
  </sheetData>
  <mergeCells count="19">
    <mergeCell ref="A1:Q1"/>
    <mergeCell ref="R1:AH1"/>
    <mergeCell ref="A2:Q2"/>
    <mergeCell ref="U2:AC2"/>
    <mergeCell ref="P3:Q3"/>
    <mergeCell ref="B4:D4"/>
    <mergeCell ref="E4:G4"/>
    <mergeCell ref="H4:J4"/>
    <mergeCell ref="K4:M4"/>
    <mergeCell ref="N4:P4"/>
    <mergeCell ref="S4:U4"/>
    <mergeCell ref="V4:X4"/>
    <mergeCell ref="Y4:AA4"/>
    <mergeCell ref="AB4:AD4"/>
    <mergeCell ref="AE4:AG4"/>
    <mergeCell ref="A4:A5"/>
    <mergeCell ref="Q4:Q5"/>
    <mergeCell ref="R4:R5"/>
    <mergeCell ref="AH4:AH5"/>
  </mergeCells>
  <printOptions horizontalCentered="1"/>
  <pageMargins left="0.707638888888889" right="0.707638888888889" top="0.747916666666667" bottom="0.747916666666667" header="0.313888888888889" footer="0.313888888888889"/>
  <pageSetup paperSize="8" scale="85" orientation="landscape"/>
  <headerFooter>
    <oddFooter>&amp;C第 &amp;P 页</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AH18"/>
  <sheetViews>
    <sheetView showGridLines="0" showZeros="0" workbookViewId="0">
      <pane ySplit="5" topLeftCell="A6" activePane="bottomLeft" state="frozen"/>
      <selection/>
      <selection pane="bottomLeft" activeCell="A30" sqref="A30"/>
    </sheetView>
  </sheetViews>
  <sheetFormatPr defaultColWidth="8" defaultRowHeight="14.25"/>
  <cols>
    <col min="1" max="1" width="20.125" customWidth="1"/>
    <col min="2" max="2" width="12.75" customWidth="1"/>
    <col min="3" max="3" width="15.375" customWidth="1"/>
    <col min="4" max="4" width="54.75" customWidth="1"/>
    <col min="5" max="6" width="17" customWidth="1"/>
    <col min="7" max="7" width="16.125" customWidth="1"/>
    <col min="8" max="11" width="8" customWidth="1"/>
    <col min="12" max="12" width="9.25" customWidth="1"/>
    <col min="13" max="13" width="8.5" customWidth="1"/>
    <col min="14" max="14" width="8" customWidth="1"/>
    <col min="15" max="15" width="8.625" customWidth="1"/>
    <col min="34" max="34" width="8.375"/>
  </cols>
  <sheetData>
    <row r="1" ht="18.75" customHeight="1" spans="1:7">
      <c r="A1" s="12" t="s">
        <v>1533</v>
      </c>
      <c r="B1" s="12"/>
      <c r="C1" s="12"/>
      <c r="D1" s="12"/>
      <c r="E1" s="12"/>
      <c r="F1" s="12"/>
      <c r="G1" s="13"/>
    </row>
    <row r="2" ht="43.5" customHeight="1" spans="1:7">
      <c r="A2" s="14" t="s">
        <v>1559</v>
      </c>
      <c r="B2" s="14"/>
      <c r="C2" s="14"/>
      <c r="D2" s="14"/>
      <c r="E2" s="14"/>
      <c r="F2" s="14"/>
      <c r="G2" s="15"/>
    </row>
    <row r="3" ht="32.1" customHeight="1" spans="1:7">
      <c r="A3" s="16"/>
      <c r="B3" s="16"/>
      <c r="C3" s="16"/>
      <c r="D3" s="16"/>
      <c r="E3" s="16"/>
      <c r="F3" s="16"/>
      <c r="G3" s="15" t="s">
        <v>1560</v>
      </c>
    </row>
    <row r="4" ht="20.25" customHeight="1" spans="1:7">
      <c r="A4" s="17" t="s">
        <v>1561</v>
      </c>
      <c r="B4" s="17" t="s">
        <v>1562</v>
      </c>
      <c r="C4" s="17" t="s">
        <v>1563</v>
      </c>
      <c r="D4" s="17" t="s">
        <v>1564</v>
      </c>
      <c r="E4" s="17" t="s">
        <v>1565</v>
      </c>
      <c r="F4" s="17"/>
      <c r="G4" s="17"/>
    </row>
    <row r="5" ht="20.25" customHeight="1" spans="1:7">
      <c r="A5" s="17"/>
      <c r="B5" s="17"/>
      <c r="C5" s="17"/>
      <c r="D5" s="17"/>
      <c r="E5" s="17" t="s">
        <v>32</v>
      </c>
      <c r="F5" s="17" t="s">
        <v>1566</v>
      </c>
      <c r="G5" s="17" t="s">
        <v>1567</v>
      </c>
    </row>
    <row r="6" ht="24" customHeight="1" spans="1:12">
      <c r="A6" s="18" t="s">
        <v>1568</v>
      </c>
      <c r="B6" s="19"/>
      <c r="C6" s="19"/>
      <c r="D6" s="20"/>
      <c r="E6" s="21">
        <f t="shared" ref="E6:E10" si="0">F6+G6</f>
        <v>9291268.25</v>
      </c>
      <c r="F6" s="21">
        <f>F7</f>
        <v>1420000</v>
      </c>
      <c r="G6" s="21">
        <f>G10</f>
        <v>7871268.25</v>
      </c>
      <c r="K6">
        <f>K7+K46+K47+K51+K63+K53+K52</f>
        <v>0</v>
      </c>
      <c r="L6">
        <f>L7+L46+L47+L51+L63+L53+L52</f>
        <v>0</v>
      </c>
    </row>
    <row r="7" ht="25.5" customHeight="1" spans="1:7">
      <c r="A7" s="22" t="s">
        <v>1569</v>
      </c>
      <c r="B7" s="8"/>
      <c r="C7" s="8"/>
      <c r="D7" s="8"/>
      <c r="E7" s="23">
        <f t="shared" si="0"/>
        <v>1420000</v>
      </c>
      <c r="F7" s="23">
        <f>SUM(F8:F9)</f>
        <v>1420000</v>
      </c>
      <c r="G7" s="23"/>
    </row>
    <row r="8" ht="27" spans="1:7">
      <c r="A8" s="8" t="s">
        <v>1570</v>
      </c>
      <c r="B8" s="24">
        <v>42836</v>
      </c>
      <c r="C8" s="10" t="s">
        <v>1571</v>
      </c>
      <c r="D8" s="8" t="s">
        <v>1572</v>
      </c>
      <c r="E8" s="23">
        <f t="shared" si="0"/>
        <v>550000</v>
      </c>
      <c r="F8" s="23">
        <v>550000</v>
      </c>
      <c r="G8" s="23"/>
    </row>
    <row r="9" ht="25.5" customHeight="1" spans="1:7">
      <c r="A9" s="8" t="s">
        <v>1573</v>
      </c>
      <c r="B9" s="24">
        <v>43098</v>
      </c>
      <c r="C9" s="8" t="s">
        <v>1574</v>
      </c>
      <c r="D9" s="8" t="s">
        <v>1575</v>
      </c>
      <c r="E9" s="23">
        <f t="shared" si="0"/>
        <v>870000</v>
      </c>
      <c r="F9" s="23">
        <v>870000</v>
      </c>
      <c r="G9" s="23"/>
    </row>
    <row r="10" ht="25.5" customHeight="1" spans="1:7">
      <c r="A10" s="22" t="s">
        <v>1576</v>
      </c>
      <c r="B10" s="24"/>
      <c r="C10" s="8"/>
      <c r="D10" s="8"/>
      <c r="E10" s="23">
        <f t="shared" si="0"/>
        <v>7871268.25</v>
      </c>
      <c r="F10" s="23">
        <f>SUM(F11:F17)</f>
        <v>0</v>
      </c>
      <c r="G10" s="23">
        <f>SUM(G11:G18)</f>
        <v>7871268.25</v>
      </c>
    </row>
    <row r="11" ht="25.5" customHeight="1" spans="1:7">
      <c r="A11" s="8" t="s">
        <v>1577</v>
      </c>
      <c r="B11" s="24">
        <v>42796</v>
      </c>
      <c r="C11" s="8" t="s">
        <v>1578</v>
      </c>
      <c r="D11" s="8" t="s">
        <v>1579</v>
      </c>
      <c r="E11" s="23">
        <f>SUM(F11:G11)</f>
        <v>830655</v>
      </c>
      <c r="F11" s="23"/>
      <c r="G11" s="23">
        <v>830655</v>
      </c>
    </row>
    <row r="12" customFormat="1" ht="25.5" customHeight="1" spans="1:7">
      <c r="A12" s="8" t="s">
        <v>1580</v>
      </c>
      <c r="B12" s="24">
        <v>42895</v>
      </c>
      <c r="C12" s="8" t="s">
        <v>1581</v>
      </c>
      <c r="D12" s="8" t="s">
        <v>1582</v>
      </c>
      <c r="E12" s="23">
        <f t="shared" ref="E12" si="1">SUM(F12:G12)</f>
        <v>41687</v>
      </c>
      <c r="F12" s="23"/>
      <c r="G12" s="23">
        <v>41687</v>
      </c>
    </row>
    <row r="13" customFormat="1" ht="25.5" customHeight="1" spans="1:34">
      <c r="A13" s="8" t="s">
        <v>1583</v>
      </c>
      <c r="B13" s="24">
        <v>42895</v>
      </c>
      <c r="C13" s="8" t="s">
        <v>1581</v>
      </c>
      <c r="D13" s="8" t="s">
        <v>1584</v>
      </c>
      <c r="E13" s="23">
        <f t="shared" ref="E13:E18" si="2">SUM(F13:G13)</f>
        <v>25000</v>
      </c>
      <c r="F13" s="23"/>
      <c r="G13" s="23">
        <v>25000</v>
      </c>
      <c r="AH13" t="e">
        <f t="shared" ref="AH13:AH16" si="3">(AB13-S13)/S13</f>
        <v>#DIV/0!</v>
      </c>
    </row>
    <row r="14" customFormat="1" ht="25.5" customHeight="1" spans="1:34">
      <c r="A14" s="8" t="s">
        <v>1585</v>
      </c>
      <c r="B14" s="24">
        <v>43074</v>
      </c>
      <c r="C14" s="8" t="s">
        <v>1581</v>
      </c>
      <c r="D14" s="8" t="s">
        <v>1586</v>
      </c>
      <c r="E14" s="23">
        <f t="shared" si="2"/>
        <v>339568.8</v>
      </c>
      <c r="F14" s="23"/>
      <c r="G14" s="23">
        <v>339568.8</v>
      </c>
      <c r="AH14" t="e">
        <f t="shared" si="3"/>
        <v>#DIV/0!</v>
      </c>
    </row>
    <row r="15" customFormat="1" ht="25.5" customHeight="1" spans="1:34">
      <c r="A15" s="8" t="s">
        <v>1587</v>
      </c>
      <c r="B15" s="24">
        <v>43074</v>
      </c>
      <c r="C15" s="8" t="s">
        <v>1581</v>
      </c>
      <c r="D15" s="8" t="s">
        <v>1588</v>
      </c>
      <c r="E15" s="23">
        <f t="shared" si="2"/>
        <v>1294768.4</v>
      </c>
      <c r="F15" s="23"/>
      <c r="G15" s="23">
        <v>1294768.4</v>
      </c>
      <c r="AH15" t="e">
        <f t="shared" si="3"/>
        <v>#DIV/0!</v>
      </c>
    </row>
    <row r="16" customFormat="1" ht="27" spans="1:34">
      <c r="A16" s="8" t="s">
        <v>1589</v>
      </c>
      <c r="B16" s="24">
        <v>43091</v>
      </c>
      <c r="C16" s="10" t="s">
        <v>1590</v>
      </c>
      <c r="D16" s="8" t="s">
        <v>1591</v>
      </c>
      <c r="E16" s="23">
        <f t="shared" si="2"/>
        <v>5270620</v>
      </c>
      <c r="F16" s="23"/>
      <c r="G16" s="23">
        <v>5270620</v>
      </c>
      <c r="AH16" t="e">
        <f t="shared" si="3"/>
        <v>#DIV/0!</v>
      </c>
    </row>
    <row r="17" customFormat="1" ht="25.5" customHeight="1" spans="1:7">
      <c r="A17" s="8" t="s">
        <v>1592</v>
      </c>
      <c r="B17" s="24">
        <v>43088</v>
      </c>
      <c r="C17" s="8" t="s">
        <v>1593</v>
      </c>
      <c r="D17" s="8" t="s">
        <v>1594</v>
      </c>
      <c r="E17" s="23">
        <f t="shared" si="2"/>
        <v>48842.05</v>
      </c>
      <c r="F17" s="23"/>
      <c r="G17" s="23">
        <v>48842.05</v>
      </c>
    </row>
    <row r="18" customFormat="1" ht="25.5" customHeight="1" spans="1:7">
      <c r="A18" s="8" t="s">
        <v>1595</v>
      </c>
      <c r="B18" s="24">
        <v>43090</v>
      </c>
      <c r="C18" s="8" t="s">
        <v>1593</v>
      </c>
      <c r="D18" s="8" t="s">
        <v>1596</v>
      </c>
      <c r="E18" s="23">
        <f t="shared" si="2"/>
        <v>20127</v>
      </c>
      <c r="F18" s="23"/>
      <c r="G18" s="23">
        <v>20127</v>
      </c>
    </row>
  </sheetData>
  <mergeCells count="8">
    <mergeCell ref="A1:F1"/>
    <mergeCell ref="A2:F2"/>
    <mergeCell ref="E4:G4"/>
    <mergeCell ref="A6:D6"/>
    <mergeCell ref="A4:A5"/>
    <mergeCell ref="B4:B5"/>
    <mergeCell ref="C4:C5"/>
    <mergeCell ref="D4:D5"/>
  </mergeCells>
  <printOptions horizontalCentered="1"/>
  <pageMargins left="0.786805555555556" right="0.590277777777778" top="1.53541666666667" bottom="0.94375" header="0.118055555555556" footer="0.432638888888889"/>
  <pageSetup paperSize="8" scale="98" firstPageNumber="17" orientation="landscape" useFirstPageNumber="1"/>
  <headerFooter alignWithMargins="0">
    <oddFooter>&amp;C第 19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L62"/>
  <sheetViews>
    <sheetView showGridLines="0" showZeros="0" workbookViewId="0">
      <selection activeCell="A30" sqref="A30"/>
    </sheetView>
  </sheetViews>
  <sheetFormatPr defaultColWidth="8" defaultRowHeight="14.25"/>
  <cols>
    <col min="1" max="1" width="25.625" customWidth="1"/>
    <col min="2" max="5" width="12.5" customWidth="1"/>
    <col min="6" max="6" width="30" customWidth="1"/>
    <col min="7" max="10" width="12.5" customWidth="1"/>
    <col min="11" max="11" width="15.5" customWidth="1"/>
    <col min="12" max="12" width="9.25" customWidth="1"/>
    <col min="13" max="13" width="8.5" customWidth="1"/>
    <col min="14" max="14" width="8" customWidth="1"/>
    <col min="15" max="15" width="8.625" customWidth="1"/>
  </cols>
  <sheetData>
    <row r="1" ht="18.75" customHeight="1" spans="1:1">
      <c r="A1" s="4" t="s">
        <v>1597</v>
      </c>
    </row>
    <row r="2" ht="33.95" customHeight="1" spans="1:10">
      <c r="A2" s="5" t="s">
        <v>1598</v>
      </c>
      <c r="B2" s="5"/>
      <c r="C2" s="5"/>
      <c r="D2" s="5"/>
      <c r="E2" s="5"/>
      <c r="F2" s="5"/>
      <c r="G2" s="5"/>
      <c r="H2" s="5"/>
      <c r="I2" s="5"/>
      <c r="J2" s="5"/>
    </row>
    <row r="3" ht="21.95" customHeight="1" spans="1:10">
      <c r="A3" s="6" t="s">
        <v>1120</v>
      </c>
      <c r="B3" s="6"/>
      <c r="C3" s="6"/>
      <c r="D3" s="6"/>
      <c r="E3" s="6"/>
      <c r="F3" s="6"/>
      <c r="G3" s="6"/>
      <c r="H3" s="6"/>
      <c r="I3" s="6"/>
      <c r="J3" s="6"/>
    </row>
    <row r="4" ht="25.5" customHeight="1" spans="1:10">
      <c r="A4" s="7" t="s">
        <v>1599</v>
      </c>
      <c r="B4" s="7"/>
      <c r="C4" s="7"/>
      <c r="D4" s="7"/>
      <c r="E4" s="7"/>
      <c r="F4" s="7" t="s">
        <v>1600</v>
      </c>
      <c r="G4" s="7"/>
      <c r="H4" s="7"/>
      <c r="I4" s="7"/>
      <c r="J4" s="7"/>
    </row>
    <row r="5" ht="25.5" customHeight="1" spans="1:12">
      <c r="A5" s="7" t="s">
        <v>1601</v>
      </c>
      <c r="B5" s="7" t="s">
        <v>1602</v>
      </c>
      <c r="C5" s="7"/>
      <c r="D5" s="7" t="s">
        <v>1603</v>
      </c>
      <c r="E5" s="7"/>
      <c r="F5" s="7" t="s">
        <v>1601</v>
      </c>
      <c r="G5" s="7" t="s">
        <v>1602</v>
      </c>
      <c r="H5" s="7"/>
      <c r="I5" s="7" t="s">
        <v>1603</v>
      </c>
      <c r="J5" s="7"/>
      <c r="K5">
        <f>K6+K49+K50+K54+K66+K56+K55</f>
        <v>0</v>
      </c>
      <c r="L5">
        <f>L6+L49+L50+L54+L66+L56+L55</f>
        <v>0</v>
      </c>
    </row>
    <row r="6" ht="25.5" customHeight="1" spans="1:10">
      <c r="A6" s="7"/>
      <c r="B6" s="7" t="s">
        <v>1604</v>
      </c>
      <c r="C6" s="7" t="s">
        <v>1605</v>
      </c>
      <c r="D6" s="7" t="s">
        <v>1604</v>
      </c>
      <c r="E6" s="7" t="s">
        <v>1605</v>
      </c>
      <c r="F6" s="7"/>
      <c r="G6" s="7" t="s">
        <v>1604</v>
      </c>
      <c r="H6" s="7" t="s">
        <v>1605</v>
      </c>
      <c r="I6" s="7" t="s">
        <v>1604</v>
      </c>
      <c r="J6" s="7" t="s">
        <v>1605</v>
      </c>
    </row>
    <row r="7" ht="25.5" customHeight="1" spans="1:10">
      <c r="A7" s="8" t="s">
        <v>1606</v>
      </c>
      <c r="B7" s="11">
        <v>438250</v>
      </c>
      <c r="C7" s="11">
        <v>438250</v>
      </c>
      <c r="D7" s="11">
        <v>485693</v>
      </c>
      <c r="E7" s="11">
        <v>485693</v>
      </c>
      <c r="F7" s="8" t="s">
        <v>1607</v>
      </c>
      <c r="G7" s="11">
        <v>535493</v>
      </c>
      <c r="H7" s="11">
        <v>535493</v>
      </c>
      <c r="I7" s="11">
        <v>972935</v>
      </c>
      <c r="J7" s="11">
        <v>972935</v>
      </c>
    </row>
    <row r="8" ht="25.5" customHeight="1" spans="1:10">
      <c r="A8" s="8" t="s">
        <v>1608</v>
      </c>
      <c r="B8" s="11">
        <v>62213</v>
      </c>
      <c r="C8" s="11">
        <v>62213</v>
      </c>
      <c r="D8" s="11">
        <v>48179</v>
      </c>
      <c r="E8" s="11">
        <v>48179</v>
      </c>
      <c r="F8" s="8" t="s">
        <v>1609</v>
      </c>
      <c r="G8" s="11">
        <v>0</v>
      </c>
      <c r="H8" s="11">
        <v>0</v>
      </c>
      <c r="I8" s="11">
        <v>0</v>
      </c>
      <c r="J8" s="11">
        <v>0</v>
      </c>
    </row>
    <row r="9" ht="25.5" customHeight="1" spans="1:10">
      <c r="A9" s="8" t="s">
        <v>1610</v>
      </c>
      <c r="B9" s="11">
        <v>0</v>
      </c>
      <c r="C9" s="11">
        <v>0</v>
      </c>
      <c r="D9" s="11">
        <v>0</v>
      </c>
      <c r="E9" s="11">
        <v>0</v>
      </c>
      <c r="F9" s="8" t="s">
        <v>1611</v>
      </c>
      <c r="G9" s="11">
        <v>99993</v>
      </c>
      <c r="H9" s="11">
        <v>99993</v>
      </c>
      <c r="I9" s="11">
        <v>63353</v>
      </c>
      <c r="J9" s="11">
        <v>63353</v>
      </c>
    </row>
    <row r="10" ht="25.5" customHeight="1" spans="1:10">
      <c r="A10" s="8" t="s">
        <v>1612</v>
      </c>
      <c r="B10" s="11">
        <v>212</v>
      </c>
      <c r="C10" s="11">
        <v>212</v>
      </c>
      <c r="D10" s="11">
        <v>213</v>
      </c>
      <c r="E10" s="11">
        <v>213</v>
      </c>
      <c r="F10" s="8" t="s">
        <v>1613</v>
      </c>
      <c r="G10" s="11">
        <v>8281</v>
      </c>
      <c r="H10" s="11">
        <v>8281</v>
      </c>
      <c r="I10" s="11">
        <v>34212</v>
      </c>
      <c r="J10" s="11">
        <v>34212</v>
      </c>
    </row>
    <row r="11" ht="25.5" customHeight="1" spans="1:10">
      <c r="A11" s="8" t="s">
        <v>1614</v>
      </c>
      <c r="B11" s="11">
        <v>0</v>
      </c>
      <c r="C11" s="11">
        <v>0</v>
      </c>
      <c r="D11" s="11">
        <v>0</v>
      </c>
      <c r="E11" s="11">
        <v>0</v>
      </c>
      <c r="F11" s="8" t="s">
        <v>1615</v>
      </c>
      <c r="G11" s="11">
        <v>271</v>
      </c>
      <c r="H11" s="11">
        <v>271</v>
      </c>
      <c r="I11" s="11">
        <v>150</v>
      </c>
      <c r="J11" s="11">
        <v>150</v>
      </c>
    </row>
    <row r="12" ht="25.5" customHeight="1" spans="1:10">
      <c r="A12" s="8" t="s">
        <v>1616</v>
      </c>
      <c r="B12" s="11">
        <v>0</v>
      </c>
      <c r="C12" s="11">
        <v>0</v>
      </c>
      <c r="D12" s="11">
        <v>0</v>
      </c>
      <c r="E12" s="11">
        <v>0</v>
      </c>
      <c r="F12" s="8" t="s">
        <v>1617</v>
      </c>
      <c r="G12" s="11">
        <v>0</v>
      </c>
      <c r="H12" s="11">
        <v>0</v>
      </c>
      <c r="I12" s="11">
        <v>0</v>
      </c>
      <c r="J12" s="11">
        <v>0</v>
      </c>
    </row>
    <row r="13" ht="25.5" customHeight="1" spans="1:10">
      <c r="A13" s="8" t="s">
        <v>1618</v>
      </c>
      <c r="B13" s="11">
        <v>0</v>
      </c>
      <c r="C13" s="11">
        <v>0</v>
      </c>
      <c r="D13" s="11">
        <v>0</v>
      </c>
      <c r="E13" s="11">
        <v>0</v>
      </c>
      <c r="F13" s="8" t="s">
        <v>1619</v>
      </c>
      <c r="G13" s="11">
        <v>3898</v>
      </c>
      <c r="H13" s="11">
        <v>3898</v>
      </c>
      <c r="I13" s="11">
        <v>3996</v>
      </c>
      <c r="J13" s="11">
        <v>3996</v>
      </c>
    </row>
    <row r="14" ht="25.5" customHeight="1" spans="1:10">
      <c r="A14" s="8" t="s">
        <v>1620</v>
      </c>
      <c r="B14" s="11">
        <v>143308</v>
      </c>
      <c r="C14" s="11">
        <v>143308</v>
      </c>
      <c r="D14" s="11">
        <v>130479</v>
      </c>
      <c r="E14" s="11">
        <v>130479</v>
      </c>
      <c r="F14" s="8" t="s">
        <v>1621</v>
      </c>
      <c r="G14" s="11">
        <v>15</v>
      </c>
      <c r="H14" s="11">
        <v>15</v>
      </c>
      <c r="I14" s="11">
        <v>16</v>
      </c>
      <c r="J14" s="11">
        <v>16</v>
      </c>
    </row>
    <row r="15" ht="25.5" customHeight="1" spans="1:10">
      <c r="A15" s="8" t="s">
        <v>1622</v>
      </c>
      <c r="B15" s="11">
        <v>18223</v>
      </c>
      <c r="C15" s="11">
        <v>18223</v>
      </c>
      <c r="D15" s="11">
        <v>11097</v>
      </c>
      <c r="E15" s="11">
        <v>11097</v>
      </c>
      <c r="F15" s="8" t="s">
        <v>1623</v>
      </c>
      <c r="G15" s="11">
        <v>0</v>
      </c>
      <c r="H15" s="11">
        <v>0</v>
      </c>
      <c r="I15" s="11">
        <v>0</v>
      </c>
      <c r="J15" s="11">
        <v>0</v>
      </c>
    </row>
    <row r="16" ht="25.5" customHeight="1" spans="1:10">
      <c r="A16" s="8" t="s">
        <v>1624</v>
      </c>
      <c r="B16" s="11">
        <v>0</v>
      </c>
      <c r="C16" s="11">
        <v>0</v>
      </c>
      <c r="D16" s="11">
        <v>0</v>
      </c>
      <c r="E16" s="11">
        <v>0</v>
      </c>
      <c r="F16" s="8" t="s">
        <v>1625</v>
      </c>
      <c r="G16" s="11">
        <v>0</v>
      </c>
      <c r="H16" s="11">
        <v>0</v>
      </c>
      <c r="I16" s="11">
        <v>0</v>
      </c>
      <c r="J16" s="11">
        <v>0</v>
      </c>
    </row>
    <row r="17" ht="25.5" customHeight="1" spans="1:10">
      <c r="A17" s="8" t="s">
        <v>1626</v>
      </c>
      <c r="B17" s="11">
        <v>8279</v>
      </c>
      <c r="C17" s="11">
        <v>8279</v>
      </c>
      <c r="D17" s="11">
        <v>7975</v>
      </c>
      <c r="E17" s="11">
        <v>7975</v>
      </c>
      <c r="F17" s="8" t="s">
        <v>1627</v>
      </c>
      <c r="G17" s="11">
        <v>423306</v>
      </c>
      <c r="H17" s="11">
        <v>423306</v>
      </c>
      <c r="I17" s="11">
        <v>871358</v>
      </c>
      <c r="J17" s="11">
        <v>871358</v>
      </c>
    </row>
    <row r="18" ht="25.5" customHeight="1" spans="1:10">
      <c r="A18" s="10" t="s">
        <v>1628</v>
      </c>
      <c r="B18" s="11">
        <v>0</v>
      </c>
      <c r="C18" s="11">
        <v>0</v>
      </c>
      <c r="D18" s="11">
        <v>0</v>
      </c>
      <c r="E18" s="11">
        <v>0</v>
      </c>
      <c r="F18" s="8" t="s">
        <v>1629</v>
      </c>
      <c r="G18" s="11">
        <v>0</v>
      </c>
      <c r="H18" s="11">
        <v>0</v>
      </c>
      <c r="I18" s="11">
        <v>0</v>
      </c>
      <c r="J18" s="11">
        <v>0</v>
      </c>
    </row>
    <row r="19" ht="25.5" customHeight="1" spans="1:10">
      <c r="A19" s="8" t="s">
        <v>1630</v>
      </c>
      <c r="B19" s="11">
        <v>8449</v>
      </c>
      <c r="C19" s="11">
        <v>8449</v>
      </c>
      <c r="D19" s="11">
        <v>9531</v>
      </c>
      <c r="E19" s="11">
        <v>9531</v>
      </c>
      <c r="F19" s="8" t="s">
        <v>1631</v>
      </c>
      <c r="G19" s="11">
        <v>0</v>
      </c>
      <c r="H19" s="11">
        <v>0</v>
      </c>
      <c r="I19" s="11">
        <v>0</v>
      </c>
      <c r="J19" s="11">
        <v>0</v>
      </c>
    </row>
    <row r="20" ht="25.5" customHeight="1" spans="1:10">
      <c r="A20" s="8" t="s">
        <v>1632</v>
      </c>
      <c r="B20" s="11">
        <v>197566</v>
      </c>
      <c r="C20" s="11">
        <v>197566</v>
      </c>
      <c r="D20" s="11">
        <v>278219</v>
      </c>
      <c r="E20" s="11">
        <v>278219</v>
      </c>
      <c r="F20" s="8" t="s">
        <v>1633</v>
      </c>
      <c r="G20" s="11">
        <v>0</v>
      </c>
      <c r="H20" s="11">
        <v>0</v>
      </c>
      <c r="I20" s="11">
        <v>0</v>
      </c>
      <c r="J20" s="11">
        <v>0</v>
      </c>
    </row>
    <row r="21" ht="25.5" customHeight="1" spans="1:10">
      <c r="A21" s="8" t="s">
        <v>1634</v>
      </c>
      <c r="B21" s="11">
        <v>0</v>
      </c>
      <c r="C21" s="11">
        <v>0</v>
      </c>
      <c r="D21" s="11">
        <v>0</v>
      </c>
      <c r="E21" s="11">
        <v>0</v>
      </c>
      <c r="F21" s="8" t="s">
        <v>1635</v>
      </c>
      <c r="G21" s="11">
        <v>-97243</v>
      </c>
      <c r="H21" s="11">
        <v>-97243</v>
      </c>
      <c r="I21" s="11">
        <v>-487242</v>
      </c>
      <c r="J21" s="11">
        <v>-487242</v>
      </c>
    </row>
    <row r="22" ht="25.5" customHeight="1" spans="1:10">
      <c r="A22" s="8" t="s">
        <v>1636</v>
      </c>
      <c r="B22" s="11">
        <v>0</v>
      </c>
      <c r="C22" s="11">
        <v>0</v>
      </c>
      <c r="D22" s="11">
        <v>0</v>
      </c>
      <c r="E22" s="11">
        <v>0</v>
      </c>
      <c r="F22" s="8" t="s">
        <v>1637</v>
      </c>
      <c r="G22" s="11">
        <v>11068</v>
      </c>
      <c r="H22" s="11">
        <v>11068</v>
      </c>
      <c r="I22" s="11">
        <v>3412</v>
      </c>
      <c r="J22" s="11">
        <v>3412</v>
      </c>
    </row>
    <row r="23" ht="25.5" customHeight="1" spans="1:10">
      <c r="A23" s="8" t="s">
        <v>1638</v>
      </c>
      <c r="B23" s="11">
        <v>0</v>
      </c>
      <c r="C23" s="11">
        <v>0</v>
      </c>
      <c r="D23" s="11">
        <v>0</v>
      </c>
      <c r="E23" s="11">
        <v>0</v>
      </c>
      <c r="F23" s="8" t="s">
        <v>1639</v>
      </c>
      <c r="G23" s="11">
        <v>33854</v>
      </c>
      <c r="H23" s="11">
        <v>33854</v>
      </c>
      <c r="I23" s="11">
        <v>14823</v>
      </c>
      <c r="J23" s="11">
        <v>14823</v>
      </c>
    </row>
    <row r="24" ht="25.5" customHeight="1" spans="1:10">
      <c r="A24" s="8"/>
      <c r="B24" s="11"/>
      <c r="C24" s="11"/>
      <c r="D24" s="11"/>
      <c r="E24" s="11"/>
      <c r="F24" s="8" t="s">
        <v>1640</v>
      </c>
      <c r="G24" s="11">
        <v>0</v>
      </c>
      <c r="H24" s="11">
        <v>0</v>
      </c>
      <c r="I24" s="11">
        <v>0</v>
      </c>
      <c r="J24" s="11">
        <v>0</v>
      </c>
    </row>
    <row r="25" ht="25.5" customHeight="1" spans="1:10">
      <c r="A25" s="8"/>
      <c r="B25" s="11"/>
      <c r="C25" s="11"/>
      <c r="D25" s="11"/>
      <c r="E25" s="11"/>
      <c r="F25" s="8" t="s">
        <v>1641</v>
      </c>
      <c r="G25" s="11">
        <v>0</v>
      </c>
      <c r="H25" s="11">
        <v>0</v>
      </c>
      <c r="I25" s="11">
        <v>0</v>
      </c>
      <c r="J25" s="11">
        <v>0</v>
      </c>
    </row>
    <row r="26" ht="25.5" customHeight="1" spans="1:10">
      <c r="A26" s="8"/>
      <c r="B26" s="11"/>
      <c r="C26" s="11"/>
      <c r="D26" s="11"/>
      <c r="E26" s="11"/>
      <c r="F26" s="8" t="s">
        <v>1642</v>
      </c>
      <c r="G26" s="11">
        <v>83575</v>
      </c>
      <c r="H26" s="11">
        <v>83575</v>
      </c>
      <c r="I26" s="11">
        <v>87662</v>
      </c>
      <c r="J26" s="11">
        <v>87662</v>
      </c>
    </row>
    <row r="27" ht="25.5" customHeight="1" spans="1:10">
      <c r="A27" s="8"/>
      <c r="B27" s="11"/>
      <c r="C27" s="11"/>
      <c r="D27" s="11"/>
      <c r="E27" s="11"/>
      <c r="F27" s="8" t="s">
        <v>1643</v>
      </c>
      <c r="G27" s="11">
        <v>0</v>
      </c>
      <c r="H27" s="11">
        <v>0</v>
      </c>
      <c r="I27" s="11">
        <v>0</v>
      </c>
      <c r="J27" s="11">
        <v>0</v>
      </c>
    </row>
    <row r="28" ht="25.5" customHeight="1" spans="1:10">
      <c r="A28" s="8"/>
      <c r="B28" s="11"/>
      <c r="C28" s="11"/>
      <c r="D28" s="11"/>
      <c r="E28" s="11"/>
      <c r="F28" s="8" t="s">
        <v>1644</v>
      </c>
      <c r="G28" s="11">
        <v>197566</v>
      </c>
      <c r="H28" s="11">
        <v>197566</v>
      </c>
      <c r="I28" s="11">
        <v>278219</v>
      </c>
      <c r="J28" s="11">
        <v>278219</v>
      </c>
    </row>
    <row r="29" ht="25.5" customHeight="1" spans="1:10">
      <c r="A29" s="8"/>
      <c r="B29" s="11"/>
      <c r="C29" s="11"/>
      <c r="D29" s="11"/>
      <c r="E29" s="11"/>
      <c r="F29" s="8" t="s">
        <v>1645</v>
      </c>
      <c r="G29" s="11">
        <v>-423306</v>
      </c>
      <c r="H29" s="11">
        <v>-423306</v>
      </c>
      <c r="I29" s="11">
        <v>-871358</v>
      </c>
      <c r="J29" s="11">
        <v>-871358</v>
      </c>
    </row>
    <row r="30" ht="25.5" customHeight="1" spans="1:10">
      <c r="A30" s="7" t="s">
        <v>1646</v>
      </c>
      <c r="B30" s="11">
        <v>438250</v>
      </c>
      <c r="C30" s="11">
        <v>438250</v>
      </c>
      <c r="D30" s="11">
        <v>485693</v>
      </c>
      <c r="E30" s="11">
        <v>485693</v>
      </c>
      <c r="F30" s="7" t="s">
        <v>1646</v>
      </c>
      <c r="G30" s="11">
        <f t="shared" ref="G30:J30" si="0">G21+G7</f>
        <v>438250</v>
      </c>
      <c r="H30" s="11">
        <f t="shared" si="0"/>
        <v>438250</v>
      </c>
      <c r="I30" s="11">
        <f t="shared" si="0"/>
        <v>485693</v>
      </c>
      <c r="J30" s="11">
        <f t="shared" si="0"/>
        <v>485693</v>
      </c>
    </row>
    <row r="33" ht="24.75" customHeight="1"/>
    <row r="34" ht="33.95" customHeight="1"/>
    <row r="35" ht="17.1"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sheetData>
  <mergeCells count="20">
    <mergeCell ref="A2:J2"/>
    <mergeCell ref="A3:J3"/>
    <mergeCell ref="A4:E4"/>
    <mergeCell ref="F4:J4"/>
    <mergeCell ref="B5:C5"/>
    <mergeCell ref="D5:E5"/>
    <mergeCell ref="G5:H5"/>
    <mergeCell ref="I5:J5"/>
    <mergeCell ref="A34:J34"/>
    <mergeCell ref="A35:J35"/>
    <mergeCell ref="A36:E36"/>
    <mergeCell ref="F36:J36"/>
    <mergeCell ref="B37:C37"/>
    <mergeCell ref="D37:E37"/>
    <mergeCell ref="G37:H37"/>
    <mergeCell ref="I37:J37"/>
    <mergeCell ref="A5:A6"/>
    <mergeCell ref="A37:A38"/>
    <mergeCell ref="F5:F6"/>
    <mergeCell ref="F37:F38"/>
  </mergeCells>
  <printOptions horizontalCentered="1" verticalCentered="1"/>
  <pageMargins left="0.786805555555556" right="0.668055555555556" top="0.313888888888889" bottom="0.471527777777778" header="0.118055555555556" footer="0.235416666666667"/>
  <pageSetup paperSize="8" scale="98" firstPageNumber="18" orientation="landscape" useFirstPageNumber="1"/>
  <headerFooter alignWithMargins="0">
    <oddFooter>&amp;C第 20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Q69"/>
  <sheetViews>
    <sheetView showZeros="0" workbookViewId="0">
      <pane xSplit="1" ySplit="7" topLeftCell="B20" activePane="bottomRight" state="frozen"/>
      <selection/>
      <selection pane="topRight"/>
      <selection pane="bottomLeft"/>
      <selection pane="bottomRight" activeCell="A30" sqref="A30"/>
    </sheetView>
  </sheetViews>
  <sheetFormatPr defaultColWidth="9" defaultRowHeight="14.25"/>
  <cols>
    <col min="1" max="1" width="31.625" customWidth="1"/>
    <col min="2" max="2" width="11.25" customWidth="1"/>
    <col min="3" max="4" width="9.25" customWidth="1"/>
    <col min="5" max="5" width="9.75" customWidth="1"/>
    <col min="6" max="7" width="9.25" customWidth="1"/>
    <col min="8" max="8" width="10.125" customWidth="1"/>
    <col min="9" max="10" width="9.25" customWidth="1"/>
    <col min="11" max="11" width="10" customWidth="1"/>
    <col min="12" max="13" width="9.25" customWidth="1"/>
    <col min="14" max="14" width="9.375" customWidth="1"/>
    <col min="15" max="15" width="8.625" customWidth="1"/>
    <col min="16" max="16" width="9.75" customWidth="1"/>
    <col min="17" max="17" width="8.75" customWidth="1"/>
  </cols>
  <sheetData>
    <row r="1" ht="21.95" customHeight="1" spans="1:17">
      <c r="A1" s="12" t="s">
        <v>22</v>
      </c>
      <c r="B1" s="12"/>
      <c r="C1" s="12"/>
      <c r="D1" s="12"/>
      <c r="E1" s="12"/>
      <c r="F1" s="12"/>
      <c r="G1" s="12"/>
      <c r="H1" s="12"/>
      <c r="I1" s="12"/>
      <c r="J1" s="12"/>
      <c r="K1" s="12"/>
      <c r="L1" s="12"/>
      <c r="M1" s="12"/>
      <c r="N1" s="12"/>
      <c r="O1" s="12"/>
      <c r="P1" s="12"/>
      <c r="Q1" s="12"/>
    </row>
    <row r="2" ht="42.95" customHeight="1" spans="1:17">
      <c r="A2" s="14" t="s">
        <v>23</v>
      </c>
      <c r="B2" s="14"/>
      <c r="C2" s="14"/>
      <c r="D2" s="14"/>
      <c r="E2" s="14"/>
      <c r="F2" s="14"/>
      <c r="G2" s="14"/>
      <c r="H2" s="14"/>
      <c r="I2" s="14"/>
      <c r="J2" s="14"/>
      <c r="K2" s="14"/>
      <c r="L2" s="14"/>
      <c r="M2" s="14"/>
      <c r="N2" s="14"/>
      <c r="O2" s="14"/>
      <c r="P2" s="13"/>
      <c r="Q2" s="13"/>
    </row>
    <row r="3" ht="35.1" customHeight="1" spans="1:17">
      <c r="A3" s="14"/>
      <c r="B3" s="14"/>
      <c r="C3" s="14"/>
      <c r="D3" s="14"/>
      <c r="E3" s="14"/>
      <c r="F3" s="14"/>
      <c r="G3" s="14"/>
      <c r="H3" s="14"/>
      <c r="I3" s="14"/>
      <c r="J3" s="14"/>
      <c r="K3" s="14"/>
      <c r="L3" s="14"/>
      <c r="M3" s="14"/>
      <c r="N3" s="14"/>
      <c r="O3" s="14"/>
      <c r="P3" s="173" t="s">
        <v>24</v>
      </c>
      <c r="Q3" s="173"/>
    </row>
    <row r="4" ht="15" customHeight="1" spans="1:17">
      <c r="A4" s="68" t="s">
        <v>25</v>
      </c>
      <c r="B4" s="178" t="s">
        <v>26</v>
      </c>
      <c r="C4" s="68"/>
      <c r="D4" s="68"/>
      <c r="E4" s="68" t="s">
        <v>27</v>
      </c>
      <c r="F4" s="68"/>
      <c r="G4" s="68"/>
      <c r="H4" s="68" t="s">
        <v>28</v>
      </c>
      <c r="I4" s="68"/>
      <c r="J4" s="68"/>
      <c r="K4" s="68" t="s">
        <v>29</v>
      </c>
      <c r="L4" s="68"/>
      <c r="M4" s="68"/>
      <c r="N4" s="68" t="s">
        <v>30</v>
      </c>
      <c r="O4" s="68"/>
      <c r="P4" s="68"/>
      <c r="Q4" s="112" t="s">
        <v>31</v>
      </c>
    </row>
    <row r="5" ht="15" customHeight="1" spans="1:17">
      <c r="A5" s="68"/>
      <c r="B5" s="68"/>
      <c r="C5" s="68"/>
      <c r="D5" s="68"/>
      <c r="E5" s="68"/>
      <c r="F5" s="68"/>
      <c r="G5" s="68"/>
      <c r="H5" s="68"/>
      <c r="I5" s="68"/>
      <c r="J5" s="68"/>
      <c r="K5" s="68"/>
      <c r="L5" s="68"/>
      <c r="M5" s="68"/>
      <c r="N5" s="68"/>
      <c r="O5" s="68"/>
      <c r="P5" s="68"/>
      <c r="Q5" s="112"/>
    </row>
    <row r="6" ht="15" customHeight="1" spans="1:17">
      <c r="A6" s="68"/>
      <c r="B6" s="68"/>
      <c r="C6" s="68"/>
      <c r="D6" s="68"/>
      <c r="E6" s="68"/>
      <c r="F6" s="68"/>
      <c r="G6" s="68"/>
      <c r="H6" s="68"/>
      <c r="I6" s="68"/>
      <c r="J6" s="68"/>
      <c r="K6" s="68"/>
      <c r="L6" s="68"/>
      <c r="M6" s="68"/>
      <c r="N6" s="68"/>
      <c r="O6" s="68"/>
      <c r="P6" s="68"/>
      <c r="Q6" s="112"/>
    </row>
    <row r="7" ht="15" customHeight="1" spans="1:17">
      <c r="A7" s="68"/>
      <c r="B7" s="68" t="s">
        <v>32</v>
      </c>
      <c r="C7" s="68" t="s">
        <v>33</v>
      </c>
      <c r="D7" s="68" t="s">
        <v>34</v>
      </c>
      <c r="E7" s="68" t="s">
        <v>32</v>
      </c>
      <c r="F7" s="68" t="s">
        <v>33</v>
      </c>
      <c r="G7" s="68" t="s">
        <v>34</v>
      </c>
      <c r="H7" s="68" t="s">
        <v>32</v>
      </c>
      <c r="I7" s="68" t="s">
        <v>33</v>
      </c>
      <c r="J7" s="68" t="s">
        <v>34</v>
      </c>
      <c r="K7" s="68" t="s">
        <v>32</v>
      </c>
      <c r="L7" s="68" t="s">
        <v>33</v>
      </c>
      <c r="M7" s="68" t="s">
        <v>34</v>
      </c>
      <c r="N7" s="68" t="s">
        <v>32</v>
      </c>
      <c r="O7" s="68" t="s">
        <v>33</v>
      </c>
      <c r="P7" s="68" t="s">
        <v>34</v>
      </c>
      <c r="Q7" s="112"/>
    </row>
    <row r="8" ht="15" customHeight="1" spans="1:17">
      <c r="A8" s="218" t="s">
        <v>35</v>
      </c>
      <c r="B8" s="219">
        <f>C8+D8</f>
        <v>165068</v>
      </c>
      <c r="C8" s="219">
        <f t="shared" ref="C8:D8" si="0">SUM(C9:C26)</f>
        <v>102448</v>
      </c>
      <c r="D8" s="219">
        <f t="shared" si="0"/>
        <v>62620</v>
      </c>
      <c r="E8" s="219">
        <f t="shared" ref="E8" si="1">SUM(F8:G8)</f>
        <v>181165</v>
      </c>
      <c r="F8" s="219">
        <f>SUM(F9:F26)</f>
        <v>116045</v>
      </c>
      <c r="G8" s="219">
        <f>SUM(G9:G26)</f>
        <v>65120</v>
      </c>
      <c r="H8" s="219">
        <f>I8+J8</f>
        <v>180098</v>
      </c>
      <c r="I8" s="219">
        <f t="shared" ref="I8:J8" si="2">SUM(I9:I26)</f>
        <v>113833</v>
      </c>
      <c r="J8" s="219">
        <f t="shared" si="2"/>
        <v>66265</v>
      </c>
      <c r="K8" s="219">
        <f>L8+M8</f>
        <v>172221</v>
      </c>
      <c r="L8" s="219">
        <f>SUM(L9:L26)</f>
        <v>107878</v>
      </c>
      <c r="M8" s="219">
        <f>SUM(M9:M26)</f>
        <v>64343</v>
      </c>
      <c r="N8" s="220">
        <f t="shared" ref="N8" si="3">K8/H8*100</f>
        <v>95.6262701418117</v>
      </c>
      <c r="O8" s="220">
        <f t="shared" ref="O8:P10" si="4">L8/I8*100</f>
        <v>94.7686523240185</v>
      </c>
      <c r="P8" s="220">
        <f t="shared" si="4"/>
        <v>97.0995246359315</v>
      </c>
      <c r="Q8" s="220">
        <f t="shared" ref="Q8:Q12" si="5">(K8-B8)/B8*100</f>
        <v>4.33336564325005</v>
      </c>
    </row>
    <row r="9" ht="15" customHeight="1" spans="1:17">
      <c r="A9" s="8" t="s">
        <v>36</v>
      </c>
      <c r="B9" s="11">
        <f t="shared" ref="B9" si="6">C9+D9</f>
        <v>28447</v>
      </c>
      <c r="C9" s="11">
        <v>22883</v>
      </c>
      <c r="D9" s="11">
        <v>5564</v>
      </c>
      <c r="E9" s="11">
        <f t="shared" ref="E9:E15" si="7">SUM(F9:G9)</f>
        <v>37100</v>
      </c>
      <c r="F9" s="11">
        <v>28220</v>
      </c>
      <c r="G9" s="11">
        <v>8880</v>
      </c>
      <c r="H9" s="11">
        <f t="shared" ref="H9" si="8">I9+J9</f>
        <v>35761</v>
      </c>
      <c r="I9" s="11">
        <v>30083</v>
      </c>
      <c r="J9" s="11">
        <v>5678</v>
      </c>
      <c r="K9" s="11">
        <f t="shared" ref="K9" si="9">L9+M9</f>
        <v>39377</v>
      </c>
      <c r="L9" s="11">
        <v>31610</v>
      </c>
      <c r="M9" s="11">
        <v>7767</v>
      </c>
      <c r="N9" s="216">
        <f t="shared" ref="N9" si="10">K9/H9*100</f>
        <v>110.111574061128</v>
      </c>
      <c r="O9" s="216">
        <f t="shared" si="4"/>
        <v>105.075956520294</v>
      </c>
      <c r="P9" s="216">
        <f t="shared" si="4"/>
        <v>136.791123635083</v>
      </c>
      <c r="Q9" s="216">
        <f t="shared" si="5"/>
        <v>38.422329243857</v>
      </c>
    </row>
    <row r="10" spans="1:17">
      <c r="A10" s="8" t="s">
        <v>37</v>
      </c>
      <c r="B10" s="11">
        <f t="shared" ref="B10:B35" si="11">C10+D10</f>
        <v>8311</v>
      </c>
      <c r="C10" s="11">
        <v>4305</v>
      </c>
      <c r="D10" s="11">
        <v>4006</v>
      </c>
      <c r="E10" s="11">
        <f t="shared" si="7"/>
        <v>11950</v>
      </c>
      <c r="F10" s="11">
        <v>8700</v>
      </c>
      <c r="G10" s="11">
        <v>3250</v>
      </c>
      <c r="H10" s="11">
        <f t="shared" ref="H10:H35" si="12">I10+J10</f>
        <v>15000</v>
      </c>
      <c r="I10" s="11">
        <v>8400</v>
      </c>
      <c r="J10" s="11">
        <v>6600</v>
      </c>
      <c r="K10" s="11">
        <f t="shared" ref="K10:K25" si="13">L10+M10</f>
        <v>12394</v>
      </c>
      <c r="L10" s="11">
        <v>5783</v>
      </c>
      <c r="M10" s="11">
        <v>6611</v>
      </c>
      <c r="N10" s="216">
        <f t="shared" ref="N10:N11" si="14">K10/H10*100</f>
        <v>82.6266666666667</v>
      </c>
      <c r="O10" s="216">
        <f t="shared" si="4"/>
        <v>68.8452380952381</v>
      </c>
      <c r="P10" s="216">
        <f t="shared" si="4"/>
        <v>100.166666666667</v>
      </c>
      <c r="Q10" s="216">
        <f t="shared" si="5"/>
        <v>49.1276621345205</v>
      </c>
    </row>
    <row r="11" ht="15" customHeight="1" spans="1:17">
      <c r="A11" s="8" t="s">
        <v>38</v>
      </c>
      <c r="B11" s="11">
        <f t="shared" si="11"/>
        <v>12473</v>
      </c>
      <c r="C11" s="11">
        <v>6460</v>
      </c>
      <c r="D11" s="11">
        <v>6013</v>
      </c>
      <c r="E11" s="11">
        <f t="shared" si="7"/>
        <v>0</v>
      </c>
      <c r="F11" s="11"/>
      <c r="G11" s="11">
        <v>0</v>
      </c>
      <c r="H11" s="11">
        <f t="shared" si="12"/>
        <v>-4</v>
      </c>
      <c r="I11" s="11"/>
      <c r="J11" s="11">
        <v>-4</v>
      </c>
      <c r="K11" s="11">
        <f t="shared" si="13"/>
        <v>50</v>
      </c>
      <c r="L11" s="11">
        <v>-151</v>
      </c>
      <c r="M11" s="11">
        <v>201</v>
      </c>
      <c r="N11" s="216">
        <f t="shared" si="14"/>
        <v>-1250</v>
      </c>
      <c r="O11" s="216"/>
      <c r="P11" s="216">
        <f>M11/J11*100</f>
        <v>-5025</v>
      </c>
      <c r="Q11" s="216">
        <f t="shared" si="5"/>
        <v>-99.5991341297202</v>
      </c>
    </row>
    <row r="12" ht="15" customHeight="1" spans="1:17">
      <c r="A12" s="8" t="s">
        <v>39</v>
      </c>
      <c r="B12" s="11">
        <f t="shared" si="11"/>
        <v>15485</v>
      </c>
      <c r="C12" s="11">
        <v>11561</v>
      </c>
      <c r="D12" s="11">
        <v>3924</v>
      </c>
      <c r="E12" s="11">
        <f t="shared" si="7"/>
        <v>18650</v>
      </c>
      <c r="F12" s="11">
        <v>13500</v>
      </c>
      <c r="G12" s="11">
        <v>5150</v>
      </c>
      <c r="H12" s="11">
        <f t="shared" si="12"/>
        <v>22324</v>
      </c>
      <c r="I12" s="11">
        <v>15300</v>
      </c>
      <c r="J12" s="11">
        <v>7024</v>
      </c>
      <c r="K12" s="11">
        <f t="shared" si="13"/>
        <v>22155</v>
      </c>
      <c r="L12" s="11">
        <v>16803</v>
      </c>
      <c r="M12" s="11">
        <v>5352</v>
      </c>
      <c r="N12" s="216">
        <f t="shared" ref="N12:P12" si="15">K12/H12*100</f>
        <v>99.2429672101774</v>
      </c>
      <c r="O12" s="216">
        <f t="shared" si="15"/>
        <v>109.823529411765</v>
      </c>
      <c r="P12" s="216">
        <f t="shared" si="15"/>
        <v>76.1958997722096</v>
      </c>
      <c r="Q12" s="216">
        <f t="shared" si="5"/>
        <v>43.0739425250242</v>
      </c>
    </row>
    <row r="13" ht="15" hidden="1" customHeight="1" spans="1:17">
      <c r="A13" s="8" t="s">
        <v>40</v>
      </c>
      <c r="B13" s="11">
        <f t="shared" si="11"/>
        <v>0</v>
      </c>
      <c r="C13" s="11"/>
      <c r="D13" s="11"/>
      <c r="E13" s="11">
        <f t="shared" si="7"/>
        <v>0</v>
      </c>
      <c r="F13" s="11"/>
      <c r="G13" s="11"/>
      <c r="H13" s="11">
        <f t="shared" si="12"/>
        <v>0</v>
      </c>
      <c r="I13" s="11"/>
      <c r="J13" s="11"/>
      <c r="K13" s="11">
        <f t="shared" si="13"/>
        <v>0</v>
      </c>
      <c r="L13" s="11"/>
      <c r="M13" s="11"/>
      <c r="N13" s="216"/>
      <c r="O13" s="216"/>
      <c r="P13" s="216"/>
      <c r="Q13" s="216"/>
    </row>
    <row r="14" ht="15" customHeight="1" spans="1:17">
      <c r="A14" s="8" t="s">
        <v>41</v>
      </c>
      <c r="B14" s="11">
        <f t="shared" si="11"/>
        <v>7146</v>
      </c>
      <c r="C14" s="11">
        <v>6883</v>
      </c>
      <c r="D14" s="11">
        <v>263</v>
      </c>
      <c r="E14" s="11">
        <f t="shared" si="7"/>
        <v>8135</v>
      </c>
      <c r="F14" s="11">
        <v>7875</v>
      </c>
      <c r="G14" s="11">
        <v>260</v>
      </c>
      <c r="H14" s="11">
        <f t="shared" si="12"/>
        <v>8128</v>
      </c>
      <c r="I14" s="11">
        <v>7750</v>
      </c>
      <c r="J14" s="11">
        <v>378</v>
      </c>
      <c r="K14" s="11">
        <f t="shared" si="13"/>
        <v>8293</v>
      </c>
      <c r="L14" s="11">
        <v>7872</v>
      </c>
      <c r="M14" s="11">
        <v>421</v>
      </c>
      <c r="N14" s="216">
        <f t="shared" ref="N14:P14" si="16">K14/H14*100</f>
        <v>102.030019685039</v>
      </c>
      <c r="O14" s="216">
        <f t="shared" si="16"/>
        <v>101.574193548387</v>
      </c>
      <c r="P14" s="216">
        <f t="shared" si="16"/>
        <v>111.375661375661</v>
      </c>
      <c r="Q14" s="216">
        <f>(K14-B14)/B14*100</f>
        <v>16.0509375874615</v>
      </c>
    </row>
    <row r="15" ht="15" customHeight="1" spans="1:17">
      <c r="A15" s="8" t="s">
        <v>42</v>
      </c>
      <c r="B15" s="11">
        <f t="shared" si="11"/>
        <v>33</v>
      </c>
      <c r="C15" s="11"/>
      <c r="D15" s="11">
        <v>33</v>
      </c>
      <c r="E15" s="11">
        <f t="shared" si="7"/>
        <v>0</v>
      </c>
      <c r="F15" s="11"/>
      <c r="G15" s="11"/>
      <c r="H15" s="11">
        <f t="shared" si="12"/>
        <v>11</v>
      </c>
      <c r="I15" s="11"/>
      <c r="J15" s="11">
        <v>11</v>
      </c>
      <c r="K15" s="11">
        <f t="shared" si="13"/>
        <v>7</v>
      </c>
      <c r="L15" s="11"/>
      <c r="M15" s="11">
        <v>7</v>
      </c>
      <c r="N15" s="216">
        <f t="shared" ref="N15" si="17">K15/H15*100</f>
        <v>63.6363636363636</v>
      </c>
      <c r="O15" s="216"/>
      <c r="P15" s="216">
        <f t="shared" ref="P15" si="18">M15/J15*100</f>
        <v>63.6363636363636</v>
      </c>
      <c r="Q15" s="216">
        <f>(K15-B15)/B15*100</f>
        <v>-78.7878787878788</v>
      </c>
    </row>
    <row r="16" ht="15" hidden="1" customHeight="1" spans="1:17">
      <c r="A16" s="8" t="s">
        <v>43</v>
      </c>
      <c r="B16" s="11">
        <f t="shared" si="11"/>
        <v>0</v>
      </c>
      <c r="C16" s="11"/>
      <c r="D16" s="11"/>
      <c r="E16" s="11"/>
      <c r="F16" s="11"/>
      <c r="G16" s="11"/>
      <c r="H16" s="11">
        <f t="shared" si="12"/>
        <v>0</v>
      </c>
      <c r="I16" s="11"/>
      <c r="J16" s="11"/>
      <c r="K16" s="11">
        <f t="shared" si="13"/>
        <v>0</v>
      </c>
      <c r="L16" s="11"/>
      <c r="M16" s="11"/>
      <c r="N16" s="216"/>
      <c r="O16" s="216"/>
      <c r="P16" s="216"/>
      <c r="Q16" s="216"/>
    </row>
    <row r="17" ht="15" customHeight="1" spans="1:17">
      <c r="A17" s="8" t="s">
        <v>44</v>
      </c>
      <c r="B17" s="11">
        <f t="shared" si="11"/>
        <v>13925</v>
      </c>
      <c r="C17" s="11">
        <v>10450</v>
      </c>
      <c r="D17" s="11">
        <v>3475</v>
      </c>
      <c r="E17" s="11">
        <f t="shared" ref="E17" si="19">SUM(F17:G17)</f>
        <v>14630</v>
      </c>
      <c r="F17" s="11">
        <v>11270</v>
      </c>
      <c r="G17" s="11">
        <v>3360</v>
      </c>
      <c r="H17" s="11">
        <f t="shared" si="12"/>
        <v>15750</v>
      </c>
      <c r="I17" s="11">
        <v>12200</v>
      </c>
      <c r="J17" s="11">
        <v>3550</v>
      </c>
      <c r="K17" s="11">
        <f t="shared" si="13"/>
        <v>15162</v>
      </c>
      <c r="L17" s="11">
        <v>11437</v>
      </c>
      <c r="M17" s="11">
        <v>3725</v>
      </c>
      <c r="N17" s="216">
        <f t="shared" ref="N17" si="20">K17/H17*100</f>
        <v>96.2666666666667</v>
      </c>
      <c r="O17" s="216">
        <f t="shared" ref="O17" si="21">L17/I17*100</f>
        <v>93.7459016393443</v>
      </c>
      <c r="P17" s="216">
        <f t="shared" ref="P17" si="22">M17/J17*100</f>
        <v>104.929577464789</v>
      </c>
      <c r="Q17" s="216">
        <f t="shared" ref="Q17" si="23">(K17-B17)/B17*100</f>
        <v>8.88330341113106</v>
      </c>
    </row>
    <row r="18" ht="15" customHeight="1" spans="1:17">
      <c r="A18" s="8" t="s">
        <v>45</v>
      </c>
      <c r="B18" s="11">
        <f t="shared" si="11"/>
        <v>6018</v>
      </c>
      <c r="C18" s="11">
        <v>5271</v>
      </c>
      <c r="D18" s="11">
        <v>747</v>
      </c>
      <c r="E18" s="11">
        <f t="shared" ref="E18:E24" si="24">SUM(F18:G18)</f>
        <v>6450</v>
      </c>
      <c r="F18" s="11">
        <v>5800</v>
      </c>
      <c r="G18" s="11">
        <v>650</v>
      </c>
      <c r="H18" s="11">
        <f t="shared" si="12"/>
        <v>6085</v>
      </c>
      <c r="I18" s="11">
        <v>5400</v>
      </c>
      <c r="J18" s="11">
        <v>685</v>
      </c>
      <c r="K18" s="11">
        <f t="shared" si="13"/>
        <v>6146</v>
      </c>
      <c r="L18" s="11">
        <v>5270</v>
      </c>
      <c r="M18" s="11">
        <v>876</v>
      </c>
      <c r="N18" s="216">
        <f t="shared" ref="N18:N23" si="25">K18/H18*100</f>
        <v>101.002465078061</v>
      </c>
      <c r="O18" s="216">
        <f t="shared" ref="O18:P22" si="26">L18/I18*100</f>
        <v>97.5925925925926</v>
      </c>
      <c r="P18" s="216">
        <f t="shared" si="26"/>
        <v>127.883211678832</v>
      </c>
      <c r="Q18" s="216">
        <f t="shared" ref="Q18:Q24" si="27">(K18-B18)/B18*100</f>
        <v>2.12695247590562</v>
      </c>
    </row>
    <row r="19" ht="15" customHeight="1" spans="1:17">
      <c r="A19" s="8" t="s">
        <v>46</v>
      </c>
      <c r="B19" s="11">
        <f t="shared" si="11"/>
        <v>3072</v>
      </c>
      <c r="C19" s="11">
        <v>2504</v>
      </c>
      <c r="D19" s="11">
        <v>568</v>
      </c>
      <c r="E19" s="11">
        <f t="shared" si="24"/>
        <v>3345</v>
      </c>
      <c r="F19" s="11">
        <v>2800</v>
      </c>
      <c r="G19" s="11">
        <v>545</v>
      </c>
      <c r="H19" s="11">
        <f t="shared" si="12"/>
        <v>3520</v>
      </c>
      <c r="I19" s="11">
        <v>2700</v>
      </c>
      <c r="J19" s="11">
        <v>820</v>
      </c>
      <c r="K19" s="11">
        <f t="shared" si="13"/>
        <v>4454</v>
      </c>
      <c r="L19" s="11">
        <v>3061</v>
      </c>
      <c r="M19" s="11">
        <v>1393</v>
      </c>
      <c r="N19" s="216">
        <f t="shared" si="25"/>
        <v>126.534090909091</v>
      </c>
      <c r="O19" s="216">
        <f t="shared" si="26"/>
        <v>113.37037037037</v>
      </c>
      <c r="P19" s="216">
        <f t="shared" si="26"/>
        <v>169.878048780488</v>
      </c>
      <c r="Q19" s="216">
        <f t="shared" si="27"/>
        <v>44.9869791666667</v>
      </c>
    </row>
    <row r="20" ht="15" customHeight="1" spans="1:17">
      <c r="A20" s="8" t="s">
        <v>47</v>
      </c>
      <c r="B20" s="11">
        <f t="shared" si="11"/>
        <v>4047</v>
      </c>
      <c r="C20" s="11">
        <v>3154</v>
      </c>
      <c r="D20" s="11">
        <v>893</v>
      </c>
      <c r="E20" s="11">
        <f t="shared" si="24"/>
        <v>4300</v>
      </c>
      <c r="F20" s="11">
        <v>3500</v>
      </c>
      <c r="G20" s="11">
        <v>800</v>
      </c>
      <c r="H20" s="11">
        <f t="shared" si="12"/>
        <v>4930</v>
      </c>
      <c r="I20" s="11">
        <v>3500</v>
      </c>
      <c r="J20" s="11">
        <v>1430</v>
      </c>
      <c r="K20" s="11">
        <f t="shared" si="13"/>
        <v>4843</v>
      </c>
      <c r="L20" s="11">
        <v>3492</v>
      </c>
      <c r="M20" s="11">
        <v>1351</v>
      </c>
      <c r="N20" s="216">
        <f t="shared" si="25"/>
        <v>98.2352941176471</v>
      </c>
      <c r="O20" s="216">
        <f t="shared" si="26"/>
        <v>99.7714285714286</v>
      </c>
      <c r="P20" s="216">
        <f t="shared" si="26"/>
        <v>94.4755244755245</v>
      </c>
      <c r="Q20" s="216">
        <f t="shared" si="27"/>
        <v>19.6688905361997</v>
      </c>
    </row>
    <row r="21" ht="15" customHeight="1" spans="1:17">
      <c r="A21" s="8" t="s">
        <v>48</v>
      </c>
      <c r="B21" s="11">
        <f t="shared" si="11"/>
        <v>14339</v>
      </c>
      <c r="C21" s="11">
        <v>8252</v>
      </c>
      <c r="D21" s="11">
        <v>6087</v>
      </c>
      <c r="E21" s="11">
        <f t="shared" si="24"/>
        <v>22959</v>
      </c>
      <c r="F21" s="11">
        <v>9300</v>
      </c>
      <c r="G21" s="11">
        <v>13659</v>
      </c>
      <c r="H21" s="11">
        <f t="shared" si="12"/>
        <v>17953</v>
      </c>
      <c r="I21" s="11">
        <v>6700</v>
      </c>
      <c r="J21" s="11">
        <v>11253</v>
      </c>
      <c r="K21" s="11">
        <f t="shared" si="13"/>
        <v>11021</v>
      </c>
      <c r="L21" s="11">
        <v>3871</v>
      </c>
      <c r="M21" s="11">
        <v>7150</v>
      </c>
      <c r="N21" s="216">
        <f t="shared" si="25"/>
        <v>61.3880688464324</v>
      </c>
      <c r="O21" s="216">
        <f t="shared" si="26"/>
        <v>57.7761194029851</v>
      </c>
      <c r="P21" s="216">
        <f t="shared" si="26"/>
        <v>63.5386119257087</v>
      </c>
      <c r="Q21" s="216">
        <f t="shared" si="27"/>
        <v>-23.1396889601785</v>
      </c>
    </row>
    <row r="22" ht="15" customHeight="1" spans="1:17">
      <c r="A22" s="8" t="s">
        <v>49</v>
      </c>
      <c r="B22" s="11">
        <f t="shared" si="11"/>
        <v>2287</v>
      </c>
      <c r="C22" s="11">
        <v>1521</v>
      </c>
      <c r="D22" s="11">
        <v>766</v>
      </c>
      <c r="E22" s="11">
        <f t="shared" si="24"/>
        <v>2510</v>
      </c>
      <c r="F22" s="11">
        <v>1750</v>
      </c>
      <c r="G22" s="11">
        <v>760</v>
      </c>
      <c r="H22" s="11">
        <f t="shared" si="12"/>
        <v>2750</v>
      </c>
      <c r="I22" s="11">
        <v>1800</v>
      </c>
      <c r="J22" s="11">
        <v>950</v>
      </c>
      <c r="K22" s="11">
        <f t="shared" si="13"/>
        <v>2637</v>
      </c>
      <c r="L22" s="11">
        <v>1724</v>
      </c>
      <c r="M22" s="11">
        <v>913</v>
      </c>
      <c r="N22" s="216">
        <f t="shared" si="25"/>
        <v>95.8909090909091</v>
      </c>
      <c r="O22" s="216">
        <f t="shared" si="26"/>
        <v>95.7777777777778</v>
      </c>
      <c r="P22" s="216">
        <f t="shared" si="26"/>
        <v>96.1052631578947</v>
      </c>
      <c r="Q22" s="216">
        <f t="shared" si="27"/>
        <v>15.3038915609969</v>
      </c>
    </row>
    <row r="23" ht="15" customHeight="1" spans="1:17">
      <c r="A23" s="8" t="s">
        <v>50</v>
      </c>
      <c r="B23" s="11">
        <f t="shared" si="11"/>
        <v>21961</v>
      </c>
      <c r="C23" s="11"/>
      <c r="D23" s="11">
        <v>21961</v>
      </c>
      <c r="E23" s="11">
        <f t="shared" si="24"/>
        <v>16960</v>
      </c>
      <c r="F23" s="11"/>
      <c r="G23" s="11">
        <v>16960</v>
      </c>
      <c r="H23" s="11">
        <f t="shared" si="12"/>
        <v>16960</v>
      </c>
      <c r="I23" s="11"/>
      <c r="J23" s="11">
        <v>16960</v>
      </c>
      <c r="K23" s="11">
        <f t="shared" si="13"/>
        <v>17008</v>
      </c>
      <c r="L23" s="11"/>
      <c r="M23" s="11">
        <v>17008</v>
      </c>
      <c r="N23" s="216">
        <f t="shared" si="25"/>
        <v>100.283018867925</v>
      </c>
      <c r="O23" s="216"/>
      <c r="P23" s="216">
        <f>M23/J23*100</f>
        <v>100.283018867925</v>
      </c>
      <c r="Q23" s="216">
        <f t="shared" si="27"/>
        <v>-22.5536177769683</v>
      </c>
    </row>
    <row r="24" ht="15" customHeight="1" spans="1:17">
      <c r="A24" s="8" t="s">
        <v>51</v>
      </c>
      <c r="B24" s="11">
        <f t="shared" si="11"/>
        <v>27524</v>
      </c>
      <c r="C24" s="11">
        <v>19204</v>
      </c>
      <c r="D24" s="11">
        <v>8320</v>
      </c>
      <c r="E24" s="11">
        <f t="shared" si="24"/>
        <v>34140</v>
      </c>
      <c r="F24" s="11">
        <v>23330</v>
      </c>
      <c r="G24" s="11">
        <v>10810</v>
      </c>
      <c r="H24" s="11">
        <f t="shared" si="12"/>
        <v>30930</v>
      </c>
      <c r="I24" s="11">
        <v>20000</v>
      </c>
      <c r="J24" s="11">
        <v>10930</v>
      </c>
      <c r="K24" s="11">
        <f t="shared" si="13"/>
        <v>28674</v>
      </c>
      <c r="L24" s="11">
        <v>17106</v>
      </c>
      <c r="M24" s="11">
        <v>11568</v>
      </c>
      <c r="N24" s="216">
        <f t="shared" ref="N24:P24" si="28">K24/H24*100</f>
        <v>92.7061105722599</v>
      </c>
      <c r="O24" s="216">
        <f t="shared" si="28"/>
        <v>85.53</v>
      </c>
      <c r="P24" s="216">
        <f t="shared" si="28"/>
        <v>105.83714547118</v>
      </c>
      <c r="Q24" s="216">
        <f t="shared" si="27"/>
        <v>4.17817177735794</v>
      </c>
    </row>
    <row r="25" ht="15" customHeight="1" spans="1:17">
      <c r="A25" s="8" t="s">
        <v>52</v>
      </c>
      <c r="B25" s="11">
        <f t="shared" si="11"/>
        <v>0</v>
      </c>
      <c r="C25" s="11"/>
      <c r="D25" s="11"/>
      <c r="E25" s="11"/>
      <c r="F25" s="11"/>
      <c r="G25" s="11"/>
      <c r="H25" s="11">
        <f t="shared" si="12"/>
        <v>0</v>
      </c>
      <c r="I25" s="11"/>
      <c r="J25" s="11"/>
      <c r="K25" s="11">
        <f t="shared" si="13"/>
        <v>0</v>
      </c>
      <c r="L25" s="11"/>
      <c r="M25" s="11"/>
      <c r="N25" s="216"/>
      <c r="O25" s="216"/>
      <c r="P25" s="216"/>
      <c r="Q25" s="216"/>
    </row>
    <row r="26" ht="15" customHeight="1" spans="1:17">
      <c r="A26" s="8" t="s">
        <v>53</v>
      </c>
      <c r="B26" s="11">
        <f t="shared" si="11"/>
        <v>0</v>
      </c>
      <c r="C26" s="11"/>
      <c r="D26" s="11"/>
      <c r="E26" s="11">
        <f t="shared" ref="E26" si="29">SUM(F26:G26)</f>
        <v>36</v>
      </c>
      <c r="F26" s="11"/>
      <c r="G26" s="11">
        <v>36</v>
      </c>
      <c r="H26" s="11">
        <f t="shared" si="12"/>
        <v>0</v>
      </c>
      <c r="I26" s="11">
        <v>0</v>
      </c>
      <c r="J26" s="11"/>
      <c r="K26" s="11">
        <f t="shared" ref="K26" si="30">L26+M26</f>
        <v>0</v>
      </c>
      <c r="L26" s="11"/>
      <c r="M26" s="11"/>
      <c r="N26" s="216"/>
      <c r="O26" s="216"/>
      <c r="P26" s="216"/>
      <c r="Q26" s="216"/>
    </row>
    <row r="27" ht="15" customHeight="1" spans="1:17">
      <c r="A27" s="8" t="s">
        <v>54</v>
      </c>
      <c r="B27" s="11">
        <f t="shared" si="11"/>
        <v>117957</v>
      </c>
      <c r="C27" s="11">
        <f t="shared" ref="C27:D27" si="31">SUM(C28:C35)</f>
        <v>97733</v>
      </c>
      <c r="D27" s="11">
        <f t="shared" si="31"/>
        <v>20224</v>
      </c>
      <c r="E27" s="11">
        <f t="shared" ref="E27:E35" si="32">SUM(F27:G27)</f>
        <v>106590</v>
      </c>
      <c r="F27" s="11">
        <f>SUM(F28:F35)</f>
        <v>88050</v>
      </c>
      <c r="G27" s="11">
        <f>SUM(G28:G35)</f>
        <v>18540</v>
      </c>
      <c r="H27" s="11">
        <f t="shared" si="12"/>
        <v>105640</v>
      </c>
      <c r="I27" s="11">
        <f t="shared" ref="I27:J27" si="33">SUM(I28:I35)</f>
        <v>87900</v>
      </c>
      <c r="J27" s="11">
        <f t="shared" si="33"/>
        <v>17740</v>
      </c>
      <c r="K27" s="11">
        <f t="shared" ref="K27:K35" si="34">L27+M27</f>
        <v>107436</v>
      </c>
      <c r="L27" s="11">
        <f>SUM(L28:L35)</f>
        <v>89368</v>
      </c>
      <c r="M27" s="11">
        <f>SUM(M28:M35)</f>
        <v>18068</v>
      </c>
      <c r="N27" s="216">
        <f t="shared" ref="N27" si="35">K27/H27*100</f>
        <v>101.700113593336</v>
      </c>
      <c r="O27" s="216">
        <f t="shared" ref="O27:P32" si="36">L27/I27*100</f>
        <v>101.67007963595</v>
      </c>
      <c r="P27" s="216">
        <f t="shared" si="36"/>
        <v>101.84892897407</v>
      </c>
      <c r="Q27" s="216">
        <f t="shared" ref="Q27" si="37">(K27-B27)/B27*100</f>
        <v>-8.9193519672423</v>
      </c>
    </row>
    <row r="28" ht="15" customHeight="1" spans="1:17">
      <c r="A28" s="8" t="s">
        <v>55</v>
      </c>
      <c r="B28" s="11">
        <f t="shared" si="11"/>
        <v>23475</v>
      </c>
      <c r="C28" s="11">
        <v>19937</v>
      </c>
      <c r="D28" s="11">
        <v>3538</v>
      </c>
      <c r="E28" s="11">
        <f t="shared" si="32"/>
        <v>20520</v>
      </c>
      <c r="F28" s="11">
        <v>17580</v>
      </c>
      <c r="G28" s="11">
        <v>2940</v>
      </c>
      <c r="H28" s="11">
        <f t="shared" si="12"/>
        <v>22201</v>
      </c>
      <c r="I28" s="11">
        <v>18800</v>
      </c>
      <c r="J28" s="11">
        <v>3401</v>
      </c>
      <c r="K28" s="11">
        <f t="shared" si="34"/>
        <v>25309</v>
      </c>
      <c r="L28" s="11">
        <v>21864</v>
      </c>
      <c r="M28" s="11">
        <v>3445</v>
      </c>
      <c r="N28" s="216">
        <f t="shared" ref="N28" si="38">K28/H28*100</f>
        <v>113.999369397775</v>
      </c>
      <c r="O28" s="216">
        <f t="shared" si="36"/>
        <v>116.297872340426</v>
      </c>
      <c r="P28" s="216">
        <f t="shared" si="36"/>
        <v>101.293737136136</v>
      </c>
      <c r="Q28" s="216">
        <f t="shared" ref="Q28:Q35" si="39">(K28-B28)/B28*100</f>
        <v>7.81256656017039</v>
      </c>
    </row>
    <row r="29" ht="15" customHeight="1" spans="1:17">
      <c r="A29" s="8" t="s">
        <v>56</v>
      </c>
      <c r="B29" s="11">
        <f t="shared" si="11"/>
        <v>30297</v>
      </c>
      <c r="C29" s="11">
        <v>25561</v>
      </c>
      <c r="D29" s="11">
        <v>4736</v>
      </c>
      <c r="E29" s="11">
        <f t="shared" si="32"/>
        <v>29000</v>
      </c>
      <c r="F29" s="11">
        <v>24500</v>
      </c>
      <c r="G29" s="11">
        <v>4500</v>
      </c>
      <c r="H29" s="11">
        <f t="shared" si="12"/>
        <v>28995</v>
      </c>
      <c r="I29" s="11">
        <v>26834</v>
      </c>
      <c r="J29" s="11">
        <v>2161</v>
      </c>
      <c r="K29" s="11">
        <f t="shared" si="34"/>
        <v>31106</v>
      </c>
      <c r="L29" s="11">
        <v>28783</v>
      </c>
      <c r="M29" s="11">
        <v>2323</v>
      </c>
      <c r="N29" s="216">
        <f t="shared" ref="N29" si="40">K29/H29*100</f>
        <v>107.280565614761</v>
      </c>
      <c r="O29" s="216">
        <f t="shared" si="36"/>
        <v>107.263173585749</v>
      </c>
      <c r="P29" s="216">
        <f t="shared" si="36"/>
        <v>107.496529384544</v>
      </c>
      <c r="Q29" s="216">
        <f t="shared" si="39"/>
        <v>2.67023137604383</v>
      </c>
    </row>
    <row r="30" ht="15" customHeight="1" spans="1:17">
      <c r="A30" s="8" t="s">
        <v>57</v>
      </c>
      <c r="B30" s="11">
        <f t="shared" si="11"/>
        <v>7195</v>
      </c>
      <c r="C30" s="11">
        <v>7174</v>
      </c>
      <c r="D30" s="11">
        <v>21</v>
      </c>
      <c r="E30" s="11">
        <f t="shared" si="32"/>
        <v>8100</v>
      </c>
      <c r="F30" s="11">
        <v>8100</v>
      </c>
      <c r="G30" s="11"/>
      <c r="H30" s="11">
        <f t="shared" si="12"/>
        <v>7602</v>
      </c>
      <c r="I30" s="11">
        <v>7600</v>
      </c>
      <c r="J30" s="11">
        <v>2</v>
      </c>
      <c r="K30" s="11">
        <f t="shared" si="34"/>
        <v>10308</v>
      </c>
      <c r="L30" s="11">
        <v>10306</v>
      </c>
      <c r="M30" s="11">
        <v>2</v>
      </c>
      <c r="N30" s="216">
        <f t="shared" ref="N30" si="41">K30/H30*100</f>
        <v>135.59589581689</v>
      </c>
      <c r="O30" s="216">
        <f t="shared" si="36"/>
        <v>135.605263157895</v>
      </c>
      <c r="P30" s="216">
        <f t="shared" si="36"/>
        <v>100</v>
      </c>
      <c r="Q30" s="216">
        <f t="shared" si="39"/>
        <v>43.2661570535094</v>
      </c>
    </row>
    <row r="31" ht="15" customHeight="1" spans="1:17">
      <c r="A31" s="8" t="s">
        <v>58</v>
      </c>
      <c r="B31" s="11">
        <f t="shared" si="11"/>
        <v>22838</v>
      </c>
      <c r="C31" s="11">
        <v>22738</v>
      </c>
      <c r="D31" s="11">
        <v>100</v>
      </c>
      <c r="E31" s="11">
        <f t="shared" si="32"/>
        <v>12900</v>
      </c>
      <c r="F31" s="11">
        <v>12900</v>
      </c>
      <c r="G31" s="11"/>
      <c r="H31" s="11">
        <f t="shared" si="12"/>
        <v>8932</v>
      </c>
      <c r="I31" s="11">
        <v>6700</v>
      </c>
      <c r="J31" s="11">
        <v>2232</v>
      </c>
      <c r="K31" s="11">
        <f t="shared" si="34"/>
        <v>9816</v>
      </c>
      <c r="L31" s="11">
        <v>7584</v>
      </c>
      <c r="M31" s="11">
        <v>2232</v>
      </c>
      <c r="N31" s="216">
        <f t="shared" ref="N31" si="42">K31/H31*100</f>
        <v>109.896999552172</v>
      </c>
      <c r="O31" s="216">
        <f t="shared" si="36"/>
        <v>113.194029850746</v>
      </c>
      <c r="P31" s="216">
        <f t="shared" si="36"/>
        <v>100</v>
      </c>
      <c r="Q31" s="216">
        <f t="shared" si="39"/>
        <v>-57.0190034153604</v>
      </c>
    </row>
    <row r="32" spans="1:17">
      <c r="A32" s="8" t="s">
        <v>59</v>
      </c>
      <c r="B32" s="11">
        <f t="shared" si="11"/>
        <v>29292</v>
      </c>
      <c r="C32" s="11">
        <v>17490</v>
      </c>
      <c r="D32" s="11">
        <v>11802</v>
      </c>
      <c r="E32" s="11">
        <f t="shared" si="32"/>
        <v>31800</v>
      </c>
      <c r="F32" s="11">
        <v>20700</v>
      </c>
      <c r="G32" s="11">
        <v>11100</v>
      </c>
      <c r="H32" s="11">
        <f t="shared" si="12"/>
        <v>32414</v>
      </c>
      <c r="I32" s="11">
        <v>22500</v>
      </c>
      <c r="J32" s="11">
        <v>9914</v>
      </c>
      <c r="K32" s="11">
        <f t="shared" si="34"/>
        <v>22759</v>
      </c>
      <c r="L32" s="11">
        <v>12785</v>
      </c>
      <c r="M32" s="11">
        <v>9974</v>
      </c>
      <c r="N32" s="216">
        <f t="shared" ref="N32:N33" si="43">K32/H32*100</f>
        <v>70.2134879990128</v>
      </c>
      <c r="O32" s="216">
        <f t="shared" si="36"/>
        <v>56.8222222222222</v>
      </c>
      <c r="P32" s="216">
        <f t="shared" si="36"/>
        <v>100.605204760944</v>
      </c>
      <c r="Q32" s="216">
        <f t="shared" si="39"/>
        <v>-22.3030178888434</v>
      </c>
    </row>
    <row r="33" spans="1:17">
      <c r="A33" s="8" t="s">
        <v>60</v>
      </c>
      <c r="B33" s="11">
        <f t="shared" si="11"/>
        <v>146</v>
      </c>
      <c r="C33" s="11">
        <v>145</v>
      </c>
      <c r="D33" s="11">
        <v>1</v>
      </c>
      <c r="E33" s="11">
        <f t="shared" si="32"/>
        <v>0</v>
      </c>
      <c r="F33" s="11"/>
      <c r="G33" s="11"/>
      <c r="H33" s="11">
        <f t="shared" si="12"/>
        <v>66</v>
      </c>
      <c r="I33" s="11">
        <v>66</v>
      </c>
      <c r="J33" s="11"/>
      <c r="K33" s="11">
        <f t="shared" si="34"/>
        <v>74</v>
      </c>
      <c r="L33" s="11">
        <v>74</v>
      </c>
      <c r="M33" s="11"/>
      <c r="N33" s="216">
        <f t="shared" si="43"/>
        <v>112.121212121212</v>
      </c>
      <c r="O33" s="216">
        <f t="shared" ref="O33:O34" si="44">L33/I33*100</f>
        <v>112.121212121212</v>
      </c>
      <c r="P33" s="216"/>
      <c r="Q33" s="216">
        <f t="shared" si="39"/>
        <v>-49.3150684931507</v>
      </c>
    </row>
    <row r="34" spans="1:17">
      <c r="A34" s="8" t="s">
        <v>61</v>
      </c>
      <c r="B34" s="11">
        <f t="shared" si="11"/>
        <v>4325</v>
      </c>
      <c r="C34" s="11">
        <v>4299</v>
      </c>
      <c r="D34" s="11">
        <v>26</v>
      </c>
      <c r="E34" s="11">
        <f t="shared" si="32"/>
        <v>3708</v>
      </c>
      <c r="F34" s="11">
        <v>3708</v>
      </c>
      <c r="G34" s="11"/>
      <c r="H34" s="11">
        <f t="shared" si="12"/>
        <v>3930</v>
      </c>
      <c r="I34" s="11">
        <v>3900</v>
      </c>
      <c r="J34" s="11">
        <v>30</v>
      </c>
      <c r="K34" s="11">
        <f t="shared" si="34"/>
        <v>4227</v>
      </c>
      <c r="L34" s="11">
        <v>4139</v>
      </c>
      <c r="M34" s="11">
        <v>88</v>
      </c>
      <c r="N34" s="216">
        <f t="shared" ref="N34" si="45">K34/H34*100</f>
        <v>107.557251908397</v>
      </c>
      <c r="O34" s="216">
        <f t="shared" si="44"/>
        <v>106.128205128205</v>
      </c>
      <c r="P34" s="216">
        <f>M34/J34*100</f>
        <v>293.333333333333</v>
      </c>
      <c r="Q34" s="216">
        <f t="shared" si="39"/>
        <v>-2.26589595375723</v>
      </c>
    </row>
    <row r="35" ht="15" customHeight="1" spans="1:17">
      <c r="A35" s="8" t="s">
        <v>62</v>
      </c>
      <c r="B35" s="11">
        <f t="shared" si="11"/>
        <v>389</v>
      </c>
      <c r="C35" s="11">
        <v>389</v>
      </c>
      <c r="D35" s="11"/>
      <c r="E35" s="11">
        <f t="shared" si="32"/>
        <v>562</v>
      </c>
      <c r="F35" s="11">
        <v>562</v>
      </c>
      <c r="G35" s="11"/>
      <c r="H35" s="11">
        <f t="shared" si="12"/>
        <v>1500</v>
      </c>
      <c r="I35" s="11">
        <v>1500</v>
      </c>
      <c r="J35" s="11"/>
      <c r="K35" s="11">
        <f t="shared" si="34"/>
        <v>3837</v>
      </c>
      <c r="L35" s="11">
        <v>3833</v>
      </c>
      <c r="M35" s="11">
        <v>4</v>
      </c>
      <c r="N35" s="216">
        <f t="shared" ref="N35" si="46">K35/H35*100</f>
        <v>255.8</v>
      </c>
      <c r="O35" s="216">
        <f t="shared" ref="O35" si="47">L35/I35*100</f>
        <v>255.533333333333</v>
      </c>
      <c r="P35" s="216"/>
      <c r="Q35" s="216">
        <f t="shared" si="39"/>
        <v>886.375321336761</v>
      </c>
    </row>
    <row r="36" ht="15" customHeight="1" spans="1:17">
      <c r="A36" s="22" t="s">
        <v>63</v>
      </c>
      <c r="B36" s="169">
        <f>B8+B27</f>
        <v>283025</v>
      </c>
      <c r="C36" s="169">
        <f>C8+C27</f>
        <v>200181</v>
      </c>
      <c r="D36" s="169">
        <f>D8+D27</f>
        <v>82844</v>
      </c>
      <c r="E36" s="169">
        <f>E8+E27</f>
        <v>287755</v>
      </c>
      <c r="F36" s="169">
        <f t="shared" ref="F36" si="48">F8+F27</f>
        <v>204095</v>
      </c>
      <c r="G36" s="169">
        <f t="shared" ref="G36:M36" si="49">G8+G27</f>
        <v>83660</v>
      </c>
      <c r="H36" s="169">
        <f t="shared" si="49"/>
        <v>285738</v>
      </c>
      <c r="I36" s="169">
        <f t="shared" si="49"/>
        <v>201733</v>
      </c>
      <c r="J36" s="169">
        <f t="shared" si="49"/>
        <v>84005</v>
      </c>
      <c r="K36" s="169">
        <f t="shared" si="49"/>
        <v>279657</v>
      </c>
      <c r="L36" s="169">
        <f t="shared" si="49"/>
        <v>197246</v>
      </c>
      <c r="M36" s="169">
        <f t="shared" si="49"/>
        <v>82411</v>
      </c>
      <c r="N36" s="217">
        <f t="shared" ref="N36:N41" si="50">K36/H36*100</f>
        <v>97.871826638389</v>
      </c>
      <c r="O36" s="217">
        <f t="shared" ref="O36" si="51">L36/I36*100</f>
        <v>97.7757729275825</v>
      </c>
      <c r="P36" s="217">
        <f t="shared" ref="P36:P38" si="52">M36/J36*100</f>
        <v>98.1024938991727</v>
      </c>
      <c r="Q36" s="217">
        <f t="shared" ref="Q36:Q41" si="53">(K36-B36)/B36*100</f>
        <v>-1.19000088331419</v>
      </c>
    </row>
    <row r="37" ht="15.75" customHeight="1" spans="1:17">
      <c r="A37" s="22" t="s">
        <v>64</v>
      </c>
      <c r="B37" s="169">
        <f t="shared" ref="B37" si="54">SUM(B38:B54)</f>
        <v>542082</v>
      </c>
      <c r="C37" s="169">
        <f t="shared" ref="C37:M37" si="55">SUM(C38:C54)</f>
        <v>442835</v>
      </c>
      <c r="D37" s="169">
        <f t="shared" si="55"/>
        <v>99247</v>
      </c>
      <c r="E37" s="169">
        <f t="shared" si="55"/>
        <v>344488</v>
      </c>
      <c r="F37" s="169">
        <f t="shared" si="55"/>
        <v>260374</v>
      </c>
      <c r="G37" s="169">
        <f t="shared" si="55"/>
        <v>84114</v>
      </c>
      <c r="H37" s="169">
        <f t="shared" si="55"/>
        <v>406201</v>
      </c>
      <c r="I37" s="169">
        <f t="shared" si="55"/>
        <v>353092</v>
      </c>
      <c r="J37" s="169">
        <f t="shared" si="55"/>
        <v>53109</v>
      </c>
      <c r="K37" s="169">
        <f t="shared" si="55"/>
        <v>513916</v>
      </c>
      <c r="L37" s="169">
        <f t="shared" si="55"/>
        <v>459272</v>
      </c>
      <c r="M37" s="169">
        <f t="shared" si="55"/>
        <v>54644</v>
      </c>
      <c r="N37" s="217">
        <f t="shared" si="50"/>
        <v>126.517659976219</v>
      </c>
      <c r="O37" s="217">
        <f t="shared" ref="O37:O41" si="56">L37/I37*100</f>
        <v>130.071482786356</v>
      </c>
      <c r="P37" s="217">
        <f t="shared" si="52"/>
        <v>102.890282249713</v>
      </c>
      <c r="Q37" s="217">
        <f t="shared" si="53"/>
        <v>-5.19589287229607</v>
      </c>
    </row>
    <row r="38" ht="15" customHeight="1" spans="1:17">
      <c r="A38" s="8" t="s">
        <v>65</v>
      </c>
      <c r="B38" s="11">
        <f>表5!B7</f>
        <v>182339</v>
      </c>
      <c r="C38" s="11">
        <f>表5!C7</f>
        <v>165639</v>
      </c>
      <c r="D38" s="11">
        <f>表5!D7</f>
        <v>16700</v>
      </c>
      <c r="E38" s="11">
        <f>表5!E7</f>
        <v>157500</v>
      </c>
      <c r="F38" s="11">
        <f>表5!F7</f>
        <v>142879</v>
      </c>
      <c r="G38" s="11">
        <f>表5!G7</f>
        <v>14621</v>
      </c>
      <c r="H38" s="11">
        <f>表5!H7</f>
        <v>160839</v>
      </c>
      <c r="I38" s="11">
        <f>表5!I7</f>
        <v>144487</v>
      </c>
      <c r="J38" s="11">
        <f>表5!J7</f>
        <v>16352</v>
      </c>
      <c r="K38" s="11">
        <f>表5!K7</f>
        <v>214248</v>
      </c>
      <c r="L38" s="11">
        <f>表5!L7</f>
        <v>196416</v>
      </c>
      <c r="M38" s="11">
        <f>表5!M7</f>
        <v>17832</v>
      </c>
      <c r="N38" s="216">
        <f t="shared" si="50"/>
        <v>133.20649842389</v>
      </c>
      <c r="O38" s="216">
        <f t="shared" si="56"/>
        <v>135.94025760103</v>
      </c>
      <c r="P38" s="216">
        <f t="shared" si="52"/>
        <v>109.050880626223</v>
      </c>
      <c r="Q38" s="216">
        <f t="shared" si="53"/>
        <v>17.4998217605669</v>
      </c>
    </row>
    <row r="39" ht="15" customHeight="1" spans="1:17">
      <c r="A39" s="8" t="s">
        <v>66</v>
      </c>
      <c r="B39" s="11">
        <f>表5!B68+表5!B52</f>
        <v>1531</v>
      </c>
      <c r="C39" s="11">
        <f>表5!C68+表5!C52</f>
        <v>1531</v>
      </c>
      <c r="D39" s="11">
        <f>表5!D68+表5!D52</f>
        <v>0</v>
      </c>
      <c r="E39" s="11">
        <f>表5!E68+表5!E52</f>
        <v>4143</v>
      </c>
      <c r="F39" s="11">
        <f>表5!F68+表5!F52</f>
        <v>4143</v>
      </c>
      <c r="G39" s="11">
        <f>表5!G68+表5!G52</f>
        <v>0</v>
      </c>
      <c r="H39" s="11">
        <f>表5!H68+表5!H52</f>
        <v>4143</v>
      </c>
      <c r="I39" s="11">
        <f>表5!I68+表5!I52</f>
        <v>4143</v>
      </c>
      <c r="J39" s="11">
        <f>表5!J68+表5!J52</f>
        <v>0</v>
      </c>
      <c r="K39" s="11">
        <f>表5!K68+表5!K52</f>
        <v>3528</v>
      </c>
      <c r="L39" s="11">
        <f>表5!L68+表5!L52</f>
        <v>3528</v>
      </c>
      <c r="M39" s="11">
        <f>表5!M68+表5!M52</f>
        <v>0</v>
      </c>
      <c r="N39" s="216">
        <f t="shared" si="50"/>
        <v>85.1556842867487</v>
      </c>
      <c r="O39" s="216">
        <f t="shared" si="56"/>
        <v>85.1556842867487</v>
      </c>
      <c r="P39" s="216"/>
      <c r="Q39" s="216">
        <f t="shared" si="53"/>
        <v>130.437622468975</v>
      </c>
    </row>
    <row r="40" spans="1:17">
      <c r="A40" s="8" t="s">
        <v>67</v>
      </c>
      <c r="B40" s="11">
        <f t="shared" ref="B40:B44" si="57">C40+D40</f>
        <v>216711</v>
      </c>
      <c r="C40" s="11">
        <f>表5!C51</f>
        <v>138538</v>
      </c>
      <c r="D40" s="11">
        <f>表5!D51</f>
        <v>78173</v>
      </c>
      <c r="E40" s="11">
        <f>F40+G40</f>
        <v>85562</v>
      </c>
      <c r="F40" s="11">
        <f>表5!F51</f>
        <v>18500</v>
      </c>
      <c r="G40" s="11">
        <f>表5!G51</f>
        <v>67062</v>
      </c>
      <c r="H40" s="11">
        <f t="shared" ref="H40:H44" si="58">I40+J40</f>
        <v>133996</v>
      </c>
      <c r="I40" s="11">
        <f>表5!I51</f>
        <v>100200</v>
      </c>
      <c r="J40" s="11">
        <f>表5!J51</f>
        <v>33796</v>
      </c>
      <c r="K40" s="11">
        <f t="shared" ref="K40:K44" si="59">L40+M40</f>
        <v>134051</v>
      </c>
      <c r="L40" s="11">
        <f>表5!L51</f>
        <v>100200</v>
      </c>
      <c r="M40" s="11">
        <f>表5!M51</f>
        <v>33851</v>
      </c>
      <c r="N40" s="216">
        <f t="shared" si="50"/>
        <v>100.041046001373</v>
      </c>
      <c r="O40" s="216">
        <f t="shared" si="56"/>
        <v>100</v>
      </c>
      <c r="P40" s="216">
        <f>M40/J40*100</f>
        <v>100.162741152799</v>
      </c>
      <c r="Q40" s="216">
        <f t="shared" si="53"/>
        <v>-38.1429645933986</v>
      </c>
    </row>
    <row r="41" spans="1:17">
      <c r="A41" s="8" t="s">
        <v>68</v>
      </c>
      <c r="B41" s="11">
        <f t="shared" si="57"/>
        <v>30754</v>
      </c>
      <c r="C41" s="11">
        <v>30754</v>
      </c>
      <c r="D41" s="11"/>
      <c r="E41" s="11">
        <f>F41+G41</f>
        <v>77000</v>
      </c>
      <c r="F41" s="11">
        <f>表5!F57</f>
        <v>77000</v>
      </c>
      <c r="G41" s="11">
        <f>表5!G57</f>
        <v>0</v>
      </c>
      <c r="H41" s="11">
        <f t="shared" si="58"/>
        <v>75575</v>
      </c>
      <c r="I41" s="11">
        <f>表5!I57</f>
        <v>75575</v>
      </c>
      <c r="J41" s="11">
        <f>表5!J57</f>
        <v>0</v>
      </c>
      <c r="K41" s="11">
        <f t="shared" si="59"/>
        <v>75575</v>
      </c>
      <c r="L41" s="11">
        <f>表5!L57</f>
        <v>75575</v>
      </c>
      <c r="M41" s="11">
        <f>表5!M57</f>
        <v>0</v>
      </c>
      <c r="N41" s="216">
        <f t="shared" si="50"/>
        <v>100</v>
      </c>
      <c r="O41" s="216">
        <f t="shared" si="56"/>
        <v>100</v>
      </c>
      <c r="P41" s="216"/>
      <c r="Q41" s="216">
        <f t="shared" si="53"/>
        <v>145.740391493789</v>
      </c>
    </row>
    <row r="42" hidden="1" spans="1:17">
      <c r="A42" s="8" t="s">
        <v>69</v>
      </c>
      <c r="B42" s="11">
        <f t="shared" si="57"/>
        <v>0</v>
      </c>
      <c r="C42" s="11"/>
      <c r="D42" s="11"/>
      <c r="E42" s="11">
        <f t="shared" ref="E42" si="60">F42+G42</f>
        <v>0</v>
      </c>
      <c r="F42" s="11"/>
      <c r="G42" s="11"/>
      <c r="H42" s="11">
        <f t="shared" si="58"/>
        <v>0</v>
      </c>
      <c r="I42" s="11"/>
      <c r="J42" s="11"/>
      <c r="K42" s="11">
        <f t="shared" si="59"/>
        <v>0</v>
      </c>
      <c r="L42" s="11"/>
      <c r="M42" s="11"/>
      <c r="N42" s="216"/>
      <c r="O42" s="216"/>
      <c r="P42" s="216"/>
      <c r="Q42" s="216" t="e">
        <f t="shared" ref="Q42" si="61">(K42-B42)/B42*100</f>
        <v>#DIV/0!</v>
      </c>
    </row>
    <row r="43" hidden="1" spans="1:17">
      <c r="A43" s="8"/>
      <c r="B43" s="11">
        <f t="shared" si="57"/>
        <v>0</v>
      </c>
      <c r="C43" s="11"/>
      <c r="D43" s="11"/>
      <c r="E43" s="11">
        <f t="shared" ref="E43:E53" si="62">F43+G43</f>
        <v>0</v>
      </c>
      <c r="F43" s="11"/>
      <c r="G43" s="11"/>
      <c r="H43" s="11">
        <f t="shared" si="58"/>
        <v>0</v>
      </c>
      <c r="I43" s="11"/>
      <c r="J43" s="11"/>
      <c r="K43" s="11">
        <f t="shared" si="59"/>
        <v>0</v>
      </c>
      <c r="L43" s="11"/>
      <c r="M43" s="11"/>
      <c r="N43" s="216"/>
      <c r="O43" s="216"/>
      <c r="P43" s="216"/>
      <c r="Q43" s="216" t="e">
        <f t="shared" ref="Q43:Q55" si="63">(K43-B43)/B43*100</f>
        <v>#DIV/0!</v>
      </c>
    </row>
    <row r="44" hidden="1" spans="1:17">
      <c r="A44" s="8" t="s">
        <v>70</v>
      </c>
      <c r="B44" s="11">
        <f t="shared" si="57"/>
        <v>0</v>
      </c>
      <c r="C44" s="11"/>
      <c r="D44" s="11"/>
      <c r="E44" s="11">
        <f t="shared" si="62"/>
        <v>0</v>
      </c>
      <c r="F44" s="11"/>
      <c r="G44" s="11"/>
      <c r="H44" s="11">
        <f t="shared" si="58"/>
        <v>0</v>
      </c>
      <c r="I44" s="11"/>
      <c r="J44" s="11"/>
      <c r="K44" s="11">
        <f t="shared" si="59"/>
        <v>0</v>
      </c>
      <c r="L44" s="11"/>
      <c r="M44" s="11"/>
      <c r="N44" s="216"/>
      <c r="O44" s="216"/>
      <c r="P44" s="216"/>
      <c r="Q44" s="216" t="e">
        <f t="shared" si="63"/>
        <v>#DIV/0!</v>
      </c>
    </row>
    <row r="45" hidden="1" spans="1:17">
      <c r="A45" s="8"/>
      <c r="B45" s="11"/>
      <c r="C45" s="11"/>
      <c r="D45" s="11"/>
      <c r="E45" s="11">
        <f t="shared" si="62"/>
        <v>0</v>
      </c>
      <c r="F45" s="11"/>
      <c r="G45" s="11"/>
      <c r="H45" s="11"/>
      <c r="I45" s="11"/>
      <c r="J45" s="11"/>
      <c r="K45" s="11"/>
      <c r="L45" s="11"/>
      <c r="M45" s="11"/>
      <c r="N45" s="216"/>
      <c r="O45" s="216"/>
      <c r="P45" s="216"/>
      <c r="Q45" s="216" t="e">
        <f t="shared" si="63"/>
        <v>#DIV/0!</v>
      </c>
    </row>
    <row r="46" hidden="1" spans="1:17">
      <c r="A46" s="8"/>
      <c r="B46" s="11"/>
      <c r="C46" s="11"/>
      <c r="D46" s="11"/>
      <c r="E46" s="11">
        <f t="shared" si="62"/>
        <v>0</v>
      </c>
      <c r="F46" s="11"/>
      <c r="G46" s="11"/>
      <c r="H46" s="11"/>
      <c r="I46" s="11"/>
      <c r="J46" s="11"/>
      <c r="K46" s="11"/>
      <c r="L46" s="11"/>
      <c r="M46" s="11"/>
      <c r="N46" s="216"/>
      <c r="O46" s="216"/>
      <c r="P46" s="216"/>
      <c r="Q46" s="216" t="e">
        <f t="shared" si="63"/>
        <v>#DIV/0!</v>
      </c>
    </row>
    <row r="47" hidden="1" spans="1:17">
      <c r="A47" s="8"/>
      <c r="B47" s="11"/>
      <c r="C47" s="11"/>
      <c r="D47" s="11"/>
      <c r="E47" s="11">
        <f t="shared" si="62"/>
        <v>0</v>
      </c>
      <c r="F47" s="11"/>
      <c r="G47" s="11"/>
      <c r="H47" s="11"/>
      <c r="I47" s="11"/>
      <c r="J47" s="11"/>
      <c r="K47" s="11"/>
      <c r="L47" s="11"/>
      <c r="M47" s="11"/>
      <c r="N47" s="216"/>
      <c r="O47" s="216"/>
      <c r="P47" s="216"/>
      <c r="Q47" s="216" t="e">
        <f t="shared" si="63"/>
        <v>#DIV/0!</v>
      </c>
    </row>
    <row r="48" hidden="1" spans="1:17">
      <c r="A48" s="8"/>
      <c r="B48" s="11"/>
      <c r="C48" s="11"/>
      <c r="D48" s="11"/>
      <c r="E48" s="11">
        <f t="shared" si="62"/>
        <v>0</v>
      </c>
      <c r="F48" s="11"/>
      <c r="G48" s="11"/>
      <c r="H48" s="11"/>
      <c r="I48" s="11"/>
      <c r="J48" s="11"/>
      <c r="K48" s="11"/>
      <c r="L48" s="11"/>
      <c r="M48" s="11"/>
      <c r="N48" s="216"/>
      <c r="O48" s="216"/>
      <c r="P48" s="216"/>
      <c r="Q48" s="216" t="e">
        <f t="shared" si="63"/>
        <v>#DIV/0!</v>
      </c>
    </row>
    <row r="49" hidden="1" spans="1:17">
      <c r="A49" s="8"/>
      <c r="B49" s="11"/>
      <c r="C49" s="11"/>
      <c r="D49" s="11"/>
      <c r="E49" s="11">
        <f t="shared" si="62"/>
        <v>0</v>
      </c>
      <c r="F49" s="11"/>
      <c r="G49" s="11"/>
      <c r="H49" s="11"/>
      <c r="I49" s="11"/>
      <c r="J49" s="11"/>
      <c r="K49" s="11"/>
      <c r="L49" s="11"/>
      <c r="M49" s="11"/>
      <c r="N49" s="216"/>
      <c r="O49" s="216"/>
      <c r="P49" s="216"/>
      <c r="Q49" s="216" t="e">
        <f t="shared" si="63"/>
        <v>#DIV/0!</v>
      </c>
    </row>
    <row r="50" hidden="1" spans="1:17">
      <c r="A50" s="8"/>
      <c r="B50" s="11"/>
      <c r="C50" s="11"/>
      <c r="D50" s="11"/>
      <c r="E50" s="11">
        <f t="shared" si="62"/>
        <v>0</v>
      </c>
      <c r="F50" s="11"/>
      <c r="G50" s="11"/>
      <c r="H50" s="11">
        <f>I50+J50</f>
        <v>0</v>
      </c>
      <c r="I50" s="11"/>
      <c r="J50" s="11"/>
      <c r="K50" s="11"/>
      <c r="L50" s="11"/>
      <c r="M50" s="11"/>
      <c r="N50" s="216"/>
      <c r="O50" s="216"/>
      <c r="P50" s="216"/>
      <c r="Q50" s="216" t="e">
        <f t="shared" si="63"/>
        <v>#DIV/0!</v>
      </c>
    </row>
    <row r="51" hidden="1" spans="1:17">
      <c r="A51" s="8"/>
      <c r="B51" s="11"/>
      <c r="C51" s="11"/>
      <c r="D51" s="11"/>
      <c r="E51" s="11">
        <f t="shared" si="62"/>
        <v>0</v>
      </c>
      <c r="F51" s="11"/>
      <c r="G51" s="11"/>
      <c r="H51" s="11"/>
      <c r="I51" s="11"/>
      <c r="J51" s="11"/>
      <c r="K51" s="11"/>
      <c r="L51" s="11"/>
      <c r="M51" s="11"/>
      <c r="N51" s="216"/>
      <c r="O51" s="216"/>
      <c r="P51" s="216"/>
      <c r="Q51" s="216" t="e">
        <f t="shared" si="63"/>
        <v>#DIV/0!</v>
      </c>
    </row>
    <row r="52" ht="15" hidden="1" customHeight="1" spans="1:17">
      <c r="A52" s="8"/>
      <c r="B52" s="11">
        <f>C52+D52</f>
        <v>0</v>
      </c>
      <c r="C52" s="11"/>
      <c r="D52" s="11"/>
      <c r="E52" s="11">
        <f t="shared" si="62"/>
        <v>0</v>
      </c>
      <c r="F52" s="11"/>
      <c r="G52" s="11"/>
      <c r="H52" s="11">
        <f>I52+J52</f>
        <v>0</v>
      </c>
      <c r="I52" s="11"/>
      <c r="J52" s="11"/>
      <c r="K52" s="11">
        <f>L52+M52</f>
        <v>0</v>
      </c>
      <c r="L52" s="11"/>
      <c r="M52" s="11"/>
      <c r="N52" s="216"/>
      <c r="O52" s="216"/>
      <c r="P52" s="216"/>
      <c r="Q52" s="216" t="e">
        <f t="shared" si="63"/>
        <v>#DIV/0!</v>
      </c>
    </row>
    <row r="53" spans="1:17">
      <c r="A53" s="8" t="s">
        <v>71</v>
      </c>
      <c r="B53" s="11">
        <f>表5!B58</f>
        <v>84429</v>
      </c>
      <c r="C53" s="11">
        <f>表5!C58</f>
        <v>83985</v>
      </c>
      <c r="D53" s="11">
        <f>表5!D58</f>
        <v>444</v>
      </c>
      <c r="E53" s="11">
        <f t="shared" si="62"/>
        <v>8000</v>
      </c>
      <c r="F53" s="11">
        <f>表5!F58</f>
        <v>8000</v>
      </c>
      <c r="G53" s="11">
        <f>表5!G58</f>
        <v>0</v>
      </c>
      <c r="H53" s="11">
        <f>表5!H58</f>
        <v>17619</v>
      </c>
      <c r="I53" s="11">
        <f>表5!I58</f>
        <v>17619</v>
      </c>
      <c r="J53" s="11">
        <f>表5!J58</f>
        <v>0</v>
      </c>
      <c r="K53" s="11">
        <f>表5!K58</f>
        <v>72485</v>
      </c>
      <c r="L53" s="11">
        <f>表5!L58</f>
        <v>72485</v>
      </c>
      <c r="M53" s="11">
        <f>表5!M58</f>
        <v>0</v>
      </c>
      <c r="N53" s="216">
        <f t="shared" ref="N53:O53" si="64">K53/H53*100</f>
        <v>411.402463249901</v>
      </c>
      <c r="O53" s="216">
        <f t="shared" si="64"/>
        <v>411.402463249901</v>
      </c>
      <c r="P53" s="216"/>
      <c r="Q53" s="216">
        <f t="shared" si="63"/>
        <v>-14.1467979011951</v>
      </c>
    </row>
    <row r="54" spans="1:17">
      <c r="A54" s="8" t="s">
        <v>72</v>
      </c>
      <c r="B54" s="11">
        <f>表5!B56</f>
        <v>26318</v>
      </c>
      <c r="C54" s="11">
        <f>表5!C56</f>
        <v>22388</v>
      </c>
      <c r="D54" s="11">
        <f>表5!D56</f>
        <v>3930</v>
      </c>
      <c r="E54" s="11">
        <f>表5!E56</f>
        <v>12283</v>
      </c>
      <c r="F54" s="11">
        <f>表5!F56</f>
        <v>9852</v>
      </c>
      <c r="G54" s="11">
        <f>表5!G56</f>
        <v>2431</v>
      </c>
      <c r="H54" s="11">
        <f>表5!H56</f>
        <v>14029</v>
      </c>
      <c r="I54" s="11">
        <f>表5!I56</f>
        <v>11068</v>
      </c>
      <c r="J54" s="11">
        <f>表5!J56</f>
        <v>2961</v>
      </c>
      <c r="K54" s="11">
        <f>表5!K56</f>
        <v>14029</v>
      </c>
      <c r="L54" s="11">
        <f>表5!L56</f>
        <v>11068</v>
      </c>
      <c r="M54" s="11">
        <f>表5!M56</f>
        <v>2961</v>
      </c>
      <c r="N54" s="216">
        <f t="shared" ref="N54:P54" si="65">K54/H54*100</f>
        <v>100</v>
      </c>
      <c r="O54" s="216">
        <f t="shared" si="65"/>
        <v>100</v>
      </c>
      <c r="P54" s="216">
        <f t="shared" si="65"/>
        <v>100</v>
      </c>
      <c r="Q54" s="216">
        <f t="shared" si="63"/>
        <v>-46.6942776806748</v>
      </c>
    </row>
    <row r="55" ht="15" customHeight="1" spans="1:17">
      <c r="A55" s="170" t="s">
        <v>73</v>
      </c>
      <c r="B55" s="169">
        <f>SUM(B36:B37)</f>
        <v>825107</v>
      </c>
      <c r="C55" s="169">
        <f t="shared" ref="C55" si="66">SUM(C36:C37)</f>
        <v>643016</v>
      </c>
      <c r="D55" s="169">
        <f t="shared" ref="D55:M55" si="67">SUM(D36:D37)</f>
        <v>182091</v>
      </c>
      <c r="E55" s="169">
        <f t="shared" si="67"/>
        <v>632243</v>
      </c>
      <c r="F55" s="169">
        <f t="shared" si="67"/>
        <v>464469</v>
      </c>
      <c r="G55" s="169">
        <f t="shared" si="67"/>
        <v>167774</v>
      </c>
      <c r="H55" s="169">
        <f t="shared" si="67"/>
        <v>691939</v>
      </c>
      <c r="I55" s="169">
        <f t="shared" si="67"/>
        <v>554825</v>
      </c>
      <c r="J55" s="169">
        <f t="shared" si="67"/>
        <v>137114</v>
      </c>
      <c r="K55" s="169">
        <f t="shared" si="67"/>
        <v>793573</v>
      </c>
      <c r="L55" s="169">
        <f t="shared" si="67"/>
        <v>656518</v>
      </c>
      <c r="M55" s="169">
        <f t="shared" si="67"/>
        <v>137055</v>
      </c>
      <c r="N55" s="217">
        <f t="shared" ref="N55:P55" si="68">K55/H55*100</f>
        <v>114.688288996573</v>
      </c>
      <c r="O55" s="217">
        <f t="shared" si="68"/>
        <v>118.328842427793</v>
      </c>
      <c r="P55" s="217">
        <f t="shared" si="68"/>
        <v>99.9569701124612</v>
      </c>
      <c r="Q55" s="217">
        <f t="shared" si="63"/>
        <v>-3.82180735347052</v>
      </c>
    </row>
    <row r="69" ht="12" customHeight="1"/>
  </sheetData>
  <mergeCells count="10">
    <mergeCell ref="A1:Q1"/>
    <mergeCell ref="A2:O2"/>
    <mergeCell ref="P3:Q3"/>
    <mergeCell ref="A4:A7"/>
    <mergeCell ref="Q4:Q7"/>
    <mergeCell ref="B4:D6"/>
    <mergeCell ref="E4:G6"/>
    <mergeCell ref="H4:J6"/>
    <mergeCell ref="K4:M6"/>
    <mergeCell ref="N4:P6"/>
  </mergeCells>
  <printOptions horizontalCentered="1"/>
  <pageMargins left="0.235416666666667" right="0.235416666666667" top="0.826388888888889" bottom="0.471527777777778" header="0.196527777777778" footer="0.235416666666667"/>
  <pageSetup paperSize="8" scale="98" orientation="landscape"/>
  <headerFooter alignWithMargins="0">
    <oddFooter>&amp;C第 1 页</oddFooter>
  </headerFooter>
  <rowBreaks count="1" manualBreakCount="1">
    <brk id="55" max="3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L62"/>
  <sheetViews>
    <sheetView showGridLines="0" showZeros="0" workbookViewId="0">
      <selection activeCell="A30" sqref="A30"/>
    </sheetView>
  </sheetViews>
  <sheetFormatPr defaultColWidth="8" defaultRowHeight="14.25"/>
  <cols>
    <col min="1" max="1" width="25.625" customWidth="1"/>
    <col min="2" max="5" width="12.5" customWidth="1"/>
    <col min="6" max="6" width="30" customWidth="1"/>
    <col min="7" max="10" width="12.5" customWidth="1"/>
    <col min="11" max="11" width="15.5" customWidth="1"/>
    <col min="12" max="12" width="9.25" customWidth="1"/>
    <col min="13" max="13" width="8.5" customWidth="1"/>
    <col min="14" max="14" width="8" customWidth="1"/>
    <col min="15" max="15" width="8.625" customWidth="1"/>
  </cols>
  <sheetData>
    <row r="1" ht="18.75" customHeight="1" spans="1:1">
      <c r="A1" s="4" t="s">
        <v>1647</v>
      </c>
    </row>
    <row r="2" ht="27.95" customHeight="1" spans="1:10">
      <c r="A2" s="5" t="s">
        <v>1648</v>
      </c>
      <c r="B2" s="5"/>
      <c r="C2" s="5"/>
      <c r="D2" s="5"/>
      <c r="E2" s="5"/>
      <c r="F2" s="5"/>
      <c r="G2" s="5"/>
      <c r="H2" s="5"/>
      <c r="I2" s="5"/>
      <c r="J2" s="5"/>
    </row>
    <row r="3" ht="17.1" customHeight="1" spans="1:10">
      <c r="A3" s="6" t="s">
        <v>1120</v>
      </c>
      <c r="B3" s="6"/>
      <c r="C3" s="6"/>
      <c r="D3" s="6"/>
      <c r="E3" s="6"/>
      <c r="F3" s="6"/>
      <c r="G3" s="6"/>
      <c r="H3" s="6"/>
      <c r="I3" s="6"/>
      <c r="J3" s="6"/>
    </row>
    <row r="4" ht="25.5" customHeight="1" spans="1:10">
      <c r="A4" s="7" t="s">
        <v>1599</v>
      </c>
      <c r="B4" s="7"/>
      <c r="C4" s="7"/>
      <c r="D4" s="7"/>
      <c r="E4" s="7"/>
      <c r="F4" s="7" t="s">
        <v>1600</v>
      </c>
      <c r="G4" s="7"/>
      <c r="H4" s="7"/>
      <c r="I4" s="7"/>
      <c r="J4" s="7"/>
    </row>
    <row r="5" ht="25.5" customHeight="1" spans="1:12">
      <c r="A5" s="7" t="s">
        <v>1601</v>
      </c>
      <c r="B5" s="7" t="s">
        <v>1602</v>
      </c>
      <c r="C5" s="7"/>
      <c r="D5" s="7" t="s">
        <v>1603</v>
      </c>
      <c r="E5" s="7"/>
      <c r="F5" s="7" t="s">
        <v>1601</v>
      </c>
      <c r="G5" s="7" t="s">
        <v>1602</v>
      </c>
      <c r="H5" s="7"/>
      <c r="I5" s="7" t="s">
        <v>1603</v>
      </c>
      <c r="J5" s="7"/>
      <c r="K5">
        <f>K6+K49+K50+K54+K66+K56+K55</f>
        <v>0</v>
      </c>
      <c r="L5">
        <f>L6+L49+L50+L54+L66+L56+L55</f>
        <v>0</v>
      </c>
    </row>
    <row r="6" ht="25.5" customHeight="1" spans="1:10">
      <c r="A6" s="7"/>
      <c r="B6" s="7" t="s">
        <v>1604</v>
      </c>
      <c r="C6" s="7" t="s">
        <v>1605</v>
      </c>
      <c r="D6" s="7" t="s">
        <v>1604</v>
      </c>
      <c r="E6" s="7" t="s">
        <v>1605</v>
      </c>
      <c r="F6" s="7"/>
      <c r="G6" s="7" t="s">
        <v>1604</v>
      </c>
      <c r="H6" s="7" t="s">
        <v>1605</v>
      </c>
      <c r="I6" s="7" t="s">
        <v>1604</v>
      </c>
      <c r="J6" s="7" t="s">
        <v>1605</v>
      </c>
    </row>
    <row r="7" ht="25.5" customHeight="1" spans="1:10">
      <c r="A7" s="8" t="s">
        <v>1606</v>
      </c>
      <c r="B7" s="9">
        <v>72811</v>
      </c>
      <c r="C7" s="9">
        <v>72811</v>
      </c>
      <c r="D7" s="9">
        <v>66218</v>
      </c>
      <c r="E7" s="9">
        <v>66218</v>
      </c>
      <c r="F7" s="8" t="s">
        <v>1607</v>
      </c>
      <c r="G7" s="9">
        <v>223882</v>
      </c>
      <c r="H7" s="9">
        <v>223882</v>
      </c>
      <c r="I7" s="9">
        <v>263896</v>
      </c>
      <c r="J7" s="9">
        <v>263896</v>
      </c>
    </row>
    <row r="8" ht="25.5" customHeight="1" spans="1:10">
      <c r="A8" s="8" t="s">
        <v>1608</v>
      </c>
      <c r="B8" s="9">
        <v>3919</v>
      </c>
      <c r="C8" s="9">
        <v>3919</v>
      </c>
      <c r="D8" s="9">
        <v>26761</v>
      </c>
      <c r="E8" s="9">
        <v>26761</v>
      </c>
      <c r="F8" s="8" t="s">
        <v>1609</v>
      </c>
      <c r="G8" s="9">
        <v>0</v>
      </c>
      <c r="H8" s="9">
        <v>0</v>
      </c>
      <c r="I8" s="9">
        <v>0</v>
      </c>
      <c r="J8" s="9">
        <v>0</v>
      </c>
    </row>
    <row r="9" ht="25.5" customHeight="1" spans="1:10">
      <c r="A9" s="8" t="s">
        <v>1610</v>
      </c>
      <c r="B9" s="9">
        <v>0</v>
      </c>
      <c r="C9" s="9">
        <v>0</v>
      </c>
      <c r="D9" s="9">
        <v>0</v>
      </c>
      <c r="E9" s="9">
        <v>0</v>
      </c>
      <c r="F9" s="8" t="s">
        <v>1611</v>
      </c>
      <c r="G9" s="9">
        <v>2244</v>
      </c>
      <c r="H9" s="9">
        <v>2244</v>
      </c>
      <c r="I9" s="9">
        <v>2447</v>
      </c>
      <c r="J9" s="9">
        <v>2447</v>
      </c>
    </row>
    <row r="10" ht="25.5" customHeight="1" spans="1:10">
      <c r="A10" s="8" t="s">
        <v>1612</v>
      </c>
      <c r="B10" s="9">
        <v>29</v>
      </c>
      <c r="C10" s="9">
        <v>29</v>
      </c>
      <c r="D10" s="9">
        <v>13</v>
      </c>
      <c r="E10" s="9">
        <v>13</v>
      </c>
      <c r="F10" s="8" t="s">
        <v>1613</v>
      </c>
      <c r="G10" s="9">
        <v>11243</v>
      </c>
      <c r="H10" s="9">
        <v>11243</v>
      </c>
      <c r="I10" s="9">
        <v>10653</v>
      </c>
      <c r="J10" s="9">
        <v>10653</v>
      </c>
    </row>
    <row r="11" ht="25.5" customHeight="1" spans="1:10">
      <c r="A11" s="8" t="s">
        <v>1614</v>
      </c>
      <c r="B11" s="9">
        <v>0</v>
      </c>
      <c r="C11" s="9">
        <v>0</v>
      </c>
      <c r="D11" s="9">
        <v>0</v>
      </c>
      <c r="E11" s="9">
        <v>0</v>
      </c>
      <c r="F11" s="8" t="s">
        <v>1615</v>
      </c>
      <c r="G11" s="9">
        <v>0</v>
      </c>
      <c r="H11" s="9">
        <v>0</v>
      </c>
      <c r="I11" s="9">
        <v>0</v>
      </c>
      <c r="J11" s="9">
        <v>0</v>
      </c>
    </row>
    <row r="12" ht="25.5" customHeight="1" spans="1:10">
      <c r="A12" s="8" t="s">
        <v>1616</v>
      </c>
      <c r="B12" s="9">
        <v>0</v>
      </c>
      <c r="C12" s="9">
        <v>0</v>
      </c>
      <c r="D12" s="9">
        <v>0</v>
      </c>
      <c r="E12" s="9">
        <v>0</v>
      </c>
      <c r="F12" s="8" t="s">
        <v>1617</v>
      </c>
      <c r="G12" s="9">
        <v>0</v>
      </c>
      <c r="H12" s="9">
        <v>0</v>
      </c>
      <c r="I12" s="9">
        <v>0</v>
      </c>
      <c r="J12" s="9">
        <v>0</v>
      </c>
    </row>
    <row r="13" ht="25.5" customHeight="1" spans="1:10">
      <c r="A13" s="8" t="s">
        <v>1618</v>
      </c>
      <c r="B13" s="9">
        <v>0</v>
      </c>
      <c r="C13" s="9">
        <v>0</v>
      </c>
      <c r="D13" s="9">
        <v>0</v>
      </c>
      <c r="E13" s="9">
        <v>0</v>
      </c>
      <c r="F13" s="8" t="s">
        <v>1619</v>
      </c>
      <c r="G13" s="9">
        <v>52803</v>
      </c>
      <c r="H13" s="9">
        <v>52803</v>
      </c>
      <c r="I13" s="9">
        <v>46271</v>
      </c>
      <c r="J13" s="9">
        <v>46271</v>
      </c>
    </row>
    <row r="14" ht="25.5" customHeight="1" spans="1:10">
      <c r="A14" s="8" t="s">
        <v>1620</v>
      </c>
      <c r="B14" s="9">
        <v>64108</v>
      </c>
      <c r="C14" s="9">
        <v>64108</v>
      </c>
      <c r="D14" s="9">
        <v>38389</v>
      </c>
      <c r="E14" s="9">
        <v>38389</v>
      </c>
      <c r="F14" s="8" t="s">
        <v>1621</v>
      </c>
      <c r="G14" s="9">
        <v>0</v>
      </c>
      <c r="H14" s="9">
        <v>0</v>
      </c>
      <c r="I14" s="9">
        <v>0</v>
      </c>
      <c r="J14" s="9">
        <v>0</v>
      </c>
    </row>
    <row r="15" ht="25.5" customHeight="1" spans="1:10">
      <c r="A15" s="8" t="s">
        <v>1622</v>
      </c>
      <c r="B15" s="9">
        <v>4755</v>
      </c>
      <c r="C15" s="9">
        <v>4755</v>
      </c>
      <c r="D15" s="9">
        <v>1008</v>
      </c>
      <c r="E15" s="9">
        <v>1008</v>
      </c>
      <c r="F15" s="8" t="s">
        <v>1623</v>
      </c>
      <c r="G15" s="9">
        <v>0</v>
      </c>
      <c r="H15" s="9">
        <v>0</v>
      </c>
      <c r="I15" s="9">
        <v>0</v>
      </c>
      <c r="J15" s="9">
        <v>0</v>
      </c>
    </row>
    <row r="16" ht="25.5" customHeight="1" spans="1:10">
      <c r="A16" s="8" t="s">
        <v>1624</v>
      </c>
      <c r="B16" s="9">
        <v>0</v>
      </c>
      <c r="C16" s="9">
        <v>0</v>
      </c>
      <c r="D16" s="9">
        <v>0</v>
      </c>
      <c r="E16" s="9">
        <v>0</v>
      </c>
      <c r="F16" s="8" t="s">
        <v>1625</v>
      </c>
      <c r="G16" s="9">
        <v>0</v>
      </c>
      <c r="H16" s="9">
        <v>0</v>
      </c>
      <c r="I16" s="9">
        <v>0</v>
      </c>
      <c r="J16" s="9">
        <v>0</v>
      </c>
    </row>
    <row r="17" ht="25.5" customHeight="1" spans="1:10">
      <c r="A17" s="8" t="s">
        <v>1626</v>
      </c>
      <c r="B17" s="9">
        <v>0</v>
      </c>
      <c r="C17" s="9">
        <v>0</v>
      </c>
      <c r="D17" s="9">
        <v>0</v>
      </c>
      <c r="E17" s="9">
        <v>0</v>
      </c>
      <c r="F17" s="8" t="s">
        <v>1627</v>
      </c>
      <c r="G17" s="9">
        <v>157592</v>
      </c>
      <c r="H17" s="9">
        <v>157592</v>
      </c>
      <c r="I17" s="9">
        <v>204525</v>
      </c>
      <c r="J17" s="9">
        <v>204525</v>
      </c>
    </row>
    <row r="18" ht="25.5" customHeight="1" spans="1:10">
      <c r="A18" s="10" t="s">
        <v>1628</v>
      </c>
      <c r="B18" s="9">
        <v>0</v>
      </c>
      <c r="C18" s="9">
        <v>0</v>
      </c>
      <c r="D18" s="9">
        <v>0</v>
      </c>
      <c r="E18" s="9">
        <v>0</v>
      </c>
      <c r="F18" s="8" t="s">
        <v>1629</v>
      </c>
      <c r="G18" s="9">
        <v>0</v>
      </c>
      <c r="H18" s="9">
        <v>0</v>
      </c>
      <c r="I18" s="9">
        <v>0</v>
      </c>
      <c r="J18" s="9">
        <v>0</v>
      </c>
    </row>
    <row r="19" ht="25.5" customHeight="1" spans="1:10">
      <c r="A19" s="8" t="s">
        <v>1630</v>
      </c>
      <c r="B19" s="9">
        <v>0</v>
      </c>
      <c r="C19" s="9">
        <v>0</v>
      </c>
      <c r="D19" s="9">
        <v>47</v>
      </c>
      <c r="E19" s="9">
        <v>47</v>
      </c>
      <c r="F19" s="8" t="s">
        <v>1631</v>
      </c>
      <c r="G19" s="9">
        <v>0</v>
      </c>
      <c r="H19" s="9">
        <v>0</v>
      </c>
      <c r="I19" s="9">
        <v>0</v>
      </c>
      <c r="J19" s="9">
        <v>0</v>
      </c>
    </row>
    <row r="20" ht="25.5" customHeight="1" spans="1:10">
      <c r="A20" s="8" t="s">
        <v>1632</v>
      </c>
      <c r="B20" s="9">
        <v>0</v>
      </c>
      <c r="C20" s="9">
        <v>0</v>
      </c>
      <c r="D20" s="9">
        <v>0</v>
      </c>
      <c r="E20" s="9">
        <v>0</v>
      </c>
      <c r="F20" s="8" t="s">
        <v>1633</v>
      </c>
      <c r="G20" s="9">
        <v>0</v>
      </c>
      <c r="H20" s="9">
        <v>0</v>
      </c>
      <c r="I20" s="9">
        <v>0</v>
      </c>
      <c r="J20" s="9">
        <v>0</v>
      </c>
    </row>
    <row r="21" ht="25.5" customHeight="1" spans="1:10">
      <c r="A21" s="8" t="s">
        <v>1634</v>
      </c>
      <c r="B21" s="9">
        <v>0</v>
      </c>
      <c r="C21" s="9">
        <v>0</v>
      </c>
      <c r="D21" s="9">
        <v>0</v>
      </c>
      <c r="E21" s="9">
        <v>0</v>
      </c>
      <c r="F21" s="8" t="s">
        <v>1635</v>
      </c>
      <c r="G21" s="9">
        <v>-151071</v>
      </c>
      <c r="H21" s="9">
        <v>-151071</v>
      </c>
      <c r="I21" s="9">
        <v>-197678</v>
      </c>
      <c r="J21" s="9">
        <v>-197678</v>
      </c>
    </row>
    <row r="22" ht="25.5" customHeight="1" spans="1:10">
      <c r="A22" s="8" t="s">
        <v>1636</v>
      </c>
      <c r="B22" s="9">
        <v>0</v>
      </c>
      <c r="C22" s="9">
        <v>0</v>
      </c>
      <c r="D22" s="9">
        <v>0</v>
      </c>
      <c r="E22" s="9">
        <v>0</v>
      </c>
      <c r="F22" s="8" t="s">
        <v>1637</v>
      </c>
      <c r="G22" s="9">
        <v>2961</v>
      </c>
      <c r="H22" s="9">
        <v>2961</v>
      </c>
      <c r="I22" s="9">
        <v>4884</v>
      </c>
      <c r="J22" s="9">
        <v>4884</v>
      </c>
    </row>
    <row r="23" ht="25.5" customHeight="1" spans="1:10">
      <c r="A23" s="8" t="s">
        <v>1638</v>
      </c>
      <c r="B23" s="9">
        <v>0</v>
      </c>
      <c r="C23" s="9">
        <v>0</v>
      </c>
      <c r="D23" s="9">
        <v>0</v>
      </c>
      <c r="E23" s="9">
        <v>0</v>
      </c>
      <c r="F23" s="8" t="s">
        <v>1639</v>
      </c>
      <c r="G23" s="9">
        <v>3560</v>
      </c>
      <c r="H23" s="9">
        <v>3560</v>
      </c>
      <c r="I23" s="9">
        <v>1963</v>
      </c>
      <c r="J23" s="9">
        <v>1963</v>
      </c>
    </row>
    <row r="24" ht="25.5" customHeight="1" spans="1:10">
      <c r="A24" s="8"/>
      <c r="B24" s="9"/>
      <c r="C24" s="9"/>
      <c r="D24" s="9"/>
      <c r="E24" s="9"/>
      <c r="F24" s="8" t="s">
        <v>1640</v>
      </c>
      <c r="G24" s="9">
        <v>0</v>
      </c>
      <c r="H24" s="9">
        <v>0</v>
      </c>
      <c r="I24" s="9">
        <v>0</v>
      </c>
      <c r="J24" s="9">
        <v>0</v>
      </c>
    </row>
    <row r="25" ht="25.5" customHeight="1" spans="1:10">
      <c r="A25" s="8"/>
      <c r="B25" s="9"/>
      <c r="C25" s="9"/>
      <c r="D25" s="9"/>
      <c r="E25" s="9"/>
      <c r="F25" s="8" t="s">
        <v>1641</v>
      </c>
      <c r="G25" s="9">
        <v>0</v>
      </c>
      <c r="H25" s="9">
        <v>0</v>
      </c>
      <c r="I25" s="9">
        <v>0</v>
      </c>
      <c r="J25" s="9">
        <v>0</v>
      </c>
    </row>
    <row r="26" ht="25.5" customHeight="1" spans="1:10">
      <c r="A26" s="8"/>
      <c r="B26" s="9"/>
      <c r="C26" s="9"/>
      <c r="D26" s="9"/>
      <c r="E26" s="9"/>
      <c r="F26" s="8" t="s">
        <v>1642</v>
      </c>
      <c r="G26" s="9">
        <v>0</v>
      </c>
      <c r="H26" s="9">
        <v>0</v>
      </c>
      <c r="I26" s="9">
        <v>0</v>
      </c>
      <c r="J26" s="9">
        <v>0</v>
      </c>
    </row>
    <row r="27" ht="25.5" customHeight="1" spans="1:10">
      <c r="A27" s="8"/>
      <c r="B27" s="9"/>
      <c r="C27" s="9"/>
      <c r="D27" s="9"/>
      <c r="E27" s="9"/>
      <c r="F27" s="8" t="s">
        <v>1643</v>
      </c>
      <c r="G27" s="9">
        <v>0</v>
      </c>
      <c r="H27" s="9">
        <v>0</v>
      </c>
      <c r="I27" s="9">
        <v>0</v>
      </c>
      <c r="J27" s="9">
        <v>0</v>
      </c>
    </row>
    <row r="28" ht="25.5" customHeight="1" spans="1:10">
      <c r="A28" s="8"/>
      <c r="B28" s="9"/>
      <c r="C28" s="9"/>
      <c r="D28" s="9"/>
      <c r="E28" s="9"/>
      <c r="F28" s="8" t="s">
        <v>1644</v>
      </c>
      <c r="G28" s="9">
        <v>0</v>
      </c>
      <c r="H28" s="9">
        <v>0</v>
      </c>
      <c r="I28" s="9">
        <v>0</v>
      </c>
      <c r="J28" s="9">
        <v>0</v>
      </c>
    </row>
    <row r="29" ht="25.5" customHeight="1" spans="1:10">
      <c r="A29" s="8"/>
      <c r="B29" s="9"/>
      <c r="C29" s="9"/>
      <c r="D29" s="9"/>
      <c r="E29" s="9"/>
      <c r="F29" s="8" t="s">
        <v>1645</v>
      </c>
      <c r="G29" s="9">
        <v>-157592</v>
      </c>
      <c r="H29" s="9">
        <v>-157592</v>
      </c>
      <c r="I29" s="9">
        <v>-204525</v>
      </c>
      <c r="J29" s="9">
        <v>-204525</v>
      </c>
    </row>
    <row r="30" ht="25.5" customHeight="1" spans="1:10">
      <c r="A30" s="7" t="s">
        <v>1646</v>
      </c>
      <c r="B30" s="9">
        <v>72811</v>
      </c>
      <c r="C30" s="9">
        <v>72811</v>
      </c>
      <c r="D30" s="9">
        <v>66218</v>
      </c>
      <c r="E30" s="9">
        <v>66218</v>
      </c>
      <c r="F30" s="7" t="s">
        <v>1646</v>
      </c>
      <c r="G30" s="9">
        <f t="shared" ref="G30:J30" si="0">G21+G7</f>
        <v>72811</v>
      </c>
      <c r="H30" s="9">
        <f t="shared" si="0"/>
        <v>72811</v>
      </c>
      <c r="I30" s="9">
        <f t="shared" si="0"/>
        <v>66218</v>
      </c>
      <c r="J30" s="9">
        <f t="shared" si="0"/>
        <v>66218</v>
      </c>
    </row>
    <row r="33" ht="24.75" customHeight="1"/>
    <row r="34" ht="33.95" customHeight="1"/>
    <row r="35" ht="17.1"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sheetData>
  <mergeCells count="10">
    <mergeCell ref="A2:J2"/>
    <mergeCell ref="A3:J3"/>
    <mergeCell ref="A4:E4"/>
    <mergeCell ref="F4:J4"/>
    <mergeCell ref="B5:C5"/>
    <mergeCell ref="D5:E5"/>
    <mergeCell ref="G5:H5"/>
    <mergeCell ref="I5:J5"/>
    <mergeCell ref="A5:A6"/>
    <mergeCell ref="F5:F6"/>
  </mergeCells>
  <printOptions horizontalCentered="1" verticalCentered="1"/>
  <pageMargins left="0.786805555555556" right="0.668055555555556" top="0.313888888888889" bottom="0.471527777777778" header="0.118055555555556" footer="0.235416666666667"/>
  <pageSetup paperSize="8" scale="98" firstPageNumber="19" orientation="landscape" useFirstPageNumber="1"/>
  <headerFooter alignWithMargins="0">
    <oddFooter>&amp;C第 21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1" sqref="A1"/>
    </sheetView>
  </sheetViews>
  <sheetFormatPr defaultColWidth="9" defaultRowHeight="14.25"/>
  <cols>
    <col min="1" max="1" width="97.625" customWidth="1"/>
  </cols>
  <sheetData>
    <row r="1" ht="29" customHeight="1" spans="1:1">
      <c r="A1">
        <v>20</v>
      </c>
    </row>
    <row r="2" ht="39" customHeight="1" spans="1:1">
      <c r="A2" s="1" t="s">
        <v>1649</v>
      </c>
    </row>
    <row r="3" ht="20.25" spans="1:1">
      <c r="A3" s="1" t="s">
        <v>1650</v>
      </c>
    </row>
    <row r="4" ht="81" spans="1:1">
      <c r="A4" s="2" t="s">
        <v>1651</v>
      </c>
    </row>
    <row r="5" ht="20.25" spans="1:1">
      <c r="A5" s="1" t="s">
        <v>1652</v>
      </c>
    </row>
    <row r="6" ht="121.5" spans="1:1">
      <c r="A6" s="2" t="s">
        <v>1653</v>
      </c>
    </row>
    <row r="7" ht="20.25" spans="1:1">
      <c r="A7" s="1" t="s">
        <v>1654</v>
      </c>
    </row>
    <row r="8" ht="101.25" spans="1:1">
      <c r="A8" s="2" t="s">
        <v>1655</v>
      </c>
    </row>
    <row r="9" ht="20.25" spans="1:1">
      <c r="A9" s="3" t="s">
        <v>1656</v>
      </c>
    </row>
    <row r="10" ht="81" spans="1:1">
      <c r="A10" s="2" t="s">
        <v>1657</v>
      </c>
    </row>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T68"/>
  <sheetViews>
    <sheetView showZeros="0" workbookViewId="0">
      <pane xSplit="1" ySplit="7" topLeftCell="B8" activePane="bottomRight" state="frozen"/>
      <selection/>
      <selection pane="topRight"/>
      <selection pane="bottomLeft"/>
      <selection pane="bottomRight" activeCell="A30" sqref="A30"/>
    </sheetView>
  </sheetViews>
  <sheetFormatPr defaultColWidth="9" defaultRowHeight="14.25"/>
  <cols>
    <col min="1" max="1" width="32.75" customWidth="1"/>
    <col min="2" max="6" width="9.25" customWidth="1"/>
    <col min="7" max="7" width="10.375" customWidth="1"/>
    <col min="8" max="9" width="9.25" customWidth="1"/>
    <col min="10" max="10" width="10.75" customWidth="1"/>
    <col min="11" max="11" width="9.25" customWidth="1"/>
    <col min="12" max="13" width="9.125" customWidth="1"/>
    <col min="14" max="17" width="7.75" customWidth="1"/>
    <col min="18" max="18" width="7.875" hidden="1" customWidth="1"/>
    <col min="19" max="20" width="9" hidden="1" customWidth="1"/>
    <col min="22" max="23" width="9.5" customWidth="1"/>
  </cols>
  <sheetData>
    <row r="1" ht="20.25" spans="1:17">
      <c r="A1" s="12" t="s">
        <v>74</v>
      </c>
      <c r="B1" s="12"/>
      <c r="C1" s="12"/>
      <c r="D1" s="12"/>
      <c r="E1" s="12"/>
      <c r="F1" s="12"/>
      <c r="G1" s="12"/>
      <c r="H1" s="12"/>
      <c r="I1" s="12"/>
      <c r="J1" s="12"/>
      <c r="K1" s="12"/>
      <c r="L1" s="12"/>
      <c r="M1" s="12"/>
      <c r="N1" s="12"/>
      <c r="O1" s="12"/>
      <c r="P1" s="12"/>
      <c r="Q1" s="12"/>
    </row>
    <row r="2" ht="25.5" customHeight="1" spans="1:17">
      <c r="A2" s="167"/>
      <c r="B2" s="167"/>
      <c r="C2" s="167" t="s">
        <v>75</v>
      </c>
      <c r="D2" s="167"/>
      <c r="E2" s="167"/>
      <c r="F2" s="167"/>
      <c r="G2" s="167"/>
      <c r="H2" s="167"/>
      <c r="I2" s="167"/>
      <c r="J2" s="167"/>
      <c r="K2" s="167"/>
      <c r="L2" s="167"/>
      <c r="M2" s="167"/>
      <c r="N2" s="167"/>
      <c r="P2" s="13"/>
      <c r="Q2" s="13"/>
    </row>
    <row r="3" ht="25.5" customHeight="1" spans="1:17">
      <c r="A3" s="167"/>
      <c r="B3" s="167"/>
      <c r="C3" s="167"/>
      <c r="D3" s="167"/>
      <c r="E3" s="167"/>
      <c r="F3" s="167"/>
      <c r="G3" s="167"/>
      <c r="H3" s="167"/>
      <c r="I3" s="167"/>
      <c r="J3" s="167"/>
      <c r="K3" s="167"/>
      <c r="L3" s="167"/>
      <c r="M3" s="167"/>
      <c r="N3" s="167"/>
      <c r="O3" s="13"/>
      <c r="P3" s="173" t="s">
        <v>24</v>
      </c>
      <c r="Q3" s="173"/>
    </row>
    <row r="4" ht="15" customHeight="1" spans="1:17">
      <c r="A4" s="68" t="s">
        <v>76</v>
      </c>
      <c r="B4" s="68" t="s">
        <v>26</v>
      </c>
      <c r="C4" s="68"/>
      <c r="D4" s="68"/>
      <c r="E4" s="68" t="s">
        <v>27</v>
      </c>
      <c r="F4" s="68"/>
      <c r="G4" s="68"/>
      <c r="H4" s="68" t="s">
        <v>77</v>
      </c>
      <c r="I4" s="68"/>
      <c r="J4" s="68"/>
      <c r="K4" s="68" t="s">
        <v>78</v>
      </c>
      <c r="L4" s="68"/>
      <c r="M4" s="68"/>
      <c r="N4" s="68" t="s">
        <v>79</v>
      </c>
      <c r="O4" s="68"/>
      <c r="P4" s="68"/>
      <c r="Q4" s="73" t="s">
        <v>31</v>
      </c>
    </row>
    <row r="5" ht="15" customHeight="1" spans="1:17">
      <c r="A5" s="68"/>
      <c r="B5" s="68"/>
      <c r="C5" s="68"/>
      <c r="D5" s="68"/>
      <c r="E5" s="68"/>
      <c r="F5" s="68"/>
      <c r="G5" s="68"/>
      <c r="H5" s="68"/>
      <c r="I5" s="68"/>
      <c r="J5" s="68"/>
      <c r="K5" s="68"/>
      <c r="L5" s="68"/>
      <c r="M5" s="68"/>
      <c r="N5" s="68"/>
      <c r="O5" s="68"/>
      <c r="P5" s="68"/>
      <c r="Q5" s="160"/>
    </row>
    <row r="6" ht="12" customHeight="1" spans="1:17">
      <c r="A6" s="68"/>
      <c r="B6" s="68"/>
      <c r="C6" s="68"/>
      <c r="D6" s="68"/>
      <c r="E6" s="68"/>
      <c r="F6" s="68"/>
      <c r="G6" s="68"/>
      <c r="H6" s="68"/>
      <c r="I6" s="68"/>
      <c r="J6" s="68"/>
      <c r="K6" s="68"/>
      <c r="L6" s="68"/>
      <c r="M6" s="68"/>
      <c r="N6" s="68"/>
      <c r="O6" s="68"/>
      <c r="P6" s="68"/>
      <c r="Q6" s="160"/>
    </row>
    <row r="7" ht="15" customHeight="1" spans="1:17">
      <c r="A7" s="188"/>
      <c r="B7" s="68" t="s">
        <v>32</v>
      </c>
      <c r="C7" s="68" t="s">
        <v>33</v>
      </c>
      <c r="D7" s="68" t="s">
        <v>34</v>
      </c>
      <c r="E7" s="68" t="s">
        <v>32</v>
      </c>
      <c r="F7" s="68" t="s">
        <v>33</v>
      </c>
      <c r="G7" s="68" t="s">
        <v>34</v>
      </c>
      <c r="H7" s="68" t="s">
        <v>32</v>
      </c>
      <c r="I7" s="68" t="s">
        <v>33</v>
      </c>
      <c r="J7" s="68" t="s">
        <v>34</v>
      </c>
      <c r="K7" s="68" t="s">
        <v>32</v>
      </c>
      <c r="L7" s="68" t="s">
        <v>33</v>
      </c>
      <c r="M7" s="68" t="s">
        <v>34</v>
      </c>
      <c r="N7" s="68" t="s">
        <v>32</v>
      </c>
      <c r="O7" s="68" t="s">
        <v>33</v>
      </c>
      <c r="P7" s="68" t="s">
        <v>34</v>
      </c>
      <c r="Q7" s="75"/>
    </row>
    <row r="8" ht="15" customHeight="1" spans="1:20">
      <c r="A8" s="8" t="s">
        <v>80</v>
      </c>
      <c r="B8" s="11">
        <f t="shared" ref="B8" si="0">C8+D8</f>
        <v>54095</v>
      </c>
      <c r="C8" s="11">
        <v>42031</v>
      </c>
      <c r="D8" s="11">
        <v>12064</v>
      </c>
      <c r="E8" s="11">
        <f t="shared" ref="E8" si="1">SUM(F8:G8)</f>
        <v>65184</v>
      </c>
      <c r="F8" s="11">
        <v>43215</v>
      </c>
      <c r="G8" s="11">
        <v>21969</v>
      </c>
      <c r="H8" s="11">
        <f t="shared" ref="H8" si="2">SUM(I8:J8)</f>
        <v>65434</v>
      </c>
      <c r="I8" s="11">
        <v>51071</v>
      </c>
      <c r="J8" s="11">
        <v>14363</v>
      </c>
      <c r="K8" s="11">
        <f t="shared" ref="K8" si="3">L8+M8</f>
        <v>64871</v>
      </c>
      <c r="L8" s="11">
        <v>51071</v>
      </c>
      <c r="M8" s="11">
        <v>13800</v>
      </c>
      <c r="N8" s="216">
        <f t="shared" ref="N8:P8" si="4">K8/H8*100</f>
        <v>99.1395910382981</v>
      </c>
      <c r="O8" s="216">
        <f t="shared" si="4"/>
        <v>100</v>
      </c>
      <c r="P8" s="216">
        <f t="shared" si="4"/>
        <v>96.0802060850797</v>
      </c>
      <c r="Q8" s="216">
        <f>(K8-B8)/B8*100</f>
        <v>19.9205102135133</v>
      </c>
      <c r="R8">
        <f>L8-C8</f>
        <v>9040</v>
      </c>
      <c r="S8">
        <f>(L8-C8)/C8</f>
        <v>0.215079346196855</v>
      </c>
      <c r="T8">
        <f>(M8-D8)/D8</f>
        <v>0.143899204244032</v>
      </c>
    </row>
    <row r="9" ht="15" customHeight="1" spans="1:18">
      <c r="A9" s="8" t="s">
        <v>81</v>
      </c>
      <c r="B9" s="11">
        <f t="shared" ref="B9:B32" si="5">C9+D9</f>
        <v>0</v>
      </c>
      <c r="C9" s="11"/>
      <c r="D9" s="11"/>
      <c r="E9" s="11">
        <f t="shared" ref="E9:E32" si="6">SUM(F9:G9)</f>
        <v>0</v>
      </c>
      <c r="F9" s="11"/>
      <c r="G9" s="11"/>
      <c r="H9" s="11">
        <f t="shared" ref="H9:H32" si="7">SUM(I9:J9)</f>
        <v>0</v>
      </c>
      <c r="I9" s="11"/>
      <c r="J9" s="11"/>
      <c r="K9" s="11">
        <f t="shared" ref="K9:K32" si="8">L9+M9</f>
        <v>0</v>
      </c>
      <c r="L9" s="11"/>
      <c r="M9" s="11"/>
      <c r="N9" s="216"/>
      <c r="O9" s="216"/>
      <c r="P9" s="216"/>
      <c r="Q9" s="216"/>
      <c r="R9">
        <f>L9-C9</f>
        <v>0</v>
      </c>
    </row>
    <row r="10" spans="1:17">
      <c r="A10" s="8" t="s">
        <v>82</v>
      </c>
      <c r="B10" s="11">
        <f t="shared" si="5"/>
        <v>2144</v>
      </c>
      <c r="C10" s="11">
        <v>2056</v>
      </c>
      <c r="D10" s="11">
        <v>88</v>
      </c>
      <c r="E10" s="11">
        <f t="shared" si="6"/>
        <v>1960</v>
      </c>
      <c r="F10" s="11">
        <v>1945</v>
      </c>
      <c r="G10" s="11">
        <v>15</v>
      </c>
      <c r="H10" s="11">
        <f t="shared" si="7"/>
        <v>2313</v>
      </c>
      <c r="I10" s="11">
        <v>2287</v>
      </c>
      <c r="J10" s="11">
        <v>26</v>
      </c>
      <c r="K10" s="11">
        <f t="shared" si="8"/>
        <v>2313</v>
      </c>
      <c r="L10" s="11">
        <v>2287</v>
      </c>
      <c r="M10" s="11">
        <v>26</v>
      </c>
      <c r="N10" s="216">
        <f t="shared" ref="N10" si="9">K10/H10*100</f>
        <v>100</v>
      </c>
      <c r="O10" s="216">
        <f t="shared" ref="O10" si="10">L10/I10*100</f>
        <v>100</v>
      </c>
      <c r="P10" s="216">
        <f t="shared" ref="P10" si="11">M10/J10*100</f>
        <v>100</v>
      </c>
      <c r="Q10" s="216">
        <f t="shared" ref="Q10" si="12">(K10-B10)/B10*100</f>
        <v>7.88246268656716</v>
      </c>
    </row>
    <row r="11" ht="15" customHeight="1" spans="1:20">
      <c r="A11" s="8" t="s">
        <v>83</v>
      </c>
      <c r="B11" s="11">
        <f t="shared" si="5"/>
        <v>62309</v>
      </c>
      <c r="C11" s="11">
        <v>61541</v>
      </c>
      <c r="D11" s="11">
        <v>768</v>
      </c>
      <c r="E11" s="11">
        <f t="shared" si="6"/>
        <v>41060</v>
      </c>
      <c r="F11" s="11">
        <v>40412</v>
      </c>
      <c r="G11" s="11">
        <v>648</v>
      </c>
      <c r="H11" s="11">
        <f t="shared" si="7"/>
        <v>53533</v>
      </c>
      <c r="I11" s="11">
        <v>52549</v>
      </c>
      <c r="J11" s="11">
        <v>984</v>
      </c>
      <c r="K11" s="11">
        <f t="shared" si="8"/>
        <v>53406</v>
      </c>
      <c r="L11" s="11">
        <v>52549</v>
      </c>
      <c r="M11" s="11">
        <v>857</v>
      </c>
      <c r="N11" s="216">
        <f t="shared" ref="N11:N23" si="13">K11/H11*100</f>
        <v>99.7627631554368</v>
      </c>
      <c r="O11" s="216">
        <f t="shared" ref="O11:O23" si="14">L11/I11*100</f>
        <v>100</v>
      </c>
      <c r="P11" s="216">
        <f t="shared" ref="P11:P23" si="15">M11/J11*100</f>
        <v>87.0934959349593</v>
      </c>
      <c r="Q11" s="216">
        <f t="shared" ref="Q11:Q23" si="16">(K11-B11)/B11*100</f>
        <v>-14.288465550723</v>
      </c>
      <c r="R11">
        <f t="shared" ref="R11" si="17">L10-C10</f>
        <v>231</v>
      </c>
      <c r="S11">
        <f t="shared" ref="S11" si="18">(L10-C10)/C10</f>
        <v>0.112354085603113</v>
      </c>
      <c r="T11">
        <f t="shared" ref="T11" si="19">(M10-D10)/D10</f>
        <v>-0.704545454545455</v>
      </c>
    </row>
    <row r="12" ht="15" customHeight="1" spans="1:20">
      <c r="A12" s="8" t="s">
        <v>84</v>
      </c>
      <c r="B12" s="11">
        <f t="shared" si="5"/>
        <v>58996</v>
      </c>
      <c r="C12" s="11">
        <v>46278</v>
      </c>
      <c r="D12" s="11">
        <v>12718</v>
      </c>
      <c r="E12" s="11">
        <f t="shared" si="6"/>
        <v>60665</v>
      </c>
      <c r="F12" s="11">
        <v>50006</v>
      </c>
      <c r="G12" s="11">
        <v>10659</v>
      </c>
      <c r="H12" s="11">
        <f t="shared" si="7"/>
        <v>67926</v>
      </c>
      <c r="I12" s="11">
        <v>52711</v>
      </c>
      <c r="J12" s="11">
        <v>15215</v>
      </c>
      <c r="K12" s="11">
        <f t="shared" si="8"/>
        <v>65923</v>
      </c>
      <c r="L12" s="11">
        <v>52311</v>
      </c>
      <c r="M12" s="11">
        <v>13612</v>
      </c>
      <c r="N12" s="216">
        <f t="shared" si="13"/>
        <v>97.0512027794953</v>
      </c>
      <c r="O12" s="216">
        <f t="shared" si="14"/>
        <v>99.2411451120259</v>
      </c>
      <c r="P12" s="216">
        <f t="shared" si="15"/>
        <v>89.4643443969767</v>
      </c>
      <c r="Q12" s="216">
        <f t="shared" si="16"/>
        <v>11.7414739982372</v>
      </c>
      <c r="R12">
        <f t="shared" ref="R12:R32" si="20">L11-C11</f>
        <v>-8992</v>
      </c>
      <c r="S12">
        <f t="shared" ref="S12:S24" si="21">(L11-C11)/C11</f>
        <v>-0.146113972798622</v>
      </c>
      <c r="T12">
        <f t="shared" ref="T12:T20" si="22">(M11-D11)/D11</f>
        <v>0.115885416666667</v>
      </c>
    </row>
    <row r="13" ht="15" customHeight="1" spans="1:20">
      <c r="A13" s="8" t="s">
        <v>85</v>
      </c>
      <c r="B13" s="11">
        <f t="shared" si="5"/>
        <v>4257</v>
      </c>
      <c r="C13" s="11">
        <v>3145</v>
      </c>
      <c r="D13" s="11">
        <v>1112</v>
      </c>
      <c r="E13" s="11">
        <f t="shared" si="6"/>
        <v>4066</v>
      </c>
      <c r="F13" s="11">
        <v>4016</v>
      </c>
      <c r="G13" s="11">
        <v>50</v>
      </c>
      <c r="H13" s="11">
        <f t="shared" si="7"/>
        <v>5504</v>
      </c>
      <c r="I13" s="11">
        <v>4335</v>
      </c>
      <c r="J13" s="11">
        <v>1169</v>
      </c>
      <c r="K13" s="11">
        <f t="shared" si="8"/>
        <v>5504</v>
      </c>
      <c r="L13" s="11">
        <v>4335</v>
      </c>
      <c r="M13" s="11">
        <v>1169</v>
      </c>
      <c r="N13" s="216">
        <f t="shared" si="13"/>
        <v>100</v>
      </c>
      <c r="O13" s="216">
        <f t="shared" si="14"/>
        <v>100</v>
      </c>
      <c r="P13" s="216">
        <f t="shared" si="15"/>
        <v>100</v>
      </c>
      <c r="Q13" s="216">
        <f t="shared" si="16"/>
        <v>29.2929292929293</v>
      </c>
      <c r="R13">
        <f t="shared" si="20"/>
        <v>6033</v>
      </c>
      <c r="S13">
        <f t="shared" si="21"/>
        <v>0.130364319979256</v>
      </c>
      <c r="T13">
        <f t="shared" si="22"/>
        <v>0.0702940713948734</v>
      </c>
    </row>
    <row r="14" ht="15" customHeight="1" spans="1:20">
      <c r="A14" s="8" t="s">
        <v>86</v>
      </c>
      <c r="B14" s="11">
        <f t="shared" si="5"/>
        <v>13083</v>
      </c>
      <c r="C14" s="11">
        <v>11612</v>
      </c>
      <c r="D14" s="11">
        <v>1471</v>
      </c>
      <c r="E14" s="11">
        <f t="shared" si="6"/>
        <v>8217</v>
      </c>
      <c r="F14" s="11">
        <v>7987</v>
      </c>
      <c r="G14" s="11">
        <v>230</v>
      </c>
      <c r="H14" s="11">
        <f t="shared" si="7"/>
        <v>12627</v>
      </c>
      <c r="I14" s="11">
        <v>11067</v>
      </c>
      <c r="J14" s="11">
        <v>1560</v>
      </c>
      <c r="K14" s="11">
        <f t="shared" si="8"/>
        <v>12155</v>
      </c>
      <c r="L14" s="11">
        <v>10605</v>
      </c>
      <c r="M14" s="11">
        <v>1550</v>
      </c>
      <c r="N14" s="216">
        <f t="shared" si="13"/>
        <v>96.2619783004672</v>
      </c>
      <c r="O14" s="216">
        <f t="shared" si="14"/>
        <v>95.8254269449715</v>
      </c>
      <c r="P14" s="216">
        <f t="shared" si="15"/>
        <v>99.3589743589744</v>
      </c>
      <c r="Q14" s="216">
        <f t="shared" si="16"/>
        <v>-7.09317434839104</v>
      </c>
      <c r="R14">
        <f t="shared" si="20"/>
        <v>1190</v>
      </c>
      <c r="S14">
        <f t="shared" si="21"/>
        <v>0.378378378378378</v>
      </c>
      <c r="T14">
        <f t="shared" si="22"/>
        <v>0.0512589928057554</v>
      </c>
    </row>
    <row r="15" ht="15" customHeight="1" spans="1:20">
      <c r="A15" s="8" t="s">
        <v>87</v>
      </c>
      <c r="B15" s="11">
        <f t="shared" si="5"/>
        <v>27909</v>
      </c>
      <c r="C15" s="11">
        <v>24790</v>
      </c>
      <c r="D15" s="11">
        <v>3119</v>
      </c>
      <c r="E15" s="11">
        <f t="shared" si="6"/>
        <v>45579</v>
      </c>
      <c r="F15" s="11">
        <v>41376</v>
      </c>
      <c r="G15" s="11">
        <v>4203</v>
      </c>
      <c r="H15" s="11">
        <f t="shared" si="7"/>
        <v>53139</v>
      </c>
      <c r="I15" s="11">
        <v>48493</v>
      </c>
      <c r="J15" s="11">
        <v>4646</v>
      </c>
      <c r="K15" s="11">
        <f t="shared" si="8"/>
        <v>52535</v>
      </c>
      <c r="L15" s="11">
        <v>48463</v>
      </c>
      <c r="M15" s="11">
        <v>4072</v>
      </c>
      <c r="N15" s="216">
        <f t="shared" si="13"/>
        <v>98.8633583620316</v>
      </c>
      <c r="O15" s="216">
        <f t="shared" si="14"/>
        <v>99.9381354009857</v>
      </c>
      <c r="P15" s="216">
        <f t="shared" si="15"/>
        <v>87.6452862677572</v>
      </c>
      <c r="Q15" s="216">
        <f t="shared" si="16"/>
        <v>88.2367695008779</v>
      </c>
      <c r="R15">
        <f t="shared" si="20"/>
        <v>-1007</v>
      </c>
      <c r="S15">
        <f t="shared" si="21"/>
        <v>-0.0867206338270754</v>
      </c>
      <c r="T15">
        <f t="shared" si="22"/>
        <v>0.0537049626104691</v>
      </c>
    </row>
    <row r="16" ht="15" customHeight="1" spans="1:20">
      <c r="A16" s="8" t="s">
        <v>88</v>
      </c>
      <c r="B16" s="11">
        <f t="shared" si="5"/>
        <v>36310</v>
      </c>
      <c r="C16" s="11">
        <v>31236</v>
      </c>
      <c r="D16" s="11">
        <v>5074</v>
      </c>
      <c r="E16" s="11">
        <f t="shared" si="6"/>
        <v>37363</v>
      </c>
      <c r="F16" s="11">
        <v>33232</v>
      </c>
      <c r="G16" s="11">
        <v>4131</v>
      </c>
      <c r="H16" s="11">
        <f t="shared" si="7"/>
        <v>39723</v>
      </c>
      <c r="I16" s="11">
        <v>34764</v>
      </c>
      <c r="J16" s="11">
        <v>4959</v>
      </c>
      <c r="K16" s="11">
        <f t="shared" si="8"/>
        <v>39718</v>
      </c>
      <c r="L16" s="11">
        <v>34764</v>
      </c>
      <c r="M16" s="11">
        <v>4954</v>
      </c>
      <c r="N16" s="216">
        <f t="shared" si="13"/>
        <v>99.9874128338746</v>
      </c>
      <c r="O16" s="216">
        <f t="shared" si="14"/>
        <v>100</v>
      </c>
      <c r="P16" s="216">
        <f t="shared" si="15"/>
        <v>99.8991732204073</v>
      </c>
      <c r="Q16" s="216">
        <f t="shared" si="16"/>
        <v>9.38584412007711</v>
      </c>
      <c r="R16">
        <f t="shared" si="20"/>
        <v>23673</v>
      </c>
      <c r="S16">
        <f t="shared" si="21"/>
        <v>0.954941508672852</v>
      </c>
      <c r="T16">
        <f t="shared" si="22"/>
        <v>0.305546649567169</v>
      </c>
    </row>
    <row r="17" ht="15" customHeight="1" spans="1:20">
      <c r="A17" s="8" t="s">
        <v>89</v>
      </c>
      <c r="B17" s="11">
        <f t="shared" si="5"/>
        <v>7210</v>
      </c>
      <c r="C17" s="11">
        <v>6486</v>
      </c>
      <c r="D17" s="11">
        <v>724</v>
      </c>
      <c r="E17" s="11">
        <f t="shared" si="6"/>
        <v>5545</v>
      </c>
      <c r="F17" s="11">
        <v>4773</v>
      </c>
      <c r="G17" s="11">
        <v>772</v>
      </c>
      <c r="H17" s="11">
        <f t="shared" si="7"/>
        <v>12504</v>
      </c>
      <c r="I17" s="11">
        <v>11001</v>
      </c>
      <c r="J17" s="11">
        <v>1503</v>
      </c>
      <c r="K17" s="11">
        <f t="shared" si="8"/>
        <v>12504</v>
      </c>
      <c r="L17" s="11">
        <v>11001</v>
      </c>
      <c r="M17" s="11">
        <v>1503</v>
      </c>
      <c r="N17" s="216">
        <f t="shared" si="13"/>
        <v>100</v>
      </c>
      <c r="O17" s="216">
        <f t="shared" si="14"/>
        <v>100</v>
      </c>
      <c r="P17" s="216">
        <f t="shared" si="15"/>
        <v>100</v>
      </c>
      <c r="Q17" s="216">
        <f t="shared" si="16"/>
        <v>73.4257975034674</v>
      </c>
      <c r="R17">
        <f t="shared" si="20"/>
        <v>3528</v>
      </c>
      <c r="S17">
        <f t="shared" si="21"/>
        <v>0.112946600076834</v>
      </c>
      <c r="T17">
        <f t="shared" si="22"/>
        <v>-0.0236499802916831</v>
      </c>
    </row>
    <row r="18" ht="15" customHeight="1" spans="1:20">
      <c r="A18" s="8" t="s">
        <v>90</v>
      </c>
      <c r="B18" s="11">
        <f t="shared" si="5"/>
        <v>105206</v>
      </c>
      <c r="C18" s="11">
        <v>92036</v>
      </c>
      <c r="D18" s="11">
        <v>13170</v>
      </c>
      <c r="E18" s="11">
        <f t="shared" si="6"/>
        <v>32827</v>
      </c>
      <c r="F18" s="11">
        <v>26443</v>
      </c>
      <c r="G18" s="11">
        <v>6384</v>
      </c>
      <c r="H18" s="11">
        <f t="shared" si="7"/>
        <v>127015</v>
      </c>
      <c r="I18" s="11">
        <v>110071</v>
      </c>
      <c r="J18" s="11">
        <v>16944</v>
      </c>
      <c r="K18" s="11">
        <f t="shared" si="8"/>
        <v>126456</v>
      </c>
      <c r="L18" s="11">
        <v>110071</v>
      </c>
      <c r="M18" s="11">
        <v>16385</v>
      </c>
      <c r="N18" s="216">
        <f t="shared" si="13"/>
        <v>99.5598945006495</v>
      </c>
      <c r="O18" s="216">
        <f t="shared" si="14"/>
        <v>100</v>
      </c>
      <c r="P18" s="216">
        <f t="shared" si="15"/>
        <v>96.7008970727101</v>
      </c>
      <c r="Q18" s="216">
        <f t="shared" si="16"/>
        <v>20.198467767998</v>
      </c>
      <c r="R18">
        <f t="shared" si="20"/>
        <v>4515</v>
      </c>
      <c r="S18">
        <f t="shared" si="21"/>
        <v>0.696114708603145</v>
      </c>
      <c r="T18">
        <f t="shared" si="22"/>
        <v>1.07596685082873</v>
      </c>
    </row>
    <row r="19" ht="15" customHeight="1" spans="1:20">
      <c r="A19" s="8" t="s">
        <v>91</v>
      </c>
      <c r="B19" s="11">
        <f t="shared" si="5"/>
        <v>26270</v>
      </c>
      <c r="C19" s="11">
        <v>18232</v>
      </c>
      <c r="D19" s="11">
        <v>8038</v>
      </c>
      <c r="E19" s="11">
        <f t="shared" si="6"/>
        <v>28223</v>
      </c>
      <c r="F19" s="11">
        <v>21720</v>
      </c>
      <c r="G19" s="11">
        <v>6503</v>
      </c>
      <c r="H19" s="11">
        <f t="shared" si="7"/>
        <v>27463</v>
      </c>
      <c r="I19" s="11">
        <v>22436</v>
      </c>
      <c r="J19" s="11">
        <v>5027</v>
      </c>
      <c r="K19" s="11">
        <f t="shared" si="8"/>
        <v>24693</v>
      </c>
      <c r="L19" s="11">
        <v>20735</v>
      </c>
      <c r="M19" s="11">
        <v>3958</v>
      </c>
      <c r="N19" s="216">
        <f t="shared" si="13"/>
        <v>89.9137020718785</v>
      </c>
      <c r="O19" s="216">
        <f t="shared" si="14"/>
        <v>92.4184346585844</v>
      </c>
      <c r="P19" s="216">
        <f t="shared" si="15"/>
        <v>78.7348319076984</v>
      </c>
      <c r="Q19" s="216">
        <f t="shared" si="16"/>
        <v>-6.00304529881995</v>
      </c>
      <c r="R19">
        <f t="shared" si="20"/>
        <v>18035</v>
      </c>
      <c r="S19">
        <f t="shared" si="21"/>
        <v>0.195955930288148</v>
      </c>
      <c r="T19">
        <f t="shared" si="22"/>
        <v>0.244115413819286</v>
      </c>
    </row>
    <row r="20" ht="15" customHeight="1" spans="1:20">
      <c r="A20" s="8" t="s">
        <v>92</v>
      </c>
      <c r="B20" s="11">
        <f t="shared" si="5"/>
        <v>40700</v>
      </c>
      <c r="C20" s="11">
        <v>40700</v>
      </c>
      <c r="D20" s="11"/>
      <c r="E20" s="11">
        <f t="shared" si="6"/>
        <v>28809</v>
      </c>
      <c r="F20" s="11">
        <v>28809</v>
      </c>
      <c r="G20" s="11"/>
      <c r="H20" s="11">
        <f t="shared" si="7"/>
        <v>30103</v>
      </c>
      <c r="I20" s="11">
        <v>30090</v>
      </c>
      <c r="J20" s="11">
        <v>13</v>
      </c>
      <c r="K20" s="11">
        <f t="shared" si="8"/>
        <v>30090</v>
      </c>
      <c r="L20" s="11">
        <v>30090</v>
      </c>
      <c r="M20" s="11"/>
      <c r="N20" s="216">
        <f t="shared" si="13"/>
        <v>99.9568149353885</v>
      </c>
      <c r="O20" s="216">
        <f t="shared" si="14"/>
        <v>100</v>
      </c>
      <c r="P20" s="216">
        <f t="shared" si="15"/>
        <v>0</v>
      </c>
      <c r="Q20" s="216">
        <f t="shared" si="16"/>
        <v>-26.0687960687961</v>
      </c>
      <c r="R20">
        <f t="shared" si="20"/>
        <v>2503</v>
      </c>
      <c r="S20">
        <f t="shared" si="21"/>
        <v>0.137286090390522</v>
      </c>
      <c r="T20">
        <f t="shared" si="22"/>
        <v>-0.50758895247574</v>
      </c>
    </row>
    <row r="21" ht="15" customHeight="1" spans="1:19">
      <c r="A21" s="8" t="s">
        <v>93</v>
      </c>
      <c r="B21" s="11">
        <f t="shared" si="5"/>
        <v>67023</v>
      </c>
      <c r="C21" s="11">
        <v>39349</v>
      </c>
      <c r="D21" s="11">
        <v>27674</v>
      </c>
      <c r="E21" s="11">
        <f t="shared" si="6"/>
        <v>57079</v>
      </c>
      <c r="F21" s="11">
        <v>31070</v>
      </c>
      <c r="G21" s="11">
        <v>26009</v>
      </c>
      <c r="H21" s="11">
        <f t="shared" si="7"/>
        <v>48100</v>
      </c>
      <c r="I21" s="11">
        <v>25101</v>
      </c>
      <c r="J21" s="11">
        <v>22999</v>
      </c>
      <c r="K21" s="11">
        <f t="shared" si="8"/>
        <v>48094</v>
      </c>
      <c r="L21" s="11">
        <v>25101</v>
      </c>
      <c r="M21" s="11">
        <v>22993</v>
      </c>
      <c r="N21" s="216">
        <f t="shared" si="13"/>
        <v>99.987525987526</v>
      </c>
      <c r="O21" s="216">
        <f t="shared" si="14"/>
        <v>100</v>
      </c>
      <c r="P21" s="216">
        <f t="shared" si="15"/>
        <v>99.9739119092134</v>
      </c>
      <c r="Q21" s="216">
        <f t="shared" si="16"/>
        <v>-28.2425436044343</v>
      </c>
      <c r="R21">
        <f t="shared" si="20"/>
        <v>-10610</v>
      </c>
      <c r="S21">
        <f t="shared" si="21"/>
        <v>-0.260687960687961</v>
      </c>
    </row>
    <row r="22" ht="15" customHeight="1" spans="1:20">
      <c r="A22" s="8" t="s">
        <v>94</v>
      </c>
      <c r="B22" s="11">
        <f t="shared" si="5"/>
        <v>3268</v>
      </c>
      <c r="C22" s="11">
        <v>2961</v>
      </c>
      <c r="D22" s="11">
        <v>307</v>
      </c>
      <c r="E22" s="11">
        <f t="shared" si="6"/>
        <v>3854</v>
      </c>
      <c r="F22" s="11">
        <v>3854</v>
      </c>
      <c r="G22" s="11"/>
      <c r="H22" s="11">
        <f t="shared" si="7"/>
        <v>4078</v>
      </c>
      <c r="I22" s="11">
        <v>3263</v>
      </c>
      <c r="J22" s="11">
        <v>815</v>
      </c>
      <c r="K22" s="11">
        <f t="shared" si="8"/>
        <v>3853</v>
      </c>
      <c r="L22" s="11">
        <v>3263</v>
      </c>
      <c r="M22" s="11">
        <v>590</v>
      </c>
      <c r="N22" s="216">
        <f t="shared" si="13"/>
        <v>94.4825895046591</v>
      </c>
      <c r="O22" s="216">
        <f t="shared" si="14"/>
        <v>100</v>
      </c>
      <c r="P22" s="216">
        <f t="shared" si="15"/>
        <v>72.3926380368098</v>
      </c>
      <c r="Q22" s="216">
        <f t="shared" si="16"/>
        <v>17.9008567931457</v>
      </c>
      <c r="R22">
        <f t="shared" si="20"/>
        <v>-14248</v>
      </c>
      <c r="S22">
        <f t="shared" si="21"/>
        <v>-0.362093064626801</v>
      </c>
      <c r="T22">
        <f t="shared" ref="T22" si="23">(M21-D21)/D21</f>
        <v>-0.169147936691479</v>
      </c>
    </row>
    <row r="23" ht="15" customHeight="1" spans="1:19">
      <c r="A23" s="8" t="s">
        <v>95</v>
      </c>
      <c r="B23" s="11">
        <f t="shared" si="5"/>
        <v>1602</v>
      </c>
      <c r="C23" s="11">
        <v>1602</v>
      </c>
      <c r="D23" s="11"/>
      <c r="E23" s="11">
        <f t="shared" si="6"/>
        <v>1915</v>
      </c>
      <c r="F23" s="11">
        <v>1875</v>
      </c>
      <c r="G23" s="11">
        <v>40</v>
      </c>
      <c r="H23" s="11">
        <f t="shared" si="7"/>
        <v>335</v>
      </c>
      <c r="I23" s="11">
        <v>329</v>
      </c>
      <c r="J23" s="11">
        <v>6</v>
      </c>
      <c r="K23" s="11">
        <f t="shared" si="8"/>
        <v>335</v>
      </c>
      <c r="L23" s="11">
        <v>329</v>
      </c>
      <c r="M23" s="11">
        <v>6</v>
      </c>
      <c r="N23" s="216">
        <f t="shared" si="13"/>
        <v>100</v>
      </c>
      <c r="O23" s="216">
        <f t="shared" si="14"/>
        <v>100</v>
      </c>
      <c r="P23" s="216">
        <f t="shared" si="15"/>
        <v>100</v>
      </c>
      <c r="Q23" s="216">
        <f t="shared" si="16"/>
        <v>-79.0886392009988</v>
      </c>
      <c r="R23">
        <f t="shared" si="20"/>
        <v>302</v>
      </c>
      <c r="S23">
        <f t="shared" si="21"/>
        <v>0.101992570077676</v>
      </c>
    </row>
    <row r="24" ht="15" customHeight="1" spans="1:19">
      <c r="A24" s="8" t="s">
        <v>96</v>
      </c>
      <c r="B24" s="11">
        <f t="shared" si="5"/>
        <v>0</v>
      </c>
      <c r="C24" s="11"/>
      <c r="D24" s="11"/>
      <c r="E24" s="11">
        <f t="shared" si="6"/>
        <v>0</v>
      </c>
      <c r="F24" s="11"/>
      <c r="G24" s="11"/>
      <c r="H24" s="11">
        <f t="shared" si="7"/>
        <v>0</v>
      </c>
      <c r="I24" s="11"/>
      <c r="J24" s="11"/>
      <c r="K24" s="11">
        <f t="shared" si="8"/>
        <v>0</v>
      </c>
      <c r="L24" s="11"/>
      <c r="M24" s="11"/>
      <c r="N24" s="216"/>
      <c r="O24" s="216"/>
      <c r="P24" s="216"/>
      <c r="Q24" s="216"/>
      <c r="R24">
        <f t="shared" si="20"/>
        <v>-1273</v>
      </c>
      <c r="S24">
        <f t="shared" si="21"/>
        <v>-0.794631710362047</v>
      </c>
    </row>
    <row r="25" ht="15" customHeight="1" spans="1:18">
      <c r="A25" s="8" t="s">
        <v>97</v>
      </c>
      <c r="B25" s="11">
        <f t="shared" si="5"/>
        <v>2878</v>
      </c>
      <c r="C25" s="11">
        <v>2493</v>
      </c>
      <c r="D25" s="11">
        <v>385</v>
      </c>
      <c r="E25" s="11">
        <f t="shared" si="6"/>
        <v>2177</v>
      </c>
      <c r="F25" s="11">
        <v>1885</v>
      </c>
      <c r="G25" s="11">
        <v>292</v>
      </c>
      <c r="H25" s="11">
        <f t="shared" si="7"/>
        <v>3920</v>
      </c>
      <c r="I25" s="11">
        <v>3467</v>
      </c>
      <c r="J25" s="11">
        <v>453</v>
      </c>
      <c r="K25" s="11">
        <f t="shared" si="8"/>
        <v>3905</v>
      </c>
      <c r="L25" s="11">
        <v>3467</v>
      </c>
      <c r="M25" s="11">
        <v>438</v>
      </c>
      <c r="N25" s="216">
        <f t="shared" ref="N25" si="24">K25/H25*100</f>
        <v>99.6173469387755</v>
      </c>
      <c r="O25" s="216">
        <f t="shared" ref="O25:P25" si="25">L25/I25*100</f>
        <v>100</v>
      </c>
      <c r="P25" s="216">
        <f t="shared" si="25"/>
        <v>96.6887417218543</v>
      </c>
      <c r="Q25" s="216">
        <f t="shared" ref="Q25:Q27" si="26">(K25-B25)/B25*100</f>
        <v>35.6845031271716</v>
      </c>
      <c r="R25">
        <f t="shared" si="20"/>
        <v>0</v>
      </c>
    </row>
    <row r="26" ht="15" customHeight="1" spans="1:20">
      <c r="A26" s="8" t="s">
        <v>98</v>
      </c>
      <c r="B26" s="11">
        <f t="shared" si="5"/>
        <v>18860</v>
      </c>
      <c r="C26" s="11">
        <v>16176</v>
      </c>
      <c r="D26" s="11">
        <v>2684</v>
      </c>
      <c r="E26" s="11">
        <f t="shared" si="6"/>
        <v>29077</v>
      </c>
      <c r="F26" s="11">
        <v>26409</v>
      </c>
      <c r="G26" s="11">
        <v>2668</v>
      </c>
      <c r="H26" s="11">
        <f t="shared" si="7"/>
        <v>38933</v>
      </c>
      <c r="I26" s="11">
        <v>27888</v>
      </c>
      <c r="J26" s="11">
        <v>11045</v>
      </c>
      <c r="K26" s="11">
        <f t="shared" si="8"/>
        <v>37999</v>
      </c>
      <c r="L26" s="11">
        <v>27069</v>
      </c>
      <c r="M26" s="11">
        <v>10930</v>
      </c>
      <c r="N26" s="216">
        <f t="shared" ref="N26:P26" si="27">K26/H26*100</f>
        <v>97.6010068579354</v>
      </c>
      <c r="O26" s="216">
        <f t="shared" si="27"/>
        <v>97.0632530120482</v>
      </c>
      <c r="P26" s="216">
        <f t="shared" si="27"/>
        <v>98.9588048890901</v>
      </c>
      <c r="Q26" s="216">
        <f t="shared" si="26"/>
        <v>101.479321314952</v>
      </c>
      <c r="R26">
        <f t="shared" si="20"/>
        <v>974</v>
      </c>
      <c r="S26">
        <f t="shared" ref="S26" si="28">(L25-C25)/C25</f>
        <v>0.390693943040513</v>
      </c>
      <c r="T26">
        <f t="shared" ref="T26:T28" si="29">(M25-D25)/D25</f>
        <v>0.137662337662338</v>
      </c>
    </row>
    <row r="27" ht="15" customHeight="1" spans="1:20">
      <c r="A27" s="8" t="s">
        <v>99</v>
      </c>
      <c r="B27" s="11">
        <f t="shared" si="5"/>
        <v>396</v>
      </c>
      <c r="C27" s="11">
        <v>396</v>
      </c>
      <c r="D27" s="11"/>
      <c r="E27" s="11">
        <f t="shared" si="6"/>
        <v>935</v>
      </c>
      <c r="F27" s="11">
        <v>935</v>
      </c>
      <c r="G27" s="11"/>
      <c r="H27" s="11">
        <f t="shared" si="7"/>
        <v>1416</v>
      </c>
      <c r="I27" s="11">
        <v>1416</v>
      </c>
      <c r="J27" s="11"/>
      <c r="K27" s="11">
        <f t="shared" si="8"/>
        <v>1416</v>
      </c>
      <c r="L27" s="11">
        <v>1416</v>
      </c>
      <c r="M27" s="11"/>
      <c r="N27" s="216">
        <f t="shared" ref="N27:O27" si="30">K27/H27*100</f>
        <v>100</v>
      </c>
      <c r="O27" s="216">
        <f t="shared" si="30"/>
        <v>100</v>
      </c>
      <c r="P27" s="216"/>
      <c r="Q27" s="216">
        <f t="shared" si="26"/>
        <v>257.575757575758</v>
      </c>
      <c r="R27">
        <f t="shared" si="20"/>
        <v>10893</v>
      </c>
      <c r="S27">
        <f t="shared" ref="S27:S28" si="31">(L26-C26)/C26</f>
        <v>0.673405044510386</v>
      </c>
      <c r="T27">
        <f t="shared" si="29"/>
        <v>3.07228017883756</v>
      </c>
    </row>
    <row r="28" ht="15" customHeight="1" spans="1:20">
      <c r="A28" s="8" t="s">
        <v>100</v>
      </c>
      <c r="B28" s="11">
        <f t="shared" si="5"/>
        <v>0</v>
      </c>
      <c r="C28" s="11"/>
      <c r="D28" s="11"/>
      <c r="E28" s="11">
        <f t="shared" si="6"/>
        <v>0</v>
      </c>
      <c r="F28" s="11"/>
      <c r="G28" s="11"/>
      <c r="H28" s="11">
        <f t="shared" si="7"/>
        <v>0</v>
      </c>
      <c r="I28" s="11"/>
      <c r="J28" s="11"/>
      <c r="K28" s="11">
        <f t="shared" si="8"/>
        <v>0</v>
      </c>
      <c r="L28" s="11"/>
      <c r="M28" s="11"/>
      <c r="N28" s="216"/>
      <c r="O28" s="216"/>
      <c r="P28" s="216"/>
      <c r="Q28" s="216"/>
      <c r="R28">
        <f t="shared" si="20"/>
        <v>1020</v>
      </c>
      <c r="S28">
        <f t="shared" si="31"/>
        <v>2.57575757575758</v>
      </c>
      <c r="T28" t="e">
        <f t="shared" si="29"/>
        <v>#DIV/0!</v>
      </c>
    </row>
    <row r="29" ht="15" customHeight="1" spans="1:19">
      <c r="A29" s="8" t="s">
        <v>101</v>
      </c>
      <c r="B29" s="11">
        <f t="shared" si="5"/>
        <v>0</v>
      </c>
      <c r="C29" s="11"/>
      <c r="D29" s="11"/>
      <c r="E29" s="11">
        <f t="shared" si="6"/>
        <v>5070</v>
      </c>
      <c r="F29" s="11">
        <v>4200</v>
      </c>
      <c r="G29" s="11">
        <v>870</v>
      </c>
      <c r="H29" s="11">
        <f t="shared" si="7"/>
        <v>0</v>
      </c>
      <c r="I29" s="11"/>
      <c r="J29" s="11"/>
      <c r="K29" s="11">
        <f t="shared" si="8"/>
        <v>0</v>
      </c>
      <c r="L29" s="11"/>
      <c r="M29" s="11"/>
      <c r="N29" s="216"/>
      <c r="O29" s="216"/>
      <c r="P29" s="216"/>
      <c r="Q29" s="216"/>
      <c r="R29">
        <f t="shared" si="20"/>
        <v>0</v>
      </c>
      <c r="S29" t="e">
        <f t="shared" ref="S29" si="32">(L28-C28)/C28</f>
        <v>#DIV/0!</v>
      </c>
    </row>
    <row r="30" ht="15" customHeight="1" spans="1:18">
      <c r="A30" s="8" t="s">
        <v>102</v>
      </c>
      <c r="B30" s="11">
        <f t="shared" si="5"/>
        <v>10253</v>
      </c>
      <c r="C30" s="11">
        <v>7431</v>
      </c>
      <c r="D30" s="11">
        <v>2822</v>
      </c>
      <c r="E30" s="11">
        <f t="shared" si="6"/>
        <v>14500</v>
      </c>
      <c r="F30" s="11">
        <v>8000</v>
      </c>
      <c r="G30" s="11">
        <v>6500</v>
      </c>
      <c r="H30" s="11">
        <f t="shared" si="7"/>
        <v>15410</v>
      </c>
      <c r="I30" s="11">
        <v>10534</v>
      </c>
      <c r="J30" s="11">
        <v>4876</v>
      </c>
      <c r="K30" s="11">
        <f t="shared" si="8"/>
        <v>15410</v>
      </c>
      <c r="L30" s="11">
        <v>10534</v>
      </c>
      <c r="M30" s="11">
        <v>4876</v>
      </c>
      <c r="N30" s="216">
        <f t="shared" ref="N30" si="33">K30/H30*100</f>
        <v>100</v>
      </c>
      <c r="O30" s="216">
        <f t="shared" ref="O30" si="34">L30/I30*100</f>
        <v>100</v>
      </c>
      <c r="P30" s="216">
        <f t="shared" ref="P30" si="35">M30/J30*100</f>
        <v>100</v>
      </c>
      <c r="Q30" s="216">
        <f t="shared" ref="Q30:Q32" si="36">(K30-B30)/B30*100</f>
        <v>50.2974739100751</v>
      </c>
      <c r="R30">
        <f t="shared" si="20"/>
        <v>0</v>
      </c>
    </row>
    <row r="31" ht="15" customHeight="1" spans="1:20">
      <c r="A31" s="8" t="s">
        <v>103</v>
      </c>
      <c r="B31" s="11">
        <f t="shared" si="5"/>
        <v>342</v>
      </c>
      <c r="C31" s="11">
        <v>336</v>
      </c>
      <c r="D31" s="11">
        <v>6</v>
      </c>
      <c r="E31" s="11">
        <f t="shared" si="6"/>
        <v>45331</v>
      </c>
      <c r="F31" s="11">
        <v>44831</v>
      </c>
      <c r="G31" s="11">
        <v>500</v>
      </c>
      <c r="H31" s="11">
        <f t="shared" si="7"/>
        <v>61</v>
      </c>
      <c r="I31" s="11">
        <v>60</v>
      </c>
      <c r="J31" s="11">
        <v>1</v>
      </c>
      <c r="K31" s="11">
        <f t="shared" si="8"/>
        <v>61</v>
      </c>
      <c r="L31" s="11">
        <v>60</v>
      </c>
      <c r="M31" s="11">
        <v>1</v>
      </c>
      <c r="N31" s="216">
        <f t="shared" ref="N31:P32" si="37">K31/H31*100</f>
        <v>100</v>
      </c>
      <c r="O31" s="216">
        <f t="shared" si="37"/>
        <v>100</v>
      </c>
      <c r="P31" s="216">
        <f t="shared" si="37"/>
        <v>100</v>
      </c>
      <c r="Q31" s="216">
        <f t="shared" si="36"/>
        <v>-82.1637426900585</v>
      </c>
      <c r="R31">
        <f t="shared" si="20"/>
        <v>3103</v>
      </c>
      <c r="S31">
        <f>(L30-C30)/C30</f>
        <v>0.417575023549993</v>
      </c>
      <c r="T31">
        <f>(M30-D30)/D30</f>
        <v>0.72785258681786</v>
      </c>
    </row>
    <row r="32" spans="1:20">
      <c r="A32" s="8" t="s">
        <v>104</v>
      </c>
      <c r="B32" s="11">
        <f t="shared" si="5"/>
        <v>204</v>
      </c>
      <c r="C32" s="11">
        <v>131</v>
      </c>
      <c r="D32" s="11">
        <v>73</v>
      </c>
      <c r="E32" s="11">
        <f t="shared" si="6"/>
        <v>0</v>
      </c>
      <c r="F32" s="11"/>
      <c r="G32" s="11"/>
      <c r="H32" s="11">
        <f t="shared" si="7"/>
        <v>124</v>
      </c>
      <c r="I32" s="11">
        <v>90</v>
      </c>
      <c r="J32" s="11">
        <v>34</v>
      </c>
      <c r="K32" s="11">
        <f t="shared" si="8"/>
        <v>124</v>
      </c>
      <c r="L32" s="11">
        <v>90</v>
      </c>
      <c r="M32" s="11">
        <v>34</v>
      </c>
      <c r="N32" s="216">
        <f t="shared" si="37"/>
        <v>100</v>
      </c>
      <c r="O32" s="216">
        <f t="shared" si="37"/>
        <v>100</v>
      </c>
      <c r="P32" s="216">
        <f t="shared" si="37"/>
        <v>100</v>
      </c>
      <c r="Q32" s="216">
        <f t="shared" si="36"/>
        <v>-39.2156862745098</v>
      </c>
      <c r="R32">
        <f t="shared" si="20"/>
        <v>-276</v>
      </c>
      <c r="S32">
        <f>(L31-C31)/C31</f>
        <v>-0.821428571428571</v>
      </c>
      <c r="T32">
        <f>(M31-D31)/D31</f>
        <v>-0.833333333333333</v>
      </c>
    </row>
    <row r="33" hidden="1" spans="1:17">
      <c r="A33" s="8"/>
      <c r="B33" s="11"/>
      <c r="C33" s="11"/>
      <c r="D33" s="11"/>
      <c r="E33" s="11"/>
      <c r="F33" s="11"/>
      <c r="G33" s="11"/>
      <c r="H33" s="11"/>
      <c r="I33" s="11"/>
      <c r="J33" s="11"/>
      <c r="K33" s="11"/>
      <c r="L33" s="11"/>
      <c r="M33" s="11"/>
      <c r="N33" s="216"/>
      <c r="O33" s="216"/>
      <c r="P33" s="216"/>
      <c r="Q33" s="216"/>
    </row>
    <row r="34" hidden="1" spans="1:17">
      <c r="A34" s="8"/>
      <c r="B34" s="11"/>
      <c r="C34" s="11"/>
      <c r="D34" s="11"/>
      <c r="E34" s="11"/>
      <c r="F34" s="11"/>
      <c r="G34" s="11"/>
      <c r="H34" s="11"/>
      <c r="I34" s="11"/>
      <c r="J34" s="11"/>
      <c r="K34" s="11"/>
      <c r="L34" s="11"/>
      <c r="M34" s="11"/>
      <c r="N34" s="216"/>
      <c r="O34" s="216"/>
      <c r="P34" s="216"/>
      <c r="Q34" s="216"/>
    </row>
    <row r="35" ht="15" hidden="1" customHeight="1" spans="1:20">
      <c r="A35" s="8"/>
      <c r="B35" s="11">
        <f t="shared" ref="B35:B37" si="38">C35+D35</f>
        <v>0</v>
      </c>
      <c r="C35" s="11"/>
      <c r="D35" s="11"/>
      <c r="E35" s="11">
        <f>SUM(F35:G35)</f>
        <v>0</v>
      </c>
      <c r="F35" s="11"/>
      <c r="G35" s="11"/>
      <c r="H35" s="11">
        <f>SUM(I35:J35)</f>
        <v>0</v>
      </c>
      <c r="I35" s="11"/>
      <c r="J35" s="11"/>
      <c r="K35" s="11">
        <f>L35+M35</f>
        <v>0</v>
      </c>
      <c r="L35" s="11"/>
      <c r="M35" s="11"/>
      <c r="N35" s="216"/>
      <c r="O35" s="216"/>
      <c r="P35" s="216"/>
      <c r="Q35" s="216"/>
      <c r="R35">
        <f t="shared" ref="R35:R40" si="39">L35-C35</f>
        <v>0</v>
      </c>
      <c r="S35" t="e">
        <f t="shared" ref="S35" si="40">(L35-C35)/C35</f>
        <v>#DIV/0!</v>
      </c>
      <c r="T35" t="e">
        <f t="shared" ref="T35:T38" si="41">(M35-D35)/D35</f>
        <v>#DIV/0!</v>
      </c>
    </row>
    <row r="36" ht="15" customHeight="1" spans="1:20">
      <c r="A36" s="22" t="s">
        <v>105</v>
      </c>
      <c r="B36" s="169">
        <f t="shared" si="38"/>
        <v>543315</v>
      </c>
      <c r="C36" s="169">
        <f t="shared" ref="C36" si="42">SUM(C8:C35)</f>
        <v>451018</v>
      </c>
      <c r="D36" s="169">
        <f t="shared" ref="D36:K36" si="43">SUM(D8:D35)</f>
        <v>92297</v>
      </c>
      <c r="E36" s="169">
        <f t="shared" si="43"/>
        <v>519436</v>
      </c>
      <c r="F36" s="169">
        <f t="shared" si="43"/>
        <v>426993</v>
      </c>
      <c r="G36" s="169">
        <f t="shared" si="43"/>
        <v>92443</v>
      </c>
      <c r="H36" s="169">
        <f t="shared" si="43"/>
        <v>609661</v>
      </c>
      <c r="I36" s="169">
        <f t="shared" si="43"/>
        <v>503023</v>
      </c>
      <c r="J36" s="169">
        <f t="shared" si="43"/>
        <v>106638</v>
      </c>
      <c r="K36" s="169">
        <f t="shared" si="43"/>
        <v>601365</v>
      </c>
      <c r="L36" s="169">
        <f>SUM(L8:L32)</f>
        <v>499611</v>
      </c>
      <c r="M36" s="169">
        <f>SUM(M8:M35)</f>
        <v>101754</v>
      </c>
      <c r="N36" s="217">
        <f t="shared" ref="N36:P36" si="44">K36/H36*100</f>
        <v>98.6392437764594</v>
      </c>
      <c r="O36" s="217">
        <f t="shared" si="44"/>
        <v>99.3217009957795</v>
      </c>
      <c r="P36" s="217">
        <f t="shared" si="44"/>
        <v>95.4200191301412</v>
      </c>
      <c r="Q36" s="217">
        <f t="shared" ref="Q36:Q39" si="45">(K36-B36)/B36*100</f>
        <v>10.6844095966428</v>
      </c>
      <c r="R36">
        <f t="shared" si="39"/>
        <v>48593</v>
      </c>
      <c r="S36">
        <f t="shared" ref="S36:S40" si="46">(L36-C36)/C36</f>
        <v>0.107740711013751</v>
      </c>
      <c r="T36">
        <f t="shared" si="41"/>
        <v>0.10246270192964</v>
      </c>
    </row>
    <row r="37" ht="15.75" customHeight="1" spans="1:20">
      <c r="A37" s="22" t="s">
        <v>106</v>
      </c>
      <c r="B37" s="169">
        <f t="shared" si="38"/>
        <v>281792</v>
      </c>
      <c r="C37" s="169">
        <f>SUM(C38:C51)</f>
        <v>191998</v>
      </c>
      <c r="D37" s="169">
        <f>SUM(D38:D51)</f>
        <v>89794</v>
      </c>
      <c r="E37" s="169">
        <f>F37+G37</f>
        <v>112807</v>
      </c>
      <c r="F37" s="169">
        <f>SUM(F38:F53)</f>
        <v>37476</v>
      </c>
      <c r="G37" s="169">
        <f>SUM(G38:G53)</f>
        <v>75331</v>
      </c>
      <c r="H37" s="169"/>
      <c r="I37" s="169"/>
      <c r="J37" s="169"/>
      <c r="K37" s="169">
        <f>SUM(L37:M37)</f>
        <v>192208</v>
      </c>
      <c r="L37" s="169">
        <f>SUM(L38:L51)</f>
        <v>156907</v>
      </c>
      <c r="M37" s="169">
        <f>SUM(M38:M51)</f>
        <v>35301</v>
      </c>
      <c r="N37" s="217"/>
      <c r="O37" s="217"/>
      <c r="P37" s="217"/>
      <c r="Q37" s="217">
        <f t="shared" si="45"/>
        <v>-31.7908244378833</v>
      </c>
      <c r="R37">
        <f t="shared" si="39"/>
        <v>-35091</v>
      </c>
      <c r="S37">
        <f t="shared" si="46"/>
        <v>-0.182767528828425</v>
      </c>
      <c r="T37">
        <f t="shared" si="41"/>
        <v>-0.606866828518609</v>
      </c>
    </row>
    <row r="38" ht="15" customHeight="1" spans="1:20">
      <c r="A38" s="8" t="s">
        <v>107</v>
      </c>
      <c r="B38" s="11">
        <f>表6!B7</f>
        <v>11305</v>
      </c>
      <c r="C38" s="11">
        <f>表6!C7</f>
        <v>10739</v>
      </c>
      <c r="D38" s="11">
        <f>表6!D7</f>
        <v>566</v>
      </c>
      <c r="E38" s="11">
        <f t="shared" ref="E38:E43" si="47">F38+G38</f>
        <v>13376</v>
      </c>
      <c r="F38" s="11">
        <f>表6!F7</f>
        <v>12684</v>
      </c>
      <c r="G38" s="11">
        <f>表6!G7</f>
        <v>692</v>
      </c>
      <c r="H38" s="11"/>
      <c r="I38" s="11"/>
      <c r="J38" s="11"/>
      <c r="K38" s="11">
        <f>表6!K7</f>
        <v>9349</v>
      </c>
      <c r="L38" s="11">
        <f>表6!L7</f>
        <v>8933</v>
      </c>
      <c r="M38" s="11">
        <f>表6!M7</f>
        <v>416</v>
      </c>
      <c r="N38" s="216"/>
      <c r="O38" s="216"/>
      <c r="P38" s="216"/>
      <c r="Q38" s="216">
        <f t="shared" si="45"/>
        <v>-17.3020787262273</v>
      </c>
      <c r="R38">
        <f t="shared" si="39"/>
        <v>-1806</v>
      </c>
      <c r="S38">
        <f t="shared" si="46"/>
        <v>-0.168172083061738</v>
      </c>
      <c r="T38">
        <f t="shared" si="41"/>
        <v>-0.265017667844523</v>
      </c>
    </row>
    <row r="39" ht="15" customHeight="1" spans="1:19">
      <c r="A39" s="8" t="s">
        <v>108</v>
      </c>
      <c r="B39" s="11">
        <f>表6!B11</f>
        <v>40455</v>
      </c>
      <c r="C39" s="11">
        <f>表6!C11</f>
        <v>40455</v>
      </c>
      <c r="D39" s="11">
        <f>表6!D11</f>
        <v>0</v>
      </c>
      <c r="E39" s="11">
        <f t="shared" si="47"/>
        <v>13869</v>
      </c>
      <c r="F39" s="11">
        <f>表6!F11</f>
        <v>13869</v>
      </c>
      <c r="G39" s="11">
        <f>表6!G11</f>
        <v>0</v>
      </c>
      <c r="H39" s="11"/>
      <c r="I39" s="11"/>
      <c r="J39" s="11"/>
      <c r="K39" s="11">
        <f>表6!K11</f>
        <v>46050</v>
      </c>
      <c r="L39" s="11">
        <f>表6!L11</f>
        <v>46050</v>
      </c>
      <c r="M39" s="11">
        <f>表6!M11</f>
        <v>0</v>
      </c>
      <c r="N39" s="216"/>
      <c r="O39" s="216"/>
      <c r="P39" s="216"/>
      <c r="Q39" s="216">
        <f t="shared" si="45"/>
        <v>13.8301816833519</v>
      </c>
      <c r="R39">
        <f t="shared" si="39"/>
        <v>5595</v>
      </c>
      <c r="S39">
        <f t="shared" si="46"/>
        <v>0.138301816833519</v>
      </c>
    </row>
    <row r="40" spans="1:19">
      <c r="A40" s="10" t="s">
        <v>109</v>
      </c>
      <c r="B40" s="11">
        <f t="shared" ref="B40:B45" si="48">C40+D40</f>
        <v>0</v>
      </c>
      <c r="C40" s="11">
        <v>-7577</v>
      </c>
      <c r="D40" s="11">
        <v>7577</v>
      </c>
      <c r="E40" s="11">
        <f t="shared" si="47"/>
        <v>0</v>
      </c>
      <c r="F40" s="11">
        <f>表6!F13</f>
        <v>-7577</v>
      </c>
      <c r="G40" s="11">
        <f>表6!G13</f>
        <v>7577</v>
      </c>
      <c r="H40" s="11"/>
      <c r="I40" s="11"/>
      <c r="J40" s="11"/>
      <c r="K40" s="11">
        <f t="shared" ref="K40:K45" si="49">L40+M40</f>
        <v>0</v>
      </c>
      <c r="L40" s="11">
        <v>-7577</v>
      </c>
      <c r="M40" s="11">
        <v>7577</v>
      </c>
      <c r="N40" s="216"/>
      <c r="O40" s="216"/>
      <c r="P40" s="216"/>
      <c r="Q40" s="216"/>
      <c r="R40">
        <f t="shared" si="39"/>
        <v>0</v>
      </c>
      <c r="S40">
        <f t="shared" si="46"/>
        <v>0</v>
      </c>
    </row>
    <row r="41" spans="1:17">
      <c r="A41" s="10" t="s">
        <v>110</v>
      </c>
      <c r="B41" s="11">
        <f t="shared" si="48"/>
        <v>0</v>
      </c>
      <c r="C41" s="11">
        <f>表6!C15</f>
        <v>434</v>
      </c>
      <c r="D41" s="11">
        <f>表6!D15</f>
        <v>-434</v>
      </c>
      <c r="E41" s="11">
        <f t="shared" si="47"/>
        <v>0</v>
      </c>
      <c r="F41" s="11">
        <f>表6!F15</f>
        <v>0</v>
      </c>
      <c r="G41" s="11">
        <f>表6!G15</f>
        <v>0</v>
      </c>
      <c r="H41" s="11"/>
      <c r="I41" s="11"/>
      <c r="J41" s="11"/>
      <c r="K41" s="11">
        <f t="shared" si="49"/>
        <v>0</v>
      </c>
      <c r="L41" s="11">
        <f>表6!L15</f>
        <v>1476</v>
      </c>
      <c r="M41" s="11">
        <f>表6!M15</f>
        <v>-1476</v>
      </c>
      <c r="N41" s="216"/>
      <c r="O41" s="216"/>
      <c r="P41" s="216"/>
      <c r="Q41" s="216"/>
    </row>
    <row r="42" spans="1:17">
      <c r="A42" s="10" t="s">
        <v>111</v>
      </c>
      <c r="B42" s="11">
        <f t="shared" si="48"/>
        <v>0</v>
      </c>
      <c r="C42" s="11">
        <f>表6!C14</f>
        <v>-2900</v>
      </c>
      <c r="D42" s="11">
        <f>表6!D14</f>
        <v>2900</v>
      </c>
      <c r="E42" s="11">
        <f t="shared" si="47"/>
        <v>0</v>
      </c>
      <c r="F42" s="11">
        <f>表6!F14</f>
        <v>0</v>
      </c>
      <c r="G42" s="11">
        <f>表6!G14</f>
        <v>0</v>
      </c>
      <c r="H42" s="11"/>
      <c r="I42" s="11"/>
      <c r="J42" s="11"/>
      <c r="K42" s="11">
        <f t="shared" si="49"/>
        <v>0</v>
      </c>
      <c r="L42" s="11">
        <f>表6!L14</f>
        <v>0</v>
      </c>
      <c r="M42" s="11">
        <f>表6!M14</f>
        <v>0</v>
      </c>
      <c r="N42" s="216"/>
      <c r="O42" s="216"/>
      <c r="P42" s="216"/>
      <c r="Q42" s="216"/>
    </row>
    <row r="43" ht="27" spans="1:17">
      <c r="A43" s="10" t="s">
        <v>112</v>
      </c>
      <c r="B43" s="11">
        <f t="shared" si="48"/>
        <v>0</v>
      </c>
      <c r="C43" s="11">
        <v>-298</v>
      </c>
      <c r="D43" s="11">
        <v>298</v>
      </c>
      <c r="E43" s="11">
        <f t="shared" si="47"/>
        <v>0</v>
      </c>
      <c r="F43" s="11"/>
      <c r="G43" s="11"/>
      <c r="H43" s="11"/>
      <c r="I43" s="11"/>
      <c r="J43" s="11"/>
      <c r="K43" s="11">
        <f t="shared" si="49"/>
        <v>0</v>
      </c>
      <c r="L43" s="11">
        <v>-298</v>
      </c>
      <c r="M43" s="11">
        <v>298</v>
      </c>
      <c r="N43" s="216"/>
      <c r="O43" s="216"/>
      <c r="P43" s="216"/>
      <c r="Q43" s="216"/>
    </row>
    <row r="44" spans="1:17">
      <c r="A44" s="10" t="s">
        <v>113</v>
      </c>
      <c r="B44" s="11">
        <f t="shared" si="48"/>
        <v>0</v>
      </c>
      <c r="C44" s="11">
        <v>249</v>
      </c>
      <c r="D44" s="11">
        <v>-249</v>
      </c>
      <c r="E44" s="11"/>
      <c r="F44" s="11"/>
      <c r="G44" s="11"/>
      <c r="H44" s="11"/>
      <c r="I44" s="11"/>
      <c r="J44" s="11"/>
      <c r="K44" s="11">
        <f t="shared" si="49"/>
        <v>0</v>
      </c>
      <c r="L44" s="11">
        <v>249</v>
      </c>
      <c r="M44" s="11">
        <v>-249</v>
      </c>
      <c r="N44" s="216"/>
      <c r="O44" s="216"/>
      <c r="P44" s="216"/>
      <c r="Q44" s="216"/>
    </row>
    <row r="45" ht="27" hidden="1" spans="1:17">
      <c r="A45" s="10" t="s">
        <v>114</v>
      </c>
      <c r="B45" s="11">
        <f t="shared" si="48"/>
        <v>0</v>
      </c>
      <c r="C45" s="11"/>
      <c r="D45" s="11"/>
      <c r="E45" s="11"/>
      <c r="F45" s="11"/>
      <c r="G45" s="11"/>
      <c r="H45" s="11"/>
      <c r="I45" s="11"/>
      <c r="J45" s="11"/>
      <c r="K45" s="11">
        <f t="shared" si="49"/>
        <v>0</v>
      </c>
      <c r="L45" s="11"/>
      <c r="M45" s="11"/>
      <c r="N45" s="216"/>
      <c r="O45" s="216"/>
      <c r="P45" s="216"/>
      <c r="Q45" s="216"/>
    </row>
    <row r="46" spans="1:17">
      <c r="A46" s="10" t="s">
        <v>115</v>
      </c>
      <c r="B46" s="11"/>
      <c r="C46" s="11">
        <v>-2</v>
      </c>
      <c r="D46" s="11">
        <v>2</v>
      </c>
      <c r="E46" s="11"/>
      <c r="F46" s="11"/>
      <c r="G46" s="11"/>
      <c r="H46" s="11"/>
      <c r="I46" s="11"/>
      <c r="J46" s="11"/>
      <c r="K46" s="11"/>
      <c r="L46" s="11"/>
      <c r="M46" s="11"/>
      <c r="N46" s="216"/>
      <c r="O46" s="216"/>
      <c r="P46" s="216"/>
      <c r="Q46" s="216"/>
    </row>
    <row r="47" spans="1:17">
      <c r="A47" s="10" t="s">
        <v>116</v>
      </c>
      <c r="B47" s="11">
        <f t="shared" ref="B47" si="50">C47+D47</f>
        <v>83575</v>
      </c>
      <c r="C47" s="11">
        <f>表6!C22</f>
        <v>83575</v>
      </c>
      <c r="D47" s="11">
        <f>表6!D22</f>
        <v>0</v>
      </c>
      <c r="E47" s="11"/>
      <c r="F47" s="11"/>
      <c r="G47" s="11"/>
      <c r="H47" s="11"/>
      <c r="I47" s="11"/>
      <c r="J47" s="11"/>
      <c r="K47" s="11">
        <f t="shared" ref="K47" si="51">L47+M47</f>
        <v>79662</v>
      </c>
      <c r="L47" s="11">
        <f>表6!L22</f>
        <v>79662</v>
      </c>
      <c r="M47" s="11">
        <f>表6!M22</f>
        <v>0</v>
      </c>
      <c r="N47" s="216"/>
      <c r="O47" s="216"/>
      <c r="P47" s="216"/>
      <c r="Q47" s="216">
        <f t="shared" ref="Q47" si="52">(K47-B47)/B47*100</f>
        <v>-4.68202213580616</v>
      </c>
    </row>
    <row r="48" spans="1:17">
      <c r="A48" s="8" t="s">
        <v>117</v>
      </c>
      <c r="B48" s="11">
        <f t="shared" ref="B48:B53" si="53">C48+D48</f>
        <v>0</v>
      </c>
      <c r="C48" s="11"/>
      <c r="D48" s="11"/>
      <c r="E48" s="11"/>
      <c r="F48" s="11"/>
      <c r="G48" s="11"/>
      <c r="H48" s="11"/>
      <c r="I48" s="11"/>
      <c r="J48" s="11"/>
      <c r="K48" s="11">
        <f t="shared" ref="K48:K53" si="54">L48+M48</f>
        <v>0</v>
      </c>
      <c r="L48" s="11">
        <f>表6!L21</f>
        <v>0</v>
      </c>
      <c r="M48" s="11">
        <f>表6!M21</f>
        <v>0</v>
      </c>
      <c r="N48" s="216"/>
      <c r="O48" s="216"/>
      <c r="P48" s="216"/>
      <c r="Q48" s="216"/>
    </row>
    <row r="49" spans="1:17">
      <c r="A49" s="8" t="s">
        <v>118</v>
      </c>
      <c r="B49" s="11">
        <f t="shared" si="53"/>
        <v>132428</v>
      </c>
      <c r="C49" s="11">
        <f>表6!C20</f>
        <v>56255</v>
      </c>
      <c r="D49" s="11">
        <f>表6!D20</f>
        <v>76173</v>
      </c>
      <c r="E49" s="11">
        <f t="shared" ref="E49:E50" si="55">F49+G49</f>
        <v>85562</v>
      </c>
      <c r="F49" s="11">
        <f>表6!F20</f>
        <v>18500</v>
      </c>
      <c r="G49" s="11">
        <f>表6!G20</f>
        <v>67062</v>
      </c>
      <c r="H49" s="11"/>
      <c r="I49" s="11"/>
      <c r="J49" s="11"/>
      <c r="K49" s="11">
        <f t="shared" si="54"/>
        <v>48851</v>
      </c>
      <c r="L49" s="11">
        <f>表6!L20</f>
        <v>25000</v>
      </c>
      <c r="M49" s="11">
        <f>表6!M20</f>
        <v>23851</v>
      </c>
      <c r="N49" s="216"/>
      <c r="O49" s="216"/>
      <c r="P49" s="216"/>
      <c r="Q49" s="216">
        <f t="shared" ref="Q49" si="56">(K49-B49)/B49*100</f>
        <v>-63.1112755610596</v>
      </c>
    </row>
    <row r="50" spans="1:17">
      <c r="A50" s="8" t="s">
        <v>119</v>
      </c>
      <c r="B50" s="11">
        <f t="shared" si="53"/>
        <v>0</v>
      </c>
      <c r="C50" s="11">
        <f>表6!C24</f>
        <v>0</v>
      </c>
      <c r="D50" s="11"/>
      <c r="E50" s="11">
        <f t="shared" si="55"/>
        <v>0</v>
      </c>
      <c r="F50" s="11"/>
      <c r="G50" s="11"/>
      <c r="H50" s="11"/>
      <c r="I50" s="11"/>
      <c r="J50" s="11"/>
      <c r="K50" s="11">
        <f t="shared" si="54"/>
        <v>0</v>
      </c>
      <c r="L50" s="11">
        <f>表6!L24</f>
        <v>0</v>
      </c>
      <c r="M50" s="11"/>
      <c r="N50" s="216"/>
      <c r="O50" s="216"/>
      <c r="P50" s="216"/>
      <c r="Q50" s="216"/>
    </row>
    <row r="51" ht="15" customHeight="1" spans="1:17">
      <c r="A51" s="8" t="s">
        <v>120</v>
      </c>
      <c r="B51" s="11">
        <f t="shared" si="53"/>
        <v>14029</v>
      </c>
      <c r="C51" s="11">
        <f>表6!C25</f>
        <v>11068</v>
      </c>
      <c r="D51" s="11">
        <f>表6!D25</f>
        <v>2961</v>
      </c>
      <c r="E51" s="11">
        <f>E54-E36-E37</f>
        <v>0</v>
      </c>
      <c r="F51" s="11"/>
      <c r="G51" s="11"/>
      <c r="H51" s="11"/>
      <c r="I51" s="11"/>
      <c r="J51" s="11"/>
      <c r="K51" s="11">
        <f t="shared" si="54"/>
        <v>8296</v>
      </c>
      <c r="L51" s="11">
        <f>表6!L25</f>
        <v>3412</v>
      </c>
      <c r="M51" s="11">
        <f>表6!M25</f>
        <v>4884</v>
      </c>
      <c r="N51" s="216"/>
      <c r="O51" s="216"/>
      <c r="P51" s="216"/>
      <c r="Q51" s="216">
        <f t="shared" ref="Q51:Q52" si="57">(K51-B51)/B51*100</f>
        <v>-40.8653503457125</v>
      </c>
    </row>
    <row r="52" spans="1:17">
      <c r="A52" s="8" t="s">
        <v>121</v>
      </c>
      <c r="B52" s="11">
        <f t="shared" si="53"/>
        <v>14029</v>
      </c>
      <c r="C52" s="11">
        <v>11068</v>
      </c>
      <c r="D52" s="11">
        <v>2961</v>
      </c>
      <c r="E52" s="11">
        <f>F52+G52</f>
        <v>0</v>
      </c>
      <c r="F52" s="11"/>
      <c r="G52" s="11"/>
      <c r="H52" s="11"/>
      <c r="I52" s="11"/>
      <c r="J52" s="11"/>
      <c r="K52" s="11">
        <f t="shared" si="54"/>
        <v>8296</v>
      </c>
      <c r="L52" s="11">
        <v>3412</v>
      </c>
      <c r="M52" s="11">
        <v>4884</v>
      </c>
      <c r="N52" s="216"/>
      <c r="O52" s="216"/>
      <c r="P52" s="216"/>
      <c r="Q52" s="216">
        <f t="shared" si="57"/>
        <v>-40.8653503457125</v>
      </c>
    </row>
    <row r="53" spans="1:17">
      <c r="A53" s="8" t="s">
        <v>122</v>
      </c>
      <c r="B53" s="11">
        <f t="shared" si="53"/>
        <v>0</v>
      </c>
      <c r="C53" s="11">
        <f>C51-C52</f>
        <v>0</v>
      </c>
      <c r="D53" s="11">
        <f>D51-D52</f>
        <v>0</v>
      </c>
      <c r="E53" s="11">
        <f>SUM(F53:G53)</f>
        <v>0</v>
      </c>
      <c r="F53" s="11"/>
      <c r="G53" s="11"/>
      <c r="H53" s="11"/>
      <c r="I53" s="11"/>
      <c r="J53" s="11"/>
      <c r="K53" s="11">
        <f t="shared" si="54"/>
        <v>0</v>
      </c>
      <c r="L53" s="11">
        <f>L51-L52</f>
        <v>0</v>
      </c>
      <c r="M53" s="11">
        <f>M51-M52</f>
        <v>0</v>
      </c>
      <c r="N53" s="216"/>
      <c r="O53" s="216"/>
      <c r="P53" s="216"/>
      <c r="Q53" s="216"/>
    </row>
    <row r="54" ht="15" customHeight="1" spans="1:17">
      <c r="A54" s="170" t="s">
        <v>123</v>
      </c>
      <c r="B54" s="169">
        <f>表1!B55</f>
        <v>825107</v>
      </c>
      <c r="C54" s="169">
        <f>表1!C55</f>
        <v>643016</v>
      </c>
      <c r="D54" s="169">
        <f>表1!D55</f>
        <v>182091</v>
      </c>
      <c r="E54" s="169">
        <f>表1!E55</f>
        <v>632243</v>
      </c>
      <c r="F54" s="169">
        <f>表1!F55</f>
        <v>464469</v>
      </c>
      <c r="G54" s="169">
        <f>表1!G55</f>
        <v>167774</v>
      </c>
      <c r="H54" s="169"/>
      <c r="I54" s="169"/>
      <c r="J54" s="169"/>
      <c r="K54" s="169">
        <f>表1!K55</f>
        <v>793573</v>
      </c>
      <c r="L54" s="169">
        <f>表1!L55</f>
        <v>656518</v>
      </c>
      <c r="M54" s="169">
        <f>表1!M55</f>
        <v>137055</v>
      </c>
      <c r="N54" s="217"/>
      <c r="O54" s="217"/>
      <c r="P54" s="217"/>
      <c r="Q54" s="217">
        <f>(K54-B54)/B54*100</f>
        <v>-3.82180735347052</v>
      </c>
    </row>
    <row r="68" ht="12" customHeight="1"/>
  </sheetData>
  <mergeCells count="10">
    <mergeCell ref="A1:Q1"/>
    <mergeCell ref="C2:L2"/>
    <mergeCell ref="P3:Q3"/>
    <mergeCell ref="A4:A6"/>
    <mergeCell ref="Q4:Q7"/>
    <mergeCell ref="B4:D6"/>
    <mergeCell ref="E4:G6"/>
    <mergeCell ref="H4:J6"/>
    <mergeCell ref="K4:M6"/>
    <mergeCell ref="N4:P6"/>
  </mergeCells>
  <printOptions horizontalCentered="1"/>
  <pageMargins left="0.699305555555556" right="0.471527777777778" top="0.313888888888889" bottom="0.471527777777778" header="0.16875" footer="0.235416666666667"/>
  <pageSetup paperSize="8" scale="98" firstPageNumber="2" orientation="landscape" useFirstPageNumber="1"/>
  <headerFooter alignWithMargins="0">
    <oddFooter>&amp;C&amp;"宋体"&amp;12第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J68"/>
  <sheetViews>
    <sheetView showZeros="0" workbookViewId="0">
      <pane xSplit="1" ySplit="7" topLeftCell="B8" activePane="bottomRight" state="frozen"/>
      <selection/>
      <selection pane="topRight"/>
      <selection pane="bottomLeft"/>
      <selection pane="bottomRight" activeCell="A30" sqref="A30"/>
    </sheetView>
  </sheetViews>
  <sheetFormatPr defaultColWidth="9" defaultRowHeight="14.25"/>
  <cols>
    <col min="1" max="1" width="32.75" customWidth="1"/>
    <col min="2" max="7" width="15.375" customWidth="1"/>
    <col min="8" max="8" width="7.875" hidden="1" customWidth="1"/>
    <col min="9" max="10" width="9" hidden="1" customWidth="1"/>
    <col min="12" max="13" width="9.5" customWidth="1"/>
  </cols>
  <sheetData>
    <row r="1" ht="20.25" spans="1:7">
      <c r="A1" s="12" t="s">
        <v>124</v>
      </c>
      <c r="B1" s="12"/>
      <c r="C1" s="12"/>
      <c r="D1" s="12"/>
      <c r="E1" s="12"/>
      <c r="F1" s="12"/>
      <c r="G1" s="12"/>
    </row>
    <row r="2" ht="25.5" customHeight="1" spans="1:7">
      <c r="A2" s="167" t="s">
        <v>125</v>
      </c>
      <c r="B2" s="167"/>
      <c r="C2" s="167"/>
      <c r="D2" s="167"/>
      <c r="E2" s="167"/>
      <c r="F2" s="167"/>
      <c r="G2" s="167"/>
    </row>
    <row r="3" ht="25.5" customHeight="1" spans="1:7">
      <c r="A3" s="167"/>
      <c r="B3" s="167"/>
      <c r="C3" s="167"/>
      <c r="D3" s="167"/>
      <c r="E3" s="167"/>
      <c r="F3" s="13"/>
      <c r="G3" s="173"/>
    </row>
    <row r="4" s="215" customFormat="1" ht="15" customHeight="1" spans="1:7">
      <c r="A4" s="112" t="s">
        <v>76</v>
      </c>
      <c r="B4" s="73" t="s">
        <v>126</v>
      </c>
      <c r="C4" s="73" t="s">
        <v>27</v>
      </c>
      <c r="D4" s="73" t="s">
        <v>77</v>
      </c>
      <c r="E4" s="73" t="s">
        <v>127</v>
      </c>
      <c r="F4" s="73" t="s">
        <v>79</v>
      </c>
      <c r="G4" s="73" t="s">
        <v>31</v>
      </c>
    </row>
    <row r="5" s="215" customFormat="1" ht="15" customHeight="1" spans="1:7">
      <c r="A5" s="112"/>
      <c r="B5" s="160"/>
      <c r="C5" s="160"/>
      <c r="D5" s="160"/>
      <c r="E5" s="160"/>
      <c r="F5" s="160"/>
      <c r="G5" s="160"/>
    </row>
    <row r="6" s="215" customFormat="1" ht="12" customHeight="1" spans="1:7">
      <c r="A6" s="112"/>
      <c r="B6" s="75"/>
      <c r="C6" s="75"/>
      <c r="D6" s="75"/>
      <c r="E6" s="75"/>
      <c r="F6" s="75"/>
      <c r="G6" s="160"/>
    </row>
    <row r="7" ht="15" customHeight="1" spans="1:7">
      <c r="A7" s="188"/>
      <c r="B7" s="68" t="s">
        <v>33</v>
      </c>
      <c r="C7" s="68" t="s">
        <v>33</v>
      </c>
      <c r="D7" s="68" t="s">
        <v>33</v>
      </c>
      <c r="E7" s="68" t="s">
        <v>33</v>
      </c>
      <c r="F7" s="68" t="s">
        <v>33</v>
      </c>
      <c r="G7" s="75"/>
    </row>
    <row r="8" ht="15" customHeight="1" spans="1:10">
      <c r="A8" s="8" t="s">
        <v>80</v>
      </c>
      <c r="B8" s="11">
        <v>42031</v>
      </c>
      <c r="C8" s="11">
        <v>43215</v>
      </c>
      <c r="D8" s="11">
        <v>51071</v>
      </c>
      <c r="E8" s="11">
        <v>51071</v>
      </c>
      <c r="F8" s="216">
        <f>E8/D8*100</f>
        <v>100</v>
      </c>
      <c r="G8" s="216">
        <f>(E8-B8)/B8*100</f>
        <v>21.5079346196855</v>
      </c>
      <c r="H8">
        <f>E8-B8</f>
        <v>9040</v>
      </c>
      <c r="I8">
        <f>(E8-B8)/B8</f>
        <v>0.215079346196855</v>
      </c>
      <c r="J8" t="e">
        <f>(#REF!-#REF!)/#REF!</f>
        <v>#REF!</v>
      </c>
    </row>
    <row r="9" ht="15" customHeight="1" spans="1:8">
      <c r="A9" s="8" t="s">
        <v>81</v>
      </c>
      <c r="B9" s="11"/>
      <c r="C9" s="11"/>
      <c r="D9" s="11"/>
      <c r="E9" s="11"/>
      <c r="F9" s="216"/>
      <c r="G9" s="216"/>
      <c r="H9">
        <f>E9-B9</f>
        <v>0</v>
      </c>
    </row>
    <row r="10" spans="1:7">
      <c r="A10" s="8" t="s">
        <v>82</v>
      </c>
      <c r="B10" s="11">
        <v>2056</v>
      </c>
      <c r="C10" s="11">
        <v>1945</v>
      </c>
      <c r="D10" s="11">
        <v>2287</v>
      </c>
      <c r="E10" s="11">
        <v>2287</v>
      </c>
      <c r="F10" s="216">
        <f t="shared" ref="F10:F23" si="0">E10/D10*100</f>
        <v>100</v>
      </c>
      <c r="G10" s="216">
        <f t="shared" ref="G9:G54" si="1">(E10-B10)/B10*100</f>
        <v>11.2354085603113</v>
      </c>
    </row>
    <row r="11" ht="15" customHeight="1" spans="1:10">
      <c r="A11" s="8" t="s">
        <v>83</v>
      </c>
      <c r="B11" s="11">
        <v>61541</v>
      </c>
      <c r="C11" s="11">
        <v>40412</v>
      </c>
      <c r="D11" s="11">
        <v>52549</v>
      </c>
      <c r="E11" s="11">
        <v>52549</v>
      </c>
      <c r="F11" s="216">
        <f t="shared" si="0"/>
        <v>100</v>
      </c>
      <c r="G11" s="216">
        <f t="shared" si="1"/>
        <v>-14.6113972798622</v>
      </c>
      <c r="H11">
        <f t="shared" ref="H11:H32" si="2">E10-B10</f>
        <v>231</v>
      </c>
      <c r="I11">
        <f t="shared" ref="I11:I24" si="3">(E10-B10)/B10</f>
        <v>0.112354085603113</v>
      </c>
      <c r="J11" t="e">
        <f>(#REF!-#REF!)/#REF!</f>
        <v>#REF!</v>
      </c>
    </row>
    <row r="12" ht="15" customHeight="1" spans="1:10">
      <c r="A12" s="8" t="s">
        <v>84</v>
      </c>
      <c r="B12" s="11">
        <v>46278</v>
      </c>
      <c r="C12" s="11">
        <v>50006</v>
      </c>
      <c r="D12" s="11">
        <v>52711</v>
      </c>
      <c r="E12" s="11">
        <v>52311</v>
      </c>
      <c r="F12" s="216">
        <f t="shared" si="0"/>
        <v>99.2411451120259</v>
      </c>
      <c r="G12" s="216">
        <f t="shared" si="1"/>
        <v>13.0364319979256</v>
      </c>
      <c r="H12">
        <f t="shared" si="2"/>
        <v>-8992</v>
      </c>
      <c r="I12">
        <f t="shared" si="3"/>
        <v>-0.146113972798622</v>
      </c>
      <c r="J12" t="e">
        <f>(#REF!-#REF!)/#REF!</f>
        <v>#REF!</v>
      </c>
    </row>
    <row r="13" ht="15" customHeight="1" spans="1:10">
      <c r="A13" s="8" t="s">
        <v>85</v>
      </c>
      <c r="B13" s="11">
        <v>3145</v>
      </c>
      <c r="C13" s="11">
        <v>4016</v>
      </c>
      <c r="D13" s="11">
        <v>4335</v>
      </c>
      <c r="E13" s="11">
        <v>4335</v>
      </c>
      <c r="F13" s="216">
        <f t="shared" si="0"/>
        <v>100</v>
      </c>
      <c r="G13" s="216">
        <f t="shared" si="1"/>
        <v>37.8378378378378</v>
      </c>
      <c r="H13">
        <f t="shared" si="2"/>
        <v>6033</v>
      </c>
      <c r="I13">
        <f t="shared" si="3"/>
        <v>0.130364319979256</v>
      </c>
      <c r="J13" t="e">
        <f>(#REF!-#REF!)/#REF!</f>
        <v>#REF!</v>
      </c>
    </row>
    <row r="14" ht="15" customHeight="1" spans="1:10">
      <c r="A14" s="8" t="s">
        <v>86</v>
      </c>
      <c r="B14" s="11">
        <v>11612</v>
      </c>
      <c r="C14" s="11">
        <v>7987</v>
      </c>
      <c r="D14" s="11">
        <v>11067</v>
      </c>
      <c r="E14" s="11">
        <v>10605</v>
      </c>
      <c r="F14" s="216">
        <f t="shared" si="0"/>
        <v>95.8254269449715</v>
      </c>
      <c r="G14" s="216">
        <f t="shared" si="1"/>
        <v>-8.67206338270754</v>
      </c>
      <c r="H14">
        <f t="shared" si="2"/>
        <v>1190</v>
      </c>
      <c r="I14">
        <f t="shared" si="3"/>
        <v>0.378378378378378</v>
      </c>
      <c r="J14" t="e">
        <f>(#REF!-#REF!)/#REF!</f>
        <v>#REF!</v>
      </c>
    </row>
    <row r="15" ht="15" customHeight="1" spans="1:10">
      <c r="A15" s="8" t="s">
        <v>87</v>
      </c>
      <c r="B15" s="11">
        <v>24790</v>
      </c>
      <c r="C15" s="11">
        <v>41376</v>
      </c>
      <c r="D15" s="11">
        <v>48493</v>
      </c>
      <c r="E15" s="11">
        <v>48463</v>
      </c>
      <c r="F15" s="216">
        <f t="shared" si="0"/>
        <v>99.9381354009857</v>
      </c>
      <c r="G15" s="216">
        <f t="shared" si="1"/>
        <v>95.4941508672852</v>
      </c>
      <c r="H15">
        <f t="shared" si="2"/>
        <v>-1007</v>
      </c>
      <c r="I15">
        <f t="shared" si="3"/>
        <v>-0.0867206338270754</v>
      </c>
      <c r="J15" t="e">
        <f>(#REF!-#REF!)/#REF!</f>
        <v>#REF!</v>
      </c>
    </row>
    <row r="16" ht="15" customHeight="1" spans="1:10">
      <c r="A16" s="8" t="s">
        <v>88</v>
      </c>
      <c r="B16" s="11">
        <v>31236</v>
      </c>
      <c r="C16" s="11">
        <v>33232</v>
      </c>
      <c r="D16" s="11">
        <v>34764</v>
      </c>
      <c r="E16" s="11">
        <v>34764</v>
      </c>
      <c r="F16" s="216">
        <f t="shared" si="0"/>
        <v>100</v>
      </c>
      <c r="G16" s="216">
        <f t="shared" si="1"/>
        <v>11.2946600076834</v>
      </c>
      <c r="H16">
        <f t="shared" si="2"/>
        <v>23673</v>
      </c>
      <c r="I16">
        <f t="shared" si="3"/>
        <v>0.954941508672852</v>
      </c>
      <c r="J16" t="e">
        <f>(#REF!-#REF!)/#REF!</f>
        <v>#REF!</v>
      </c>
    </row>
    <row r="17" ht="15" customHeight="1" spans="1:10">
      <c r="A17" s="8" t="s">
        <v>89</v>
      </c>
      <c r="B17" s="11">
        <v>6486</v>
      </c>
      <c r="C17" s="11">
        <v>4773</v>
      </c>
      <c r="D17" s="11">
        <v>11001</v>
      </c>
      <c r="E17" s="11">
        <v>11001</v>
      </c>
      <c r="F17" s="216">
        <f t="shared" si="0"/>
        <v>100</v>
      </c>
      <c r="G17" s="216">
        <f t="shared" si="1"/>
        <v>69.6114708603145</v>
      </c>
      <c r="H17">
        <f t="shared" si="2"/>
        <v>3528</v>
      </c>
      <c r="I17">
        <f t="shared" si="3"/>
        <v>0.112946600076834</v>
      </c>
      <c r="J17" t="e">
        <f>(#REF!-#REF!)/#REF!</f>
        <v>#REF!</v>
      </c>
    </row>
    <row r="18" ht="15" customHeight="1" spans="1:10">
      <c r="A18" s="8" t="s">
        <v>90</v>
      </c>
      <c r="B18" s="11">
        <v>92036</v>
      </c>
      <c r="C18" s="11">
        <v>26443</v>
      </c>
      <c r="D18" s="11">
        <v>110071</v>
      </c>
      <c r="E18" s="11">
        <v>110071</v>
      </c>
      <c r="F18" s="216">
        <f t="shared" si="0"/>
        <v>100</v>
      </c>
      <c r="G18" s="216">
        <f t="shared" si="1"/>
        <v>19.5955930288148</v>
      </c>
      <c r="H18">
        <f t="shared" si="2"/>
        <v>4515</v>
      </c>
      <c r="I18">
        <f t="shared" si="3"/>
        <v>0.696114708603145</v>
      </c>
      <c r="J18" t="e">
        <f>(#REF!-#REF!)/#REF!</f>
        <v>#REF!</v>
      </c>
    </row>
    <row r="19" ht="15" customHeight="1" spans="1:10">
      <c r="A19" s="8" t="s">
        <v>91</v>
      </c>
      <c r="B19" s="11">
        <v>18232</v>
      </c>
      <c r="C19" s="11">
        <v>21720</v>
      </c>
      <c r="D19" s="11">
        <v>22436</v>
      </c>
      <c r="E19" s="11">
        <v>20735</v>
      </c>
      <c r="F19" s="216">
        <f t="shared" si="0"/>
        <v>92.4184346585844</v>
      </c>
      <c r="G19" s="216">
        <f t="shared" si="1"/>
        <v>13.7286090390522</v>
      </c>
      <c r="H19">
        <f t="shared" si="2"/>
        <v>18035</v>
      </c>
      <c r="I19">
        <f t="shared" si="3"/>
        <v>0.195955930288148</v>
      </c>
      <c r="J19" t="e">
        <f>(#REF!-#REF!)/#REF!</f>
        <v>#REF!</v>
      </c>
    </row>
    <row r="20" ht="15" customHeight="1" spans="1:10">
      <c r="A20" s="8" t="s">
        <v>92</v>
      </c>
      <c r="B20" s="11">
        <v>40700</v>
      </c>
      <c r="C20" s="11">
        <v>28809</v>
      </c>
      <c r="D20" s="11">
        <v>30090</v>
      </c>
      <c r="E20" s="11">
        <v>30090</v>
      </c>
      <c r="F20" s="216">
        <f t="shared" si="0"/>
        <v>100</v>
      </c>
      <c r="G20" s="216">
        <f t="shared" si="1"/>
        <v>-26.0687960687961</v>
      </c>
      <c r="H20">
        <f t="shared" si="2"/>
        <v>2503</v>
      </c>
      <c r="I20">
        <f t="shared" si="3"/>
        <v>0.137286090390522</v>
      </c>
      <c r="J20" t="e">
        <f>(#REF!-#REF!)/#REF!</f>
        <v>#REF!</v>
      </c>
    </row>
    <row r="21" ht="15" customHeight="1" spans="1:9">
      <c r="A21" s="8" t="s">
        <v>93</v>
      </c>
      <c r="B21" s="11">
        <v>39349</v>
      </c>
      <c r="C21" s="11">
        <v>31070</v>
      </c>
      <c r="D21" s="11">
        <v>25101</v>
      </c>
      <c r="E21" s="11">
        <v>25101</v>
      </c>
      <c r="F21" s="216">
        <f t="shared" si="0"/>
        <v>100</v>
      </c>
      <c r="G21" s="216">
        <f t="shared" si="1"/>
        <v>-36.2093064626801</v>
      </c>
      <c r="H21">
        <f t="shared" si="2"/>
        <v>-10610</v>
      </c>
      <c r="I21">
        <f t="shared" si="3"/>
        <v>-0.260687960687961</v>
      </c>
    </row>
    <row r="22" ht="15" customHeight="1" spans="1:10">
      <c r="A22" s="8" t="s">
        <v>94</v>
      </c>
      <c r="B22" s="11">
        <v>2961</v>
      </c>
      <c r="C22" s="11">
        <v>3854</v>
      </c>
      <c r="D22" s="11">
        <v>3263</v>
      </c>
      <c r="E22" s="11">
        <v>3263</v>
      </c>
      <c r="F22" s="216">
        <f t="shared" si="0"/>
        <v>100</v>
      </c>
      <c r="G22" s="216">
        <f t="shared" si="1"/>
        <v>10.1992570077676</v>
      </c>
      <c r="H22">
        <f t="shared" si="2"/>
        <v>-14248</v>
      </c>
      <c r="I22">
        <f t="shared" si="3"/>
        <v>-0.362093064626801</v>
      </c>
      <c r="J22" t="e">
        <f>(#REF!-#REF!)/#REF!</f>
        <v>#REF!</v>
      </c>
    </row>
    <row r="23" ht="15" customHeight="1" spans="1:9">
      <c r="A23" s="8" t="s">
        <v>95</v>
      </c>
      <c r="B23" s="11">
        <v>1602</v>
      </c>
      <c r="C23" s="11">
        <v>1875</v>
      </c>
      <c r="D23" s="11">
        <v>329</v>
      </c>
      <c r="E23" s="11">
        <v>329</v>
      </c>
      <c r="F23" s="216">
        <f t="shared" si="0"/>
        <v>100</v>
      </c>
      <c r="G23" s="216">
        <f t="shared" si="1"/>
        <v>-79.4631710362048</v>
      </c>
      <c r="H23">
        <f t="shared" si="2"/>
        <v>302</v>
      </c>
      <c r="I23">
        <f t="shared" si="3"/>
        <v>0.101992570077676</v>
      </c>
    </row>
    <row r="24" ht="15" customHeight="1" spans="1:9">
      <c r="A24" s="8" t="s">
        <v>96</v>
      </c>
      <c r="B24" s="11"/>
      <c r="C24" s="11"/>
      <c r="D24" s="11"/>
      <c r="E24" s="11"/>
      <c r="F24" s="216"/>
      <c r="G24" s="216"/>
      <c r="H24">
        <f t="shared" si="2"/>
        <v>-1273</v>
      </c>
      <c r="I24">
        <f t="shared" si="3"/>
        <v>-0.794631710362047</v>
      </c>
    </row>
    <row r="25" ht="15" customHeight="1" spans="1:8">
      <c r="A25" s="8" t="s">
        <v>97</v>
      </c>
      <c r="B25" s="11">
        <v>2493</v>
      </c>
      <c r="C25" s="11">
        <v>1885</v>
      </c>
      <c r="D25" s="11">
        <v>3467</v>
      </c>
      <c r="E25" s="11">
        <v>3467</v>
      </c>
      <c r="F25" s="216">
        <f>E25/D25*100</f>
        <v>100</v>
      </c>
      <c r="G25" s="216">
        <f t="shared" si="1"/>
        <v>39.0693943040513</v>
      </c>
      <c r="H25">
        <f t="shared" si="2"/>
        <v>0</v>
      </c>
    </row>
    <row r="26" ht="15" customHeight="1" spans="1:10">
      <c r="A26" s="8" t="s">
        <v>98</v>
      </c>
      <c r="B26" s="11">
        <v>16176</v>
      </c>
      <c r="C26" s="11">
        <v>26409</v>
      </c>
      <c r="D26" s="11">
        <v>27888</v>
      </c>
      <c r="E26" s="11">
        <v>27069</v>
      </c>
      <c r="F26" s="216">
        <f>E26/D26*100</f>
        <v>97.0632530120482</v>
      </c>
      <c r="G26" s="216">
        <f t="shared" si="1"/>
        <v>67.3405044510386</v>
      </c>
      <c r="H26">
        <f t="shared" si="2"/>
        <v>974</v>
      </c>
      <c r="I26">
        <f t="shared" ref="I26:I29" si="4">(E25-B25)/B25</f>
        <v>0.390693943040513</v>
      </c>
      <c r="J26" t="e">
        <f>(#REF!-#REF!)/#REF!</f>
        <v>#REF!</v>
      </c>
    </row>
    <row r="27" ht="15" customHeight="1" spans="1:10">
      <c r="A27" s="8" t="s">
        <v>99</v>
      </c>
      <c r="B27" s="11">
        <v>396</v>
      </c>
      <c r="C27" s="11">
        <v>935</v>
      </c>
      <c r="D27" s="11">
        <v>1416</v>
      </c>
      <c r="E27" s="11">
        <v>1416</v>
      </c>
      <c r="F27" s="216">
        <f>E27/D27*100</f>
        <v>100</v>
      </c>
      <c r="G27" s="216">
        <f t="shared" si="1"/>
        <v>257.575757575758</v>
      </c>
      <c r="H27">
        <f t="shared" si="2"/>
        <v>10893</v>
      </c>
      <c r="I27">
        <f t="shared" si="4"/>
        <v>0.673405044510386</v>
      </c>
      <c r="J27" t="e">
        <f>(#REF!-#REF!)/#REF!</f>
        <v>#REF!</v>
      </c>
    </row>
    <row r="28" ht="15" customHeight="1" spans="1:10">
      <c r="A28" s="8" t="s">
        <v>100</v>
      </c>
      <c r="B28" s="11"/>
      <c r="C28" s="11"/>
      <c r="D28" s="11"/>
      <c r="E28" s="11"/>
      <c r="F28" s="216"/>
      <c r="G28" s="216"/>
      <c r="H28">
        <f t="shared" si="2"/>
        <v>1020</v>
      </c>
      <c r="I28">
        <f t="shared" si="4"/>
        <v>2.57575757575758</v>
      </c>
      <c r="J28" t="e">
        <f>(#REF!-#REF!)/#REF!</f>
        <v>#REF!</v>
      </c>
    </row>
    <row r="29" ht="15" customHeight="1" spans="1:9">
      <c r="A29" s="8" t="s">
        <v>101</v>
      </c>
      <c r="B29" s="11"/>
      <c r="C29" s="11">
        <v>4200</v>
      </c>
      <c r="D29" s="11"/>
      <c r="E29" s="11"/>
      <c r="F29" s="216"/>
      <c r="G29" s="216"/>
      <c r="H29">
        <f t="shared" si="2"/>
        <v>0</v>
      </c>
      <c r="I29" t="e">
        <f t="shared" si="4"/>
        <v>#DIV/0!</v>
      </c>
    </row>
    <row r="30" ht="15" customHeight="1" spans="1:8">
      <c r="A30" s="8" t="s">
        <v>102</v>
      </c>
      <c r="B30" s="11">
        <v>7431</v>
      </c>
      <c r="C30" s="11">
        <v>8000</v>
      </c>
      <c r="D30" s="11">
        <v>10534</v>
      </c>
      <c r="E30" s="11">
        <v>10534</v>
      </c>
      <c r="F30" s="216">
        <f>E30/D30*100</f>
        <v>100</v>
      </c>
      <c r="G30" s="216">
        <f t="shared" si="1"/>
        <v>41.7575023549993</v>
      </c>
      <c r="H30">
        <f t="shared" si="2"/>
        <v>0</v>
      </c>
    </row>
    <row r="31" ht="15" customHeight="1" spans="1:10">
      <c r="A31" s="8" t="s">
        <v>103</v>
      </c>
      <c r="B31" s="11">
        <v>336</v>
      </c>
      <c r="C31" s="11">
        <v>44831</v>
      </c>
      <c r="D31" s="11">
        <v>60</v>
      </c>
      <c r="E31" s="11">
        <v>60</v>
      </c>
      <c r="F31" s="216">
        <f>E31/D31*100</f>
        <v>100</v>
      </c>
      <c r="G31" s="216">
        <f t="shared" si="1"/>
        <v>-82.1428571428571</v>
      </c>
      <c r="H31">
        <f t="shared" si="2"/>
        <v>3103</v>
      </c>
      <c r="I31">
        <f>(E30-B30)/B30</f>
        <v>0.417575023549993</v>
      </c>
      <c r="J31" t="e">
        <f>(#REF!-#REF!)/#REF!</f>
        <v>#REF!</v>
      </c>
    </row>
    <row r="32" spans="1:10">
      <c r="A32" s="8" t="s">
        <v>104</v>
      </c>
      <c r="B32" s="11">
        <v>131</v>
      </c>
      <c r="C32" s="11"/>
      <c r="D32" s="11">
        <v>90</v>
      </c>
      <c r="E32" s="11">
        <v>90</v>
      </c>
      <c r="F32" s="216">
        <f>E32/D32*100</f>
        <v>100</v>
      </c>
      <c r="G32" s="216">
        <f t="shared" si="1"/>
        <v>-31.2977099236641</v>
      </c>
      <c r="H32">
        <f t="shared" si="2"/>
        <v>-276</v>
      </c>
      <c r="I32">
        <f>(E31-B31)/B31</f>
        <v>-0.821428571428571</v>
      </c>
      <c r="J32" t="e">
        <f>(#REF!-#REF!)/#REF!</f>
        <v>#REF!</v>
      </c>
    </row>
    <row r="33" hidden="1" spans="1:7">
      <c r="A33" s="8"/>
      <c r="B33" s="11"/>
      <c r="C33" s="11"/>
      <c r="D33" s="11"/>
      <c r="E33" s="11"/>
      <c r="F33" s="216"/>
      <c r="G33" s="216" t="e">
        <f t="shared" si="1"/>
        <v>#DIV/0!</v>
      </c>
    </row>
    <row r="34" hidden="1" spans="1:7">
      <c r="A34" s="8"/>
      <c r="B34" s="11"/>
      <c r="C34" s="11"/>
      <c r="D34" s="11"/>
      <c r="E34" s="11"/>
      <c r="F34" s="216"/>
      <c r="G34" s="216" t="e">
        <f t="shared" si="1"/>
        <v>#DIV/0!</v>
      </c>
    </row>
    <row r="35" ht="15" hidden="1" customHeight="1" spans="1:10">
      <c r="A35" s="8"/>
      <c r="B35" s="11"/>
      <c r="C35" s="11"/>
      <c r="D35" s="11"/>
      <c r="E35" s="11"/>
      <c r="F35" s="216"/>
      <c r="G35" s="216" t="e">
        <f t="shared" si="1"/>
        <v>#DIV/0!</v>
      </c>
      <c r="H35">
        <f t="shared" ref="H35:H40" si="5">E35-B35</f>
        <v>0</v>
      </c>
      <c r="I35" t="e">
        <f t="shared" ref="I35:I40" si="6">(E35-B35)/B35</f>
        <v>#DIV/0!</v>
      </c>
      <c r="J35" t="e">
        <f>(#REF!-#REF!)/#REF!</f>
        <v>#REF!</v>
      </c>
    </row>
    <row r="36" ht="15" customHeight="1" spans="1:10">
      <c r="A36" s="22" t="s">
        <v>105</v>
      </c>
      <c r="B36" s="169">
        <f>SUM(B8:B35)</f>
        <v>451018</v>
      </c>
      <c r="C36" s="169">
        <f>SUM(C8:C35)</f>
        <v>426993</v>
      </c>
      <c r="D36" s="169">
        <f>SUM(D8:D35)</f>
        <v>503023</v>
      </c>
      <c r="E36" s="169">
        <f>SUM(E8:E32)</f>
        <v>499611</v>
      </c>
      <c r="F36" s="217">
        <f>E36/D36*100</f>
        <v>99.3217009957795</v>
      </c>
      <c r="G36" s="216">
        <f t="shared" si="1"/>
        <v>10.7740711013751</v>
      </c>
      <c r="H36">
        <f t="shared" si="5"/>
        <v>48593</v>
      </c>
      <c r="I36">
        <f t="shared" si="6"/>
        <v>0.107740711013751</v>
      </c>
      <c r="J36" t="e">
        <f>(#REF!-#REF!)/#REF!</f>
        <v>#REF!</v>
      </c>
    </row>
    <row r="37" ht="15.75" customHeight="1" spans="1:10">
      <c r="A37" s="22" t="s">
        <v>106</v>
      </c>
      <c r="B37" s="169">
        <f>SUM(B38:B51)</f>
        <v>191998</v>
      </c>
      <c r="C37" s="169">
        <f>SUM(C38:C53)</f>
        <v>37476</v>
      </c>
      <c r="D37" s="169"/>
      <c r="E37" s="169">
        <f>SUM(E38:E51)</f>
        <v>156907</v>
      </c>
      <c r="F37" s="217"/>
      <c r="G37" s="216">
        <f t="shared" si="1"/>
        <v>-18.2767528828425</v>
      </c>
      <c r="H37">
        <f t="shared" si="5"/>
        <v>-35091</v>
      </c>
      <c r="I37">
        <f t="shared" si="6"/>
        <v>-0.182767528828425</v>
      </c>
      <c r="J37" t="e">
        <f>(#REF!-#REF!)/#REF!</f>
        <v>#REF!</v>
      </c>
    </row>
    <row r="38" ht="15" customHeight="1" spans="1:10">
      <c r="A38" s="8" t="s">
        <v>107</v>
      </c>
      <c r="B38" s="11">
        <f>表6!C7</f>
        <v>10739</v>
      </c>
      <c r="C38" s="11">
        <f>表6!F7</f>
        <v>12684</v>
      </c>
      <c r="D38" s="11"/>
      <c r="E38" s="11">
        <f>表6!L7</f>
        <v>8933</v>
      </c>
      <c r="F38" s="216"/>
      <c r="G38" s="216">
        <f t="shared" si="1"/>
        <v>-16.8172083061738</v>
      </c>
      <c r="H38">
        <f t="shared" si="5"/>
        <v>-1806</v>
      </c>
      <c r="I38">
        <f t="shared" si="6"/>
        <v>-0.168172083061738</v>
      </c>
      <c r="J38" t="e">
        <f>(#REF!-#REF!)/#REF!</f>
        <v>#REF!</v>
      </c>
    </row>
    <row r="39" ht="15" customHeight="1" spans="1:9">
      <c r="A39" s="8" t="s">
        <v>108</v>
      </c>
      <c r="B39" s="11">
        <f>表6!C11</f>
        <v>40455</v>
      </c>
      <c r="C39" s="11">
        <f>表6!F11</f>
        <v>13869</v>
      </c>
      <c r="D39" s="11"/>
      <c r="E39" s="11">
        <f>表6!L11</f>
        <v>46050</v>
      </c>
      <c r="F39" s="216"/>
      <c r="G39" s="216">
        <f t="shared" si="1"/>
        <v>13.8301816833519</v>
      </c>
      <c r="H39">
        <f t="shared" si="5"/>
        <v>5595</v>
      </c>
      <c r="I39">
        <f t="shared" si="6"/>
        <v>0.138301816833519</v>
      </c>
    </row>
    <row r="40" spans="1:9">
      <c r="A40" s="10" t="s">
        <v>109</v>
      </c>
      <c r="B40" s="11">
        <v>-7577</v>
      </c>
      <c r="C40" s="11">
        <f>表6!F13</f>
        <v>-7577</v>
      </c>
      <c r="D40" s="11"/>
      <c r="E40" s="11">
        <v>-7577</v>
      </c>
      <c r="F40" s="216"/>
      <c r="G40" s="216">
        <f t="shared" si="1"/>
        <v>0</v>
      </c>
      <c r="H40">
        <f t="shared" si="5"/>
        <v>0</v>
      </c>
      <c r="I40">
        <f t="shared" si="6"/>
        <v>0</v>
      </c>
    </row>
    <row r="41" spans="1:7">
      <c r="A41" s="10" t="s">
        <v>110</v>
      </c>
      <c r="B41" s="11">
        <f>表6!C15</f>
        <v>434</v>
      </c>
      <c r="C41" s="11">
        <f>表6!F15</f>
        <v>0</v>
      </c>
      <c r="D41" s="11"/>
      <c r="E41" s="11">
        <f>表6!L15</f>
        <v>1476</v>
      </c>
      <c r="F41" s="216"/>
      <c r="G41" s="216">
        <f t="shared" si="1"/>
        <v>240.092165898618</v>
      </c>
    </row>
    <row r="42" spans="1:7">
      <c r="A42" s="10" t="s">
        <v>111</v>
      </c>
      <c r="B42" s="11">
        <f>表6!C14</f>
        <v>-2900</v>
      </c>
      <c r="C42" s="11">
        <f>表6!F14</f>
        <v>0</v>
      </c>
      <c r="D42" s="11"/>
      <c r="E42" s="11">
        <f>表6!L14</f>
        <v>0</v>
      </c>
      <c r="F42" s="216"/>
      <c r="G42" s="216">
        <f t="shared" si="1"/>
        <v>-100</v>
      </c>
    </row>
    <row r="43" ht="27" spans="1:7">
      <c r="A43" s="10" t="s">
        <v>112</v>
      </c>
      <c r="B43" s="11">
        <v>-298</v>
      </c>
      <c r="C43" s="11"/>
      <c r="D43" s="11"/>
      <c r="E43" s="11">
        <v>-298</v>
      </c>
      <c r="F43" s="216"/>
      <c r="G43" s="216">
        <f t="shared" si="1"/>
        <v>0</v>
      </c>
    </row>
    <row r="44" spans="1:7">
      <c r="A44" s="10" t="s">
        <v>113</v>
      </c>
      <c r="B44" s="11">
        <v>249</v>
      </c>
      <c r="C44" s="11"/>
      <c r="D44" s="11"/>
      <c r="E44" s="11">
        <v>249</v>
      </c>
      <c r="F44" s="216"/>
      <c r="G44" s="216">
        <f t="shared" si="1"/>
        <v>0</v>
      </c>
    </row>
    <row r="45" ht="27" hidden="1" spans="1:7">
      <c r="A45" s="10" t="s">
        <v>114</v>
      </c>
      <c r="B45" s="11"/>
      <c r="C45" s="11"/>
      <c r="D45" s="11"/>
      <c r="E45" s="11"/>
      <c r="F45" s="216"/>
      <c r="G45" s="216" t="e">
        <f t="shared" si="1"/>
        <v>#DIV/0!</v>
      </c>
    </row>
    <row r="46" spans="1:7">
      <c r="A46" s="10" t="s">
        <v>115</v>
      </c>
      <c r="B46" s="11">
        <v>-2</v>
      </c>
      <c r="C46" s="11"/>
      <c r="D46" s="11"/>
      <c r="E46" s="11"/>
      <c r="F46" s="216"/>
      <c r="G46" s="216">
        <f t="shared" si="1"/>
        <v>-100</v>
      </c>
    </row>
    <row r="47" spans="1:7">
      <c r="A47" s="10" t="s">
        <v>116</v>
      </c>
      <c r="B47" s="11">
        <f>表6!C22</f>
        <v>83575</v>
      </c>
      <c r="C47" s="11"/>
      <c r="D47" s="11"/>
      <c r="E47" s="11">
        <f>表6!L22</f>
        <v>79662</v>
      </c>
      <c r="F47" s="216"/>
      <c r="G47" s="216">
        <f t="shared" si="1"/>
        <v>-4.68202213580616</v>
      </c>
    </row>
    <row r="48" spans="1:7">
      <c r="A48" s="8" t="s">
        <v>117</v>
      </c>
      <c r="B48" s="11"/>
      <c r="C48" s="11"/>
      <c r="D48" s="11"/>
      <c r="E48" s="11">
        <f>表6!L21</f>
        <v>0</v>
      </c>
      <c r="F48" s="216"/>
      <c r="G48" s="216"/>
    </row>
    <row r="49" spans="1:7">
      <c r="A49" s="8" t="s">
        <v>118</v>
      </c>
      <c r="B49" s="11">
        <f>表6!C20</f>
        <v>56255</v>
      </c>
      <c r="C49" s="11">
        <f>表6!F20</f>
        <v>18500</v>
      </c>
      <c r="D49" s="11"/>
      <c r="E49" s="11">
        <f>表6!L20</f>
        <v>25000</v>
      </c>
      <c r="F49" s="216"/>
      <c r="G49" s="216">
        <f t="shared" si="1"/>
        <v>-55.5595058217047</v>
      </c>
    </row>
    <row r="50" spans="1:7">
      <c r="A50" s="8" t="s">
        <v>119</v>
      </c>
      <c r="B50" s="11">
        <f>表6!C24</f>
        <v>0</v>
      </c>
      <c r="C50" s="11"/>
      <c r="D50" s="11"/>
      <c r="E50" s="11">
        <f>表6!L24</f>
        <v>0</v>
      </c>
      <c r="F50" s="216"/>
      <c r="G50" s="216"/>
    </row>
    <row r="51" ht="15" customHeight="1" spans="1:7">
      <c r="A51" s="8" t="s">
        <v>120</v>
      </c>
      <c r="B51" s="11">
        <f>表6!C25</f>
        <v>11068</v>
      </c>
      <c r="C51" s="11"/>
      <c r="D51" s="11"/>
      <c r="E51" s="11">
        <f>表6!L25</f>
        <v>3412</v>
      </c>
      <c r="F51" s="216"/>
      <c r="G51" s="216">
        <f t="shared" si="1"/>
        <v>-69.172388868811</v>
      </c>
    </row>
    <row r="52" spans="1:7">
      <c r="A52" s="8" t="s">
        <v>121</v>
      </c>
      <c r="B52" s="11">
        <v>11068</v>
      </c>
      <c r="C52" s="11"/>
      <c r="D52" s="11"/>
      <c r="E52" s="11">
        <v>3412</v>
      </c>
      <c r="F52" s="216"/>
      <c r="G52" s="216">
        <f t="shared" si="1"/>
        <v>-69.172388868811</v>
      </c>
    </row>
    <row r="53" spans="1:7">
      <c r="A53" s="8" t="s">
        <v>122</v>
      </c>
      <c r="B53" s="11">
        <f>B51-B52</f>
        <v>0</v>
      </c>
      <c r="C53" s="11"/>
      <c r="D53" s="11"/>
      <c r="E53" s="11">
        <f>E51-E52</f>
        <v>0</v>
      </c>
      <c r="F53" s="216"/>
      <c r="G53" s="216"/>
    </row>
    <row r="54" ht="15" customHeight="1" spans="1:7">
      <c r="A54" s="170" t="s">
        <v>123</v>
      </c>
      <c r="B54" s="169">
        <f>表1!C55</f>
        <v>643016</v>
      </c>
      <c r="C54" s="169">
        <f>表1!F55</f>
        <v>464469</v>
      </c>
      <c r="D54" s="169"/>
      <c r="E54" s="169">
        <f>表1!L55</f>
        <v>656518</v>
      </c>
      <c r="F54" s="217"/>
      <c r="G54" s="216">
        <f t="shared" si="1"/>
        <v>2.09979222912027</v>
      </c>
    </row>
    <row r="68" ht="12" customHeight="1"/>
  </sheetData>
  <mergeCells count="9">
    <mergeCell ref="A1:G1"/>
    <mergeCell ref="A2:G2"/>
    <mergeCell ref="A4:A6"/>
    <mergeCell ref="B4:B6"/>
    <mergeCell ref="C4:C6"/>
    <mergeCell ref="D4:D6"/>
    <mergeCell ref="E4:E6"/>
    <mergeCell ref="F4:F6"/>
    <mergeCell ref="G4:G7"/>
  </mergeCells>
  <printOptions horizontalCentered="1"/>
  <pageMargins left="0.699305555555556" right="0.471527777777778" top="0.313888888888889" bottom="0.471527777777778" header="0.16875" footer="0.235416666666667"/>
  <pageSetup paperSize="8" scale="98" firstPageNumber="2" orientation="landscape" useFirstPageNumber="1"/>
  <headerFooter alignWithMargins="0">
    <oddFooter>&amp;C&amp;"宋体"&amp;12第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433"/>
  <sheetViews>
    <sheetView workbookViewId="0">
      <selection activeCell="A30" sqref="A30:C30"/>
    </sheetView>
  </sheetViews>
  <sheetFormatPr defaultColWidth="8" defaultRowHeight="12.75"/>
  <cols>
    <col min="1" max="3" width="2.75" style="190" customWidth="1"/>
    <col min="4" max="4" width="32.75" style="190" customWidth="1"/>
    <col min="5" max="99" width="12.25" style="190" customWidth="1"/>
    <col min="100" max="100" width="8.54166666666667" style="190"/>
    <col min="101" max="16384" width="8" style="190"/>
  </cols>
  <sheetData>
    <row r="1" ht="27" spans="1:55">
      <c r="A1" s="191" t="s">
        <v>128</v>
      </c>
      <c r="B1" s="192"/>
      <c r="C1" s="192"/>
      <c r="D1" s="192"/>
      <c r="E1" s="193" t="s">
        <v>129</v>
      </c>
      <c r="F1" s="193"/>
      <c r="G1" s="193"/>
      <c r="H1" s="193"/>
      <c r="I1" s="193"/>
      <c r="J1" s="193"/>
      <c r="K1" s="193"/>
      <c r="L1" s="193"/>
      <c r="M1" s="193"/>
      <c r="N1" s="193"/>
      <c r="O1" s="193"/>
      <c r="AW1" s="203" t="s">
        <v>130</v>
      </c>
      <c r="AX1" s="203"/>
      <c r="AY1" s="203"/>
      <c r="AZ1" s="203"/>
      <c r="BA1" s="203"/>
      <c r="BB1" s="203"/>
      <c r="BC1" s="203"/>
    </row>
    <row r="2" ht="14.25" spans="99:99">
      <c r="CU2" s="206"/>
    </row>
    <row r="3" ht="14.25" spans="1:99">
      <c r="A3" s="194"/>
      <c r="AX3" s="204" t="s">
        <v>131</v>
      </c>
      <c r="CU3" s="206" t="s">
        <v>132</v>
      </c>
    </row>
    <row r="4" ht="15.4" customHeight="1" spans="1:99">
      <c r="A4" s="195" t="s">
        <v>133</v>
      </c>
      <c r="B4" s="196" t="s">
        <v>134</v>
      </c>
      <c r="C4" s="196" t="s">
        <v>134</v>
      </c>
      <c r="D4" s="196" t="s">
        <v>134</v>
      </c>
      <c r="E4" s="196" t="s">
        <v>32</v>
      </c>
      <c r="F4" s="197" t="s">
        <v>135</v>
      </c>
      <c r="G4" s="197" t="s">
        <v>134</v>
      </c>
      <c r="H4" s="197" t="s">
        <v>134</v>
      </c>
      <c r="I4" s="197" t="s">
        <v>134</v>
      </c>
      <c r="J4" s="197" t="s">
        <v>134</v>
      </c>
      <c r="K4" s="197" t="s">
        <v>134</v>
      </c>
      <c r="L4" s="197" t="s">
        <v>134</v>
      </c>
      <c r="M4" s="197" t="s">
        <v>134</v>
      </c>
      <c r="N4" s="197" t="s">
        <v>134</v>
      </c>
      <c r="O4" s="197" t="s">
        <v>134</v>
      </c>
      <c r="P4" s="197" t="s">
        <v>136</v>
      </c>
      <c r="Q4" s="197" t="s">
        <v>134</v>
      </c>
      <c r="R4" s="197" t="s">
        <v>134</v>
      </c>
      <c r="S4" s="197" t="s">
        <v>134</v>
      </c>
      <c r="T4" s="197" t="s">
        <v>134</v>
      </c>
      <c r="U4" s="197" t="s">
        <v>134</v>
      </c>
      <c r="V4" s="197" t="s">
        <v>134</v>
      </c>
      <c r="W4" s="197" t="s">
        <v>134</v>
      </c>
      <c r="X4" s="197" t="s">
        <v>134</v>
      </c>
      <c r="Y4" s="197" t="s">
        <v>134</v>
      </c>
      <c r="Z4" s="197" t="s">
        <v>134</v>
      </c>
      <c r="AA4" s="197" t="s">
        <v>134</v>
      </c>
      <c r="AB4" s="197" t="s">
        <v>134</v>
      </c>
      <c r="AC4" s="197" t="s">
        <v>134</v>
      </c>
      <c r="AD4" s="197" t="s">
        <v>134</v>
      </c>
      <c r="AE4" s="197" t="s">
        <v>134</v>
      </c>
      <c r="AF4" s="197" t="s">
        <v>134</v>
      </c>
      <c r="AG4" s="197" t="s">
        <v>134</v>
      </c>
      <c r="AH4" s="197" t="s">
        <v>134</v>
      </c>
      <c r="AI4" s="197" t="s">
        <v>134</v>
      </c>
      <c r="AJ4" s="197" t="s">
        <v>134</v>
      </c>
      <c r="AK4" s="197" t="s">
        <v>134</v>
      </c>
      <c r="AL4" s="197" t="s">
        <v>134</v>
      </c>
      <c r="AM4" s="197" t="s">
        <v>134</v>
      </c>
      <c r="AN4" s="197" t="s">
        <v>134</v>
      </c>
      <c r="AO4" s="197" t="s">
        <v>134</v>
      </c>
      <c r="AP4" s="197" t="s">
        <v>134</v>
      </c>
      <c r="AQ4" s="197" t="s">
        <v>134</v>
      </c>
      <c r="AR4" s="197" t="s">
        <v>137</v>
      </c>
      <c r="AS4" s="197" t="s">
        <v>134</v>
      </c>
      <c r="AT4" s="197" t="s">
        <v>134</v>
      </c>
      <c r="AU4" s="197" t="s">
        <v>134</v>
      </c>
      <c r="AV4" s="197" t="s">
        <v>134</v>
      </c>
      <c r="AW4" s="197" t="s">
        <v>134</v>
      </c>
      <c r="AX4" s="197" t="s">
        <v>134</v>
      </c>
      <c r="AY4" s="197" t="s">
        <v>134</v>
      </c>
      <c r="AZ4" s="197" t="s">
        <v>134</v>
      </c>
      <c r="BA4" s="197" t="s">
        <v>134</v>
      </c>
      <c r="BB4" s="197" t="s">
        <v>134</v>
      </c>
      <c r="BC4" s="197" t="s">
        <v>134</v>
      </c>
      <c r="BD4" s="197" t="s">
        <v>134</v>
      </c>
      <c r="BE4" s="197" t="s">
        <v>134</v>
      </c>
      <c r="BF4" s="197" t="s">
        <v>134</v>
      </c>
      <c r="BG4" s="197" t="s">
        <v>134</v>
      </c>
      <c r="BH4" s="197" t="s">
        <v>134</v>
      </c>
      <c r="BI4" s="197" t="s">
        <v>138</v>
      </c>
      <c r="BJ4" s="197" t="s">
        <v>134</v>
      </c>
      <c r="BK4" s="197" t="s">
        <v>134</v>
      </c>
      <c r="BL4" s="197" t="s">
        <v>134</v>
      </c>
      <c r="BM4" s="197" t="s">
        <v>134</v>
      </c>
      <c r="BN4" s="197" t="s">
        <v>134</v>
      </c>
      <c r="BO4" s="197" t="s">
        <v>134</v>
      </c>
      <c r="BP4" s="197" t="s">
        <v>134</v>
      </c>
      <c r="BQ4" s="197" t="s">
        <v>134</v>
      </c>
      <c r="BR4" s="197" t="s">
        <v>134</v>
      </c>
      <c r="BS4" s="197" t="s">
        <v>134</v>
      </c>
      <c r="BT4" s="197" t="s">
        <v>139</v>
      </c>
      <c r="BU4" s="197" t="s">
        <v>134</v>
      </c>
      <c r="BV4" s="197" t="s">
        <v>134</v>
      </c>
      <c r="BW4" s="197" t="s">
        <v>134</v>
      </c>
      <c r="BX4" s="197" t="s">
        <v>134</v>
      </c>
      <c r="BY4" s="197" t="s">
        <v>134</v>
      </c>
      <c r="BZ4" s="197" t="s">
        <v>134</v>
      </c>
      <c r="CA4" s="197" t="s">
        <v>134</v>
      </c>
      <c r="CB4" s="197" t="s">
        <v>134</v>
      </c>
      <c r="CC4" s="197" t="s">
        <v>134</v>
      </c>
      <c r="CD4" s="197" t="s">
        <v>134</v>
      </c>
      <c r="CE4" s="197" t="s">
        <v>134</v>
      </c>
      <c r="CF4" s="197" t="s">
        <v>134</v>
      </c>
      <c r="CG4" s="197" t="s">
        <v>134</v>
      </c>
      <c r="CH4" s="197" t="s">
        <v>134</v>
      </c>
      <c r="CI4" s="197" t="s">
        <v>134</v>
      </c>
      <c r="CJ4" s="197" t="s">
        <v>140</v>
      </c>
      <c r="CK4" s="197" t="s">
        <v>134</v>
      </c>
      <c r="CL4" s="197" t="s">
        <v>134</v>
      </c>
      <c r="CM4" s="197" t="s">
        <v>134</v>
      </c>
      <c r="CN4" s="197" t="s">
        <v>134</v>
      </c>
      <c r="CO4" s="197" t="s">
        <v>141</v>
      </c>
      <c r="CP4" s="197" t="s">
        <v>134</v>
      </c>
      <c r="CQ4" s="197" t="s">
        <v>134</v>
      </c>
      <c r="CR4" s="196" t="s">
        <v>142</v>
      </c>
      <c r="CS4" s="196" t="s">
        <v>134</v>
      </c>
      <c r="CT4" s="196" t="s">
        <v>134</v>
      </c>
      <c r="CU4" s="207" t="s">
        <v>134</v>
      </c>
    </row>
    <row r="5" ht="15.4" customHeight="1" spans="1:99">
      <c r="A5" s="198" t="s">
        <v>143</v>
      </c>
      <c r="B5" s="199" t="s">
        <v>134</v>
      </c>
      <c r="C5" s="199" t="s">
        <v>134</v>
      </c>
      <c r="D5" s="199" t="s">
        <v>144</v>
      </c>
      <c r="E5" s="199" t="s">
        <v>134</v>
      </c>
      <c r="F5" s="199" t="s">
        <v>145</v>
      </c>
      <c r="G5" s="199" t="s">
        <v>146</v>
      </c>
      <c r="H5" s="199" t="s">
        <v>147</v>
      </c>
      <c r="I5" s="199" t="s">
        <v>148</v>
      </c>
      <c r="J5" s="199" t="s">
        <v>149</v>
      </c>
      <c r="K5" s="199" t="s">
        <v>150</v>
      </c>
      <c r="L5" s="199" t="s">
        <v>151</v>
      </c>
      <c r="M5" s="199" t="s">
        <v>152</v>
      </c>
      <c r="N5" s="199" t="s">
        <v>153</v>
      </c>
      <c r="O5" s="199" t="s">
        <v>154</v>
      </c>
      <c r="P5" s="199" t="s">
        <v>145</v>
      </c>
      <c r="Q5" s="199" t="s">
        <v>155</v>
      </c>
      <c r="R5" s="199" t="s">
        <v>156</v>
      </c>
      <c r="S5" s="199" t="s">
        <v>157</v>
      </c>
      <c r="T5" s="199" t="s">
        <v>158</v>
      </c>
      <c r="U5" s="199" t="s">
        <v>159</v>
      </c>
      <c r="V5" s="199" t="s">
        <v>160</v>
      </c>
      <c r="W5" s="199" t="s">
        <v>161</v>
      </c>
      <c r="X5" s="199" t="s">
        <v>162</v>
      </c>
      <c r="Y5" s="199" t="s">
        <v>163</v>
      </c>
      <c r="Z5" s="199" t="s">
        <v>164</v>
      </c>
      <c r="AA5" s="199" t="s">
        <v>165</v>
      </c>
      <c r="AB5" s="199" t="s">
        <v>166</v>
      </c>
      <c r="AC5" s="199" t="s">
        <v>167</v>
      </c>
      <c r="AD5" s="199" t="s">
        <v>168</v>
      </c>
      <c r="AE5" s="199" t="s">
        <v>169</v>
      </c>
      <c r="AF5" s="199" t="s">
        <v>170</v>
      </c>
      <c r="AG5" s="199" t="s">
        <v>171</v>
      </c>
      <c r="AH5" s="199" t="s">
        <v>172</v>
      </c>
      <c r="AI5" s="199" t="s">
        <v>173</v>
      </c>
      <c r="AJ5" s="199" t="s">
        <v>174</v>
      </c>
      <c r="AK5" s="199" t="s">
        <v>175</v>
      </c>
      <c r="AL5" s="199" t="s">
        <v>176</v>
      </c>
      <c r="AM5" s="199" t="s">
        <v>177</v>
      </c>
      <c r="AN5" s="199" t="s">
        <v>178</v>
      </c>
      <c r="AO5" s="199" t="s">
        <v>179</v>
      </c>
      <c r="AP5" s="199" t="s">
        <v>180</v>
      </c>
      <c r="AQ5" s="199" t="s">
        <v>181</v>
      </c>
      <c r="AR5" s="199" t="s">
        <v>145</v>
      </c>
      <c r="AS5" s="199" t="s">
        <v>182</v>
      </c>
      <c r="AT5" s="199" t="s">
        <v>183</v>
      </c>
      <c r="AU5" s="199" t="s">
        <v>184</v>
      </c>
      <c r="AV5" s="199" t="s">
        <v>185</v>
      </c>
      <c r="AW5" s="199" t="s">
        <v>186</v>
      </c>
      <c r="AX5" s="199" t="s">
        <v>187</v>
      </c>
      <c r="AY5" s="199" t="s">
        <v>188</v>
      </c>
      <c r="AZ5" s="199" t="s">
        <v>189</v>
      </c>
      <c r="BA5" s="199" t="s">
        <v>190</v>
      </c>
      <c r="BB5" s="199" t="s">
        <v>191</v>
      </c>
      <c r="BC5" s="199" t="s">
        <v>192</v>
      </c>
      <c r="BD5" s="199" t="s">
        <v>193</v>
      </c>
      <c r="BE5" s="199" t="s">
        <v>194</v>
      </c>
      <c r="BF5" s="199" t="s">
        <v>195</v>
      </c>
      <c r="BG5" s="199" t="s">
        <v>196</v>
      </c>
      <c r="BH5" s="199" t="s">
        <v>197</v>
      </c>
      <c r="BI5" s="199" t="s">
        <v>145</v>
      </c>
      <c r="BJ5" s="199" t="s">
        <v>198</v>
      </c>
      <c r="BK5" s="199" t="s">
        <v>199</v>
      </c>
      <c r="BL5" s="199" t="s">
        <v>200</v>
      </c>
      <c r="BM5" s="199" t="s">
        <v>201</v>
      </c>
      <c r="BN5" s="199" t="s">
        <v>202</v>
      </c>
      <c r="BO5" s="199" t="s">
        <v>203</v>
      </c>
      <c r="BP5" s="199" t="s">
        <v>204</v>
      </c>
      <c r="BQ5" s="199" t="s">
        <v>205</v>
      </c>
      <c r="BR5" s="199" t="s">
        <v>206</v>
      </c>
      <c r="BS5" s="199" t="s">
        <v>207</v>
      </c>
      <c r="BT5" s="199" t="s">
        <v>145</v>
      </c>
      <c r="BU5" s="199" t="s">
        <v>198</v>
      </c>
      <c r="BV5" s="199" t="s">
        <v>199</v>
      </c>
      <c r="BW5" s="199" t="s">
        <v>200</v>
      </c>
      <c r="BX5" s="199" t="s">
        <v>201</v>
      </c>
      <c r="BY5" s="199" t="s">
        <v>202</v>
      </c>
      <c r="BZ5" s="199" t="s">
        <v>203</v>
      </c>
      <c r="CA5" s="199" t="s">
        <v>204</v>
      </c>
      <c r="CB5" s="199" t="s">
        <v>208</v>
      </c>
      <c r="CC5" s="199" t="s">
        <v>209</v>
      </c>
      <c r="CD5" s="199" t="s">
        <v>210</v>
      </c>
      <c r="CE5" s="199" t="s">
        <v>211</v>
      </c>
      <c r="CF5" s="199" t="s">
        <v>205</v>
      </c>
      <c r="CG5" s="199" t="s">
        <v>206</v>
      </c>
      <c r="CH5" s="199" t="s">
        <v>212</v>
      </c>
      <c r="CI5" s="199" t="s">
        <v>139</v>
      </c>
      <c r="CJ5" s="199" t="s">
        <v>145</v>
      </c>
      <c r="CK5" s="199" t="s">
        <v>213</v>
      </c>
      <c r="CL5" s="199" t="s">
        <v>214</v>
      </c>
      <c r="CM5" s="199" t="s">
        <v>215</v>
      </c>
      <c r="CN5" s="199" t="s">
        <v>216</v>
      </c>
      <c r="CO5" s="199" t="s">
        <v>145</v>
      </c>
      <c r="CP5" s="199" t="s">
        <v>217</v>
      </c>
      <c r="CQ5" s="199" t="s">
        <v>218</v>
      </c>
      <c r="CR5" s="199" t="s">
        <v>145</v>
      </c>
      <c r="CS5" s="199" t="s">
        <v>219</v>
      </c>
      <c r="CT5" s="199" t="s">
        <v>220</v>
      </c>
      <c r="CU5" s="208" t="s">
        <v>142</v>
      </c>
    </row>
    <row r="6" ht="15.4" customHeight="1" spans="1:99">
      <c r="A6" s="198" t="s">
        <v>134</v>
      </c>
      <c r="B6" s="199" t="s">
        <v>134</v>
      </c>
      <c r="C6" s="199" t="s">
        <v>134</v>
      </c>
      <c r="D6" s="199" t="s">
        <v>134</v>
      </c>
      <c r="E6" s="199" t="s">
        <v>134</v>
      </c>
      <c r="F6" s="199" t="s">
        <v>134</v>
      </c>
      <c r="G6" s="199" t="s">
        <v>134</v>
      </c>
      <c r="H6" s="199" t="s">
        <v>134</v>
      </c>
      <c r="I6" s="199" t="s">
        <v>134</v>
      </c>
      <c r="J6" s="199" t="s">
        <v>134</v>
      </c>
      <c r="K6" s="199" t="s">
        <v>134</v>
      </c>
      <c r="L6" s="199" t="s">
        <v>134</v>
      </c>
      <c r="M6" s="199" t="s">
        <v>134</v>
      </c>
      <c r="N6" s="199" t="s">
        <v>134</v>
      </c>
      <c r="O6" s="199" t="s">
        <v>134</v>
      </c>
      <c r="P6" s="199" t="s">
        <v>134</v>
      </c>
      <c r="Q6" s="199" t="s">
        <v>134</v>
      </c>
      <c r="R6" s="199" t="s">
        <v>134</v>
      </c>
      <c r="S6" s="199" t="s">
        <v>134</v>
      </c>
      <c r="T6" s="199" t="s">
        <v>134</v>
      </c>
      <c r="U6" s="199" t="s">
        <v>134</v>
      </c>
      <c r="V6" s="199" t="s">
        <v>134</v>
      </c>
      <c r="W6" s="199" t="s">
        <v>134</v>
      </c>
      <c r="X6" s="199" t="s">
        <v>134</v>
      </c>
      <c r="Y6" s="199" t="s">
        <v>134</v>
      </c>
      <c r="Z6" s="199" t="s">
        <v>134</v>
      </c>
      <c r="AA6" s="199" t="s">
        <v>134</v>
      </c>
      <c r="AB6" s="199" t="s">
        <v>134</v>
      </c>
      <c r="AC6" s="199" t="s">
        <v>134</v>
      </c>
      <c r="AD6" s="199" t="s">
        <v>134</v>
      </c>
      <c r="AE6" s="199" t="s">
        <v>134</v>
      </c>
      <c r="AF6" s="199" t="s">
        <v>134</v>
      </c>
      <c r="AG6" s="199" t="s">
        <v>134</v>
      </c>
      <c r="AH6" s="199" t="s">
        <v>134</v>
      </c>
      <c r="AI6" s="199" t="s">
        <v>134</v>
      </c>
      <c r="AJ6" s="199" t="s">
        <v>134</v>
      </c>
      <c r="AK6" s="199" t="s">
        <v>134</v>
      </c>
      <c r="AL6" s="199" t="s">
        <v>134</v>
      </c>
      <c r="AM6" s="199" t="s">
        <v>134</v>
      </c>
      <c r="AN6" s="199" t="s">
        <v>134</v>
      </c>
      <c r="AO6" s="199" t="s">
        <v>134</v>
      </c>
      <c r="AP6" s="199" t="s">
        <v>134</v>
      </c>
      <c r="AQ6" s="199" t="s">
        <v>134</v>
      </c>
      <c r="AR6" s="199" t="s">
        <v>134</v>
      </c>
      <c r="AS6" s="199" t="s">
        <v>134</v>
      </c>
      <c r="AT6" s="199" t="s">
        <v>134</v>
      </c>
      <c r="AU6" s="199" t="s">
        <v>134</v>
      </c>
      <c r="AV6" s="199" t="s">
        <v>134</v>
      </c>
      <c r="AW6" s="199" t="s">
        <v>134</v>
      </c>
      <c r="AX6" s="199" t="s">
        <v>134</v>
      </c>
      <c r="AY6" s="199" t="s">
        <v>134</v>
      </c>
      <c r="AZ6" s="199" t="s">
        <v>134</v>
      </c>
      <c r="BA6" s="199" t="s">
        <v>134</v>
      </c>
      <c r="BB6" s="199" t="s">
        <v>134</v>
      </c>
      <c r="BC6" s="199" t="s">
        <v>134</v>
      </c>
      <c r="BD6" s="199" t="s">
        <v>134</v>
      </c>
      <c r="BE6" s="199" t="s">
        <v>134</v>
      </c>
      <c r="BF6" s="199" t="s">
        <v>134</v>
      </c>
      <c r="BG6" s="199" t="s">
        <v>134</v>
      </c>
      <c r="BH6" s="199" t="s">
        <v>134</v>
      </c>
      <c r="BI6" s="199" t="s">
        <v>134</v>
      </c>
      <c r="BJ6" s="199" t="s">
        <v>134</v>
      </c>
      <c r="BK6" s="199" t="s">
        <v>134</v>
      </c>
      <c r="BL6" s="199" t="s">
        <v>134</v>
      </c>
      <c r="BM6" s="199" t="s">
        <v>134</v>
      </c>
      <c r="BN6" s="199" t="s">
        <v>134</v>
      </c>
      <c r="BO6" s="199" t="s">
        <v>134</v>
      </c>
      <c r="BP6" s="199" t="s">
        <v>134</v>
      </c>
      <c r="BQ6" s="199" t="s">
        <v>134</v>
      </c>
      <c r="BR6" s="199" t="s">
        <v>134</v>
      </c>
      <c r="BS6" s="199" t="s">
        <v>134</v>
      </c>
      <c r="BT6" s="199" t="s">
        <v>134</v>
      </c>
      <c r="BU6" s="199" t="s">
        <v>134</v>
      </c>
      <c r="BV6" s="199" t="s">
        <v>134</v>
      </c>
      <c r="BW6" s="199" t="s">
        <v>134</v>
      </c>
      <c r="BX6" s="199" t="s">
        <v>134</v>
      </c>
      <c r="BY6" s="199" t="s">
        <v>134</v>
      </c>
      <c r="BZ6" s="199" t="s">
        <v>134</v>
      </c>
      <c r="CA6" s="199" t="s">
        <v>134</v>
      </c>
      <c r="CB6" s="199" t="s">
        <v>134</v>
      </c>
      <c r="CC6" s="199" t="s">
        <v>134</v>
      </c>
      <c r="CD6" s="199" t="s">
        <v>134</v>
      </c>
      <c r="CE6" s="199" t="s">
        <v>134</v>
      </c>
      <c r="CF6" s="199" t="s">
        <v>134</v>
      </c>
      <c r="CG6" s="199" t="s">
        <v>134</v>
      </c>
      <c r="CH6" s="199" t="s">
        <v>134</v>
      </c>
      <c r="CI6" s="199" t="s">
        <v>134</v>
      </c>
      <c r="CJ6" s="199" t="s">
        <v>134</v>
      </c>
      <c r="CK6" s="199" t="s">
        <v>134</v>
      </c>
      <c r="CL6" s="199" t="s">
        <v>134</v>
      </c>
      <c r="CM6" s="199" t="s">
        <v>134</v>
      </c>
      <c r="CN6" s="199" t="s">
        <v>134</v>
      </c>
      <c r="CO6" s="199" t="s">
        <v>134</v>
      </c>
      <c r="CP6" s="199" t="s">
        <v>134</v>
      </c>
      <c r="CQ6" s="199" t="s">
        <v>134</v>
      </c>
      <c r="CR6" s="199" t="s">
        <v>134</v>
      </c>
      <c r="CS6" s="199" t="s">
        <v>134</v>
      </c>
      <c r="CT6" s="199" t="s">
        <v>134</v>
      </c>
      <c r="CU6" s="208" t="s">
        <v>134</v>
      </c>
    </row>
    <row r="7" ht="15.4" customHeight="1" spans="1:99">
      <c r="A7" s="198" t="s">
        <v>134</v>
      </c>
      <c r="B7" s="199" t="s">
        <v>134</v>
      </c>
      <c r="C7" s="199" t="s">
        <v>134</v>
      </c>
      <c r="D7" s="199" t="s">
        <v>134</v>
      </c>
      <c r="E7" s="199" t="s">
        <v>134</v>
      </c>
      <c r="F7" s="199" t="s">
        <v>134</v>
      </c>
      <c r="G7" s="199" t="s">
        <v>134</v>
      </c>
      <c r="H7" s="199" t="s">
        <v>134</v>
      </c>
      <c r="I7" s="199" t="s">
        <v>134</v>
      </c>
      <c r="J7" s="199" t="s">
        <v>134</v>
      </c>
      <c r="K7" s="199" t="s">
        <v>134</v>
      </c>
      <c r="L7" s="199" t="s">
        <v>134</v>
      </c>
      <c r="M7" s="199" t="s">
        <v>134</v>
      </c>
      <c r="N7" s="199" t="s">
        <v>134</v>
      </c>
      <c r="O7" s="199" t="s">
        <v>134</v>
      </c>
      <c r="P7" s="199" t="s">
        <v>134</v>
      </c>
      <c r="Q7" s="199" t="s">
        <v>134</v>
      </c>
      <c r="R7" s="199" t="s">
        <v>134</v>
      </c>
      <c r="S7" s="199" t="s">
        <v>134</v>
      </c>
      <c r="T7" s="199" t="s">
        <v>134</v>
      </c>
      <c r="U7" s="199" t="s">
        <v>134</v>
      </c>
      <c r="V7" s="199" t="s">
        <v>134</v>
      </c>
      <c r="W7" s="199" t="s">
        <v>134</v>
      </c>
      <c r="X7" s="199" t="s">
        <v>134</v>
      </c>
      <c r="Y7" s="199" t="s">
        <v>134</v>
      </c>
      <c r="Z7" s="199" t="s">
        <v>134</v>
      </c>
      <c r="AA7" s="199" t="s">
        <v>134</v>
      </c>
      <c r="AB7" s="199" t="s">
        <v>134</v>
      </c>
      <c r="AC7" s="199" t="s">
        <v>134</v>
      </c>
      <c r="AD7" s="199" t="s">
        <v>134</v>
      </c>
      <c r="AE7" s="199" t="s">
        <v>134</v>
      </c>
      <c r="AF7" s="199" t="s">
        <v>134</v>
      </c>
      <c r="AG7" s="199" t="s">
        <v>134</v>
      </c>
      <c r="AH7" s="199" t="s">
        <v>134</v>
      </c>
      <c r="AI7" s="199" t="s">
        <v>134</v>
      </c>
      <c r="AJ7" s="199" t="s">
        <v>134</v>
      </c>
      <c r="AK7" s="199" t="s">
        <v>134</v>
      </c>
      <c r="AL7" s="199" t="s">
        <v>134</v>
      </c>
      <c r="AM7" s="199" t="s">
        <v>134</v>
      </c>
      <c r="AN7" s="199" t="s">
        <v>134</v>
      </c>
      <c r="AO7" s="199" t="s">
        <v>134</v>
      </c>
      <c r="AP7" s="199" t="s">
        <v>134</v>
      </c>
      <c r="AQ7" s="199" t="s">
        <v>134</v>
      </c>
      <c r="AR7" s="199" t="s">
        <v>134</v>
      </c>
      <c r="AS7" s="199" t="s">
        <v>134</v>
      </c>
      <c r="AT7" s="199" t="s">
        <v>134</v>
      </c>
      <c r="AU7" s="199" t="s">
        <v>134</v>
      </c>
      <c r="AV7" s="199" t="s">
        <v>134</v>
      </c>
      <c r="AW7" s="199" t="s">
        <v>134</v>
      </c>
      <c r="AX7" s="199" t="s">
        <v>134</v>
      </c>
      <c r="AY7" s="199" t="s">
        <v>134</v>
      </c>
      <c r="AZ7" s="199" t="s">
        <v>134</v>
      </c>
      <c r="BA7" s="199" t="s">
        <v>134</v>
      </c>
      <c r="BB7" s="199" t="s">
        <v>134</v>
      </c>
      <c r="BC7" s="199" t="s">
        <v>134</v>
      </c>
      <c r="BD7" s="199" t="s">
        <v>134</v>
      </c>
      <c r="BE7" s="199" t="s">
        <v>134</v>
      </c>
      <c r="BF7" s="199" t="s">
        <v>134</v>
      </c>
      <c r="BG7" s="199" t="s">
        <v>134</v>
      </c>
      <c r="BH7" s="199" t="s">
        <v>134</v>
      </c>
      <c r="BI7" s="199" t="s">
        <v>134</v>
      </c>
      <c r="BJ7" s="199" t="s">
        <v>134</v>
      </c>
      <c r="BK7" s="199" t="s">
        <v>134</v>
      </c>
      <c r="BL7" s="199" t="s">
        <v>134</v>
      </c>
      <c r="BM7" s="199" t="s">
        <v>134</v>
      </c>
      <c r="BN7" s="199" t="s">
        <v>134</v>
      </c>
      <c r="BO7" s="199" t="s">
        <v>134</v>
      </c>
      <c r="BP7" s="199" t="s">
        <v>134</v>
      </c>
      <c r="BQ7" s="199" t="s">
        <v>134</v>
      </c>
      <c r="BR7" s="199" t="s">
        <v>134</v>
      </c>
      <c r="BS7" s="199" t="s">
        <v>134</v>
      </c>
      <c r="BT7" s="199" t="s">
        <v>134</v>
      </c>
      <c r="BU7" s="199" t="s">
        <v>134</v>
      </c>
      <c r="BV7" s="199" t="s">
        <v>134</v>
      </c>
      <c r="BW7" s="199" t="s">
        <v>134</v>
      </c>
      <c r="BX7" s="199" t="s">
        <v>134</v>
      </c>
      <c r="BY7" s="199" t="s">
        <v>134</v>
      </c>
      <c r="BZ7" s="199" t="s">
        <v>134</v>
      </c>
      <c r="CA7" s="199" t="s">
        <v>134</v>
      </c>
      <c r="CB7" s="199" t="s">
        <v>134</v>
      </c>
      <c r="CC7" s="199" t="s">
        <v>134</v>
      </c>
      <c r="CD7" s="199" t="s">
        <v>134</v>
      </c>
      <c r="CE7" s="199" t="s">
        <v>134</v>
      </c>
      <c r="CF7" s="199" t="s">
        <v>134</v>
      </c>
      <c r="CG7" s="199" t="s">
        <v>134</v>
      </c>
      <c r="CH7" s="199" t="s">
        <v>134</v>
      </c>
      <c r="CI7" s="199" t="s">
        <v>134</v>
      </c>
      <c r="CJ7" s="199" t="s">
        <v>134</v>
      </c>
      <c r="CK7" s="199" t="s">
        <v>134</v>
      </c>
      <c r="CL7" s="199" t="s">
        <v>134</v>
      </c>
      <c r="CM7" s="199" t="s">
        <v>134</v>
      </c>
      <c r="CN7" s="199" t="s">
        <v>134</v>
      </c>
      <c r="CO7" s="199" t="s">
        <v>134</v>
      </c>
      <c r="CP7" s="199" t="s">
        <v>134</v>
      </c>
      <c r="CQ7" s="199" t="s">
        <v>134</v>
      </c>
      <c r="CR7" s="199" t="s">
        <v>134</v>
      </c>
      <c r="CS7" s="199" t="s">
        <v>134</v>
      </c>
      <c r="CT7" s="199" t="s">
        <v>134</v>
      </c>
      <c r="CU7" s="208" t="s">
        <v>134</v>
      </c>
    </row>
    <row r="8" ht="15.4" customHeight="1" spans="1:99">
      <c r="A8" s="198" t="s">
        <v>221</v>
      </c>
      <c r="B8" s="199" t="s">
        <v>222</v>
      </c>
      <c r="C8" s="199" t="s">
        <v>223</v>
      </c>
      <c r="D8" s="199" t="s">
        <v>224</v>
      </c>
      <c r="E8" s="199" t="s">
        <v>225</v>
      </c>
      <c r="F8" s="199" t="s">
        <v>226</v>
      </c>
      <c r="G8" s="199" t="s">
        <v>227</v>
      </c>
      <c r="H8" s="199" t="s">
        <v>228</v>
      </c>
      <c r="I8" s="199" t="s">
        <v>229</v>
      </c>
      <c r="J8" s="199" t="s">
        <v>230</v>
      </c>
      <c r="K8" s="199" t="s">
        <v>231</v>
      </c>
      <c r="L8" s="199" t="s">
        <v>232</v>
      </c>
      <c r="M8" s="199" t="s">
        <v>233</v>
      </c>
      <c r="N8" s="199" t="s">
        <v>234</v>
      </c>
      <c r="O8" s="199" t="s">
        <v>235</v>
      </c>
      <c r="P8" s="199" t="s">
        <v>236</v>
      </c>
      <c r="Q8" s="199" t="s">
        <v>237</v>
      </c>
      <c r="R8" s="199" t="s">
        <v>238</v>
      </c>
      <c r="S8" s="199" t="s">
        <v>239</v>
      </c>
      <c r="T8" s="199" t="s">
        <v>240</v>
      </c>
      <c r="U8" s="199" t="s">
        <v>241</v>
      </c>
      <c r="V8" s="199" t="s">
        <v>242</v>
      </c>
      <c r="W8" s="199" t="s">
        <v>243</v>
      </c>
      <c r="X8" s="199" t="s">
        <v>244</v>
      </c>
      <c r="Y8" s="199" t="s">
        <v>245</v>
      </c>
      <c r="Z8" s="199" t="s">
        <v>246</v>
      </c>
      <c r="AA8" s="199" t="s">
        <v>247</v>
      </c>
      <c r="AB8" s="199" t="s">
        <v>248</v>
      </c>
      <c r="AC8" s="199" t="s">
        <v>249</v>
      </c>
      <c r="AD8" s="199" t="s">
        <v>250</v>
      </c>
      <c r="AE8" s="199" t="s">
        <v>251</v>
      </c>
      <c r="AF8" s="199" t="s">
        <v>252</v>
      </c>
      <c r="AG8" s="199" t="s">
        <v>253</v>
      </c>
      <c r="AH8" s="199" t="s">
        <v>254</v>
      </c>
      <c r="AI8" s="199" t="s">
        <v>255</v>
      </c>
      <c r="AJ8" s="199" t="s">
        <v>256</v>
      </c>
      <c r="AK8" s="199" t="s">
        <v>257</v>
      </c>
      <c r="AL8" s="199" t="s">
        <v>258</v>
      </c>
      <c r="AM8" s="199" t="s">
        <v>259</v>
      </c>
      <c r="AN8" s="199" t="s">
        <v>260</v>
      </c>
      <c r="AO8" s="199" t="s">
        <v>261</v>
      </c>
      <c r="AP8" s="199" t="s">
        <v>262</v>
      </c>
      <c r="AQ8" s="199" t="s">
        <v>263</v>
      </c>
      <c r="AR8" s="199" t="s">
        <v>264</v>
      </c>
      <c r="AS8" s="199" t="s">
        <v>265</v>
      </c>
      <c r="AT8" s="199" t="s">
        <v>266</v>
      </c>
      <c r="AU8" s="199" t="s">
        <v>267</v>
      </c>
      <c r="AV8" s="199" t="s">
        <v>268</v>
      </c>
      <c r="AW8" s="199" t="s">
        <v>269</v>
      </c>
      <c r="AX8" s="199" t="s">
        <v>270</v>
      </c>
      <c r="AY8" s="199" t="s">
        <v>271</v>
      </c>
      <c r="AZ8" s="199" t="s">
        <v>272</v>
      </c>
      <c r="BA8" s="199" t="s">
        <v>273</v>
      </c>
      <c r="BB8" s="199" t="s">
        <v>274</v>
      </c>
      <c r="BC8" s="199" t="s">
        <v>275</v>
      </c>
      <c r="BD8" s="199" t="s">
        <v>276</v>
      </c>
      <c r="BE8" s="199" t="s">
        <v>277</v>
      </c>
      <c r="BF8" s="199" t="s">
        <v>278</v>
      </c>
      <c r="BG8" s="199" t="s">
        <v>279</v>
      </c>
      <c r="BH8" s="199" t="s">
        <v>280</v>
      </c>
      <c r="BI8" s="199" t="s">
        <v>281</v>
      </c>
      <c r="BJ8" s="199" t="s">
        <v>282</v>
      </c>
      <c r="BK8" s="199" t="s">
        <v>283</v>
      </c>
      <c r="BL8" s="199" t="s">
        <v>284</v>
      </c>
      <c r="BM8" s="199" t="s">
        <v>285</v>
      </c>
      <c r="BN8" s="199" t="s">
        <v>286</v>
      </c>
      <c r="BO8" s="199" t="s">
        <v>287</v>
      </c>
      <c r="BP8" s="199" t="s">
        <v>288</v>
      </c>
      <c r="BQ8" s="199" t="s">
        <v>289</v>
      </c>
      <c r="BR8" s="199" t="s">
        <v>290</v>
      </c>
      <c r="BS8" s="199" t="s">
        <v>291</v>
      </c>
      <c r="BT8" s="199" t="s">
        <v>292</v>
      </c>
      <c r="BU8" s="199" t="s">
        <v>293</v>
      </c>
      <c r="BV8" s="199" t="s">
        <v>294</v>
      </c>
      <c r="BW8" s="199" t="s">
        <v>295</v>
      </c>
      <c r="BX8" s="199" t="s">
        <v>296</v>
      </c>
      <c r="BY8" s="199" t="s">
        <v>297</v>
      </c>
      <c r="BZ8" s="199" t="s">
        <v>298</v>
      </c>
      <c r="CA8" s="199" t="s">
        <v>299</v>
      </c>
      <c r="CB8" s="199" t="s">
        <v>300</v>
      </c>
      <c r="CC8" s="199" t="s">
        <v>301</v>
      </c>
      <c r="CD8" s="199" t="s">
        <v>302</v>
      </c>
      <c r="CE8" s="199" t="s">
        <v>303</v>
      </c>
      <c r="CF8" s="199" t="s">
        <v>304</v>
      </c>
      <c r="CG8" s="199" t="s">
        <v>305</v>
      </c>
      <c r="CH8" s="199" t="s">
        <v>306</v>
      </c>
      <c r="CI8" s="199" t="s">
        <v>307</v>
      </c>
      <c r="CJ8" s="199" t="s">
        <v>308</v>
      </c>
      <c r="CK8" s="199" t="s">
        <v>309</v>
      </c>
      <c r="CL8" s="199" t="s">
        <v>310</v>
      </c>
      <c r="CM8" s="199" t="s">
        <v>311</v>
      </c>
      <c r="CN8" s="199" t="s">
        <v>312</v>
      </c>
      <c r="CO8" s="199" t="s">
        <v>313</v>
      </c>
      <c r="CP8" s="199" t="s">
        <v>314</v>
      </c>
      <c r="CQ8" s="199" t="s">
        <v>315</v>
      </c>
      <c r="CR8" s="199" t="s">
        <v>316</v>
      </c>
      <c r="CS8" s="199" t="s">
        <v>317</v>
      </c>
      <c r="CT8" s="199" t="s">
        <v>318</v>
      </c>
      <c r="CU8" s="208" t="s">
        <v>319</v>
      </c>
    </row>
    <row r="9" ht="15.4" customHeight="1" spans="1:99">
      <c r="A9" s="198" t="s">
        <v>134</v>
      </c>
      <c r="B9" s="199" t="s">
        <v>134</v>
      </c>
      <c r="C9" s="199" t="s">
        <v>134</v>
      </c>
      <c r="D9" s="199" t="s">
        <v>32</v>
      </c>
      <c r="E9" s="200">
        <v>5449597172.36</v>
      </c>
      <c r="F9" s="200">
        <v>2217903048.94</v>
      </c>
      <c r="G9" s="200">
        <v>613926385.04</v>
      </c>
      <c r="H9" s="200">
        <v>212213109.46</v>
      </c>
      <c r="I9" s="200">
        <v>127566329.52</v>
      </c>
      <c r="J9" s="200">
        <v>165261985.82</v>
      </c>
      <c r="K9" s="200">
        <v>24033132.65</v>
      </c>
      <c r="L9" s="200">
        <v>728546107.97</v>
      </c>
      <c r="M9" s="200">
        <v>170000805.35</v>
      </c>
      <c r="N9" s="200">
        <v>9920530.92</v>
      </c>
      <c r="O9" s="200">
        <v>166434662.21</v>
      </c>
      <c r="P9" s="200">
        <v>2628405412.65</v>
      </c>
      <c r="Q9" s="200">
        <v>58187030.33</v>
      </c>
      <c r="R9" s="200">
        <v>12041663.64</v>
      </c>
      <c r="S9" s="200">
        <v>645966.71</v>
      </c>
      <c r="T9" s="200">
        <v>13563713.43</v>
      </c>
      <c r="U9" s="200">
        <v>14660528.37</v>
      </c>
      <c r="V9" s="200">
        <v>57439403.5</v>
      </c>
      <c r="W9" s="200">
        <v>10864159.77</v>
      </c>
      <c r="X9" s="200">
        <v>0</v>
      </c>
      <c r="Y9" s="200">
        <v>29030044.34</v>
      </c>
      <c r="Z9" s="200">
        <v>20015310.23</v>
      </c>
      <c r="AA9" s="200">
        <v>337418</v>
      </c>
      <c r="AB9" s="200">
        <v>127862698.87</v>
      </c>
      <c r="AC9" s="200">
        <v>6516243.57</v>
      </c>
      <c r="AD9" s="200">
        <v>1368798.37</v>
      </c>
      <c r="AE9" s="200">
        <v>13513368.64</v>
      </c>
      <c r="AF9" s="200">
        <v>2664784.94</v>
      </c>
      <c r="AG9" s="200">
        <v>1832620277.73</v>
      </c>
      <c r="AH9" s="200">
        <v>766915.98</v>
      </c>
      <c r="AI9" s="200">
        <v>6735365.63</v>
      </c>
      <c r="AJ9" s="200">
        <v>19383618.66</v>
      </c>
      <c r="AK9" s="200">
        <v>23001100.42</v>
      </c>
      <c r="AL9" s="200">
        <v>20983675.81</v>
      </c>
      <c r="AM9" s="200">
        <v>12531212.81</v>
      </c>
      <c r="AN9" s="200">
        <v>13616528.4</v>
      </c>
      <c r="AO9" s="200">
        <v>39228619.15</v>
      </c>
      <c r="AP9" s="200">
        <v>32771831.45</v>
      </c>
      <c r="AQ9" s="200">
        <v>258055133.9</v>
      </c>
      <c r="AR9" s="200">
        <v>285810482.82</v>
      </c>
      <c r="AS9" s="200">
        <v>6427985.7</v>
      </c>
      <c r="AT9" s="200">
        <v>392438.9</v>
      </c>
      <c r="AU9" s="200">
        <v>732115</v>
      </c>
      <c r="AV9" s="200">
        <v>15445812.77</v>
      </c>
      <c r="AW9" s="200">
        <v>77935933.88</v>
      </c>
      <c r="AX9" s="200">
        <v>15101049.5</v>
      </c>
      <c r="AY9" s="200">
        <v>20442842.44</v>
      </c>
      <c r="AZ9" s="200">
        <v>9997230.12</v>
      </c>
      <c r="BA9" s="200">
        <v>368319.3</v>
      </c>
      <c r="BB9" s="200">
        <v>369120</v>
      </c>
      <c r="BC9" s="200">
        <v>127221121.24</v>
      </c>
      <c r="BD9" s="200">
        <v>0</v>
      </c>
      <c r="BE9" s="200">
        <v>1619850.53</v>
      </c>
      <c r="BF9" s="200">
        <v>0</v>
      </c>
      <c r="BG9" s="200">
        <v>0</v>
      </c>
      <c r="BH9" s="200">
        <v>9756663.44</v>
      </c>
      <c r="BI9" s="205" t="s">
        <v>320</v>
      </c>
      <c r="BJ9" s="205" t="s">
        <v>320</v>
      </c>
      <c r="BK9" s="205" t="s">
        <v>320</v>
      </c>
      <c r="BL9" s="205" t="s">
        <v>320</v>
      </c>
      <c r="BM9" s="205" t="s">
        <v>320</v>
      </c>
      <c r="BN9" s="205" t="s">
        <v>320</v>
      </c>
      <c r="BO9" s="205" t="s">
        <v>320</v>
      </c>
      <c r="BP9" s="205" t="s">
        <v>320</v>
      </c>
      <c r="BQ9" s="205" t="s">
        <v>320</v>
      </c>
      <c r="BR9" s="205" t="s">
        <v>320</v>
      </c>
      <c r="BS9" s="205" t="s">
        <v>320</v>
      </c>
      <c r="BT9" s="200">
        <v>111933432.08</v>
      </c>
      <c r="BU9" s="200">
        <v>0</v>
      </c>
      <c r="BV9" s="200">
        <v>27733870.92</v>
      </c>
      <c r="BW9" s="200">
        <v>71552349.25</v>
      </c>
      <c r="BX9" s="200">
        <v>0</v>
      </c>
      <c r="BY9" s="200">
        <v>0</v>
      </c>
      <c r="BZ9" s="200">
        <v>3162826.8</v>
      </c>
      <c r="CA9" s="200">
        <v>0</v>
      </c>
      <c r="CB9" s="200">
        <v>0</v>
      </c>
      <c r="CC9" s="200">
        <v>0</v>
      </c>
      <c r="CD9" s="200">
        <v>0</v>
      </c>
      <c r="CE9" s="200">
        <v>0</v>
      </c>
      <c r="CF9" s="200">
        <v>0</v>
      </c>
      <c r="CG9" s="200">
        <v>642000</v>
      </c>
      <c r="CH9" s="205" t="s">
        <v>320</v>
      </c>
      <c r="CI9" s="200">
        <v>8842385.11</v>
      </c>
      <c r="CJ9" s="200">
        <v>137891611.7</v>
      </c>
      <c r="CK9" s="200">
        <v>126377600</v>
      </c>
      <c r="CL9" s="200">
        <v>10273461</v>
      </c>
      <c r="CM9" s="200">
        <v>0</v>
      </c>
      <c r="CN9" s="200">
        <v>1240550.7</v>
      </c>
      <c r="CO9" s="200">
        <v>9822745.37</v>
      </c>
      <c r="CP9" s="200">
        <v>9822745.37</v>
      </c>
      <c r="CQ9" s="200">
        <v>0</v>
      </c>
      <c r="CR9" s="200">
        <v>57830438.8</v>
      </c>
      <c r="CS9" s="200">
        <v>57830438.8</v>
      </c>
      <c r="CT9" s="205" t="s">
        <v>320</v>
      </c>
      <c r="CU9" s="209" t="s">
        <v>320</v>
      </c>
    </row>
    <row r="10" ht="15.4" customHeight="1" spans="1:99">
      <c r="A10" s="201" t="s">
        <v>321</v>
      </c>
      <c r="B10" s="202" t="s">
        <v>134</v>
      </c>
      <c r="C10" s="202" t="s">
        <v>134</v>
      </c>
      <c r="D10" s="202" t="s">
        <v>322</v>
      </c>
      <c r="E10" s="200">
        <v>244454021.38</v>
      </c>
      <c r="F10" s="200">
        <v>184929198.43</v>
      </c>
      <c r="G10" s="200">
        <v>69368845.87</v>
      </c>
      <c r="H10" s="200">
        <v>49136078.36</v>
      </c>
      <c r="I10" s="200">
        <v>41423759.44</v>
      </c>
      <c r="J10" s="200">
        <v>4625638.66</v>
      </c>
      <c r="K10" s="200">
        <v>4007575.6</v>
      </c>
      <c r="L10" s="200">
        <v>5146396.27</v>
      </c>
      <c r="M10" s="200">
        <v>4606783.8</v>
      </c>
      <c r="N10" s="200">
        <v>343620</v>
      </c>
      <c r="O10" s="200">
        <v>6270500.43</v>
      </c>
      <c r="P10" s="200">
        <v>50268788.7</v>
      </c>
      <c r="Q10" s="200">
        <v>5527541.7</v>
      </c>
      <c r="R10" s="200">
        <v>1255756.33</v>
      </c>
      <c r="S10" s="200">
        <v>203237.71</v>
      </c>
      <c r="T10" s="200">
        <v>14123.22</v>
      </c>
      <c r="U10" s="200">
        <v>178775.03</v>
      </c>
      <c r="V10" s="200">
        <v>1014661.7</v>
      </c>
      <c r="W10" s="200">
        <v>1505062.3</v>
      </c>
      <c r="X10" s="200">
        <v>0</v>
      </c>
      <c r="Y10" s="200">
        <v>64768.72</v>
      </c>
      <c r="Z10" s="200">
        <v>1160073.76</v>
      </c>
      <c r="AA10" s="200">
        <v>0</v>
      </c>
      <c r="AB10" s="200">
        <v>12281276.75</v>
      </c>
      <c r="AC10" s="200">
        <v>112260</v>
      </c>
      <c r="AD10" s="200">
        <v>88767.28</v>
      </c>
      <c r="AE10" s="200">
        <v>791870.43</v>
      </c>
      <c r="AF10" s="200">
        <v>135899.58</v>
      </c>
      <c r="AG10" s="200">
        <v>5507611.56</v>
      </c>
      <c r="AH10" s="200">
        <v>920</v>
      </c>
      <c r="AI10" s="200">
        <v>551584</v>
      </c>
      <c r="AJ10" s="200">
        <v>901557.66</v>
      </c>
      <c r="AK10" s="200">
        <v>0</v>
      </c>
      <c r="AL10" s="200">
        <v>2433127.65</v>
      </c>
      <c r="AM10" s="200">
        <v>73702.27</v>
      </c>
      <c r="AN10" s="200">
        <v>1260206.14</v>
      </c>
      <c r="AO10" s="200">
        <v>13641594</v>
      </c>
      <c r="AP10" s="200">
        <v>36909.5</v>
      </c>
      <c r="AQ10" s="200">
        <v>1527501.41</v>
      </c>
      <c r="AR10" s="200">
        <v>7887584.25</v>
      </c>
      <c r="AS10" s="200">
        <v>0</v>
      </c>
      <c r="AT10" s="200">
        <v>399</v>
      </c>
      <c r="AU10" s="200">
        <v>0</v>
      </c>
      <c r="AV10" s="200">
        <v>0</v>
      </c>
      <c r="AW10" s="200">
        <v>6687334</v>
      </c>
      <c r="AX10" s="200">
        <v>1194</v>
      </c>
      <c r="AY10" s="200">
        <v>0</v>
      </c>
      <c r="AZ10" s="200">
        <v>0</v>
      </c>
      <c r="BA10" s="200">
        <v>179486</v>
      </c>
      <c r="BB10" s="200">
        <v>0</v>
      </c>
      <c r="BC10" s="200">
        <v>243304.36</v>
      </c>
      <c r="BD10" s="200">
        <v>0</v>
      </c>
      <c r="BE10" s="200">
        <v>0</v>
      </c>
      <c r="BF10" s="200">
        <v>0</v>
      </c>
      <c r="BG10" s="200">
        <v>0</v>
      </c>
      <c r="BH10" s="200">
        <v>775866.89</v>
      </c>
      <c r="BI10" s="205" t="s">
        <v>320</v>
      </c>
      <c r="BJ10" s="205" t="s">
        <v>320</v>
      </c>
      <c r="BK10" s="205" t="s">
        <v>320</v>
      </c>
      <c r="BL10" s="205" t="s">
        <v>320</v>
      </c>
      <c r="BM10" s="205" t="s">
        <v>320</v>
      </c>
      <c r="BN10" s="205" t="s">
        <v>320</v>
      </c>
      <c r="BO10" s="205" t="s">
        <v>320</v>
      </c>
      <c r="BP10" s="205" t="s">
        <v>320</v>
      </c>
      <c r="BQ10" s="205" t="s">
        <v>320</v>
      </c>
      <c r="BR10" s="205" t="s">
        <v>320</v>
      </c>
      <c r="BS10" s="205" t="s">
        <v>320</v>
      </c>
      <c r="BT10" s="200">
        <v>1368450</v>
      </c>
      <c r="BU10" s="200">
        <v>0</v>
      </c>
      <c r="BV10" s="200">
        <v>320834</v>
      </c>
      <c r="BW10" s="200">
        <v>100000</v>
      </c>
      <c r="BX10" s="200">
        <v>0</v>
      </c>
      <c r="BY10" s="200">
        <v>0</v>
      </c>
      <c r="BZ10" s="200">
        <v>947616</v>
      </c>
      <c r="CA10" s="200">
        <v>0</v>
      </c>
      <c r="CB10" s="200">
        <v>0</v>
      </c>
      <c r="CC10" s="200">
        <v>0</v>
      </c>
      <c r="CD10" s="200">
        <v>0</v>
      </c>
      <c r="CE10" s="200">
        <v>0</v>
      </c>
      <c r="CF10" s="200">
        <v>0</v>
      </c>
      <c r="CG10" s="200">
        <v>0</v>
      </c>
      <c r="CH10" s="205" t="s">
        <v>320</v>
      </c>
      <c r="CI10" s="200">
        <v>0</v>
      </c>
      <c r="CJ10" s="200">
        <v>0</v>
      </c>
      <c r="CK10" s="200">
        <v>0</v>
      </c>
      <c r="CL10" s="200">
        <v>0</v>
      </c>
      <c r="CM10" s="200">
        <v>0</v>
      </c>
      <c r="CN10" s="200">
        <v>0</v>
      </c>
      <c r="CO10" s="200">
        <v>0</v>
      </c>
      <c r="CP10" s="200">
        <v>0</v>
      </c>
      <c r="CQ10" s="200">
        <v>0</v>
      </c>
      <c r="CR10" s="200">
        <v>0</v>
      </c>
      <c r="CS10" s="200">
        <v>0</v>
      </c>
      <c r="CT10" s="205" t="s">
        <v>320</v>
      </c>
      <c r="CU10" s="209" t="s">
        <v>320</v>
      </c>
    </row>
    <row r="11" ht="15.4" customHeight="1" spans="1:99">
      <c r="A11" s="201" t="s">
        <v>323</v>
      </c>
      <c r="B11" s="202" t="s">
        <v>134</v>
      </c>
      <c r="C11" s="202" t="s">
        <v>134</v>
      </c>
      <c r="D11" s="202" t="s">
        <v>324</v>
      </c>
      <c r="E11" s="200">
        <v>8214298.21</v>
      </c>
      <c r="F11" s="200">
        <v>6747502.45</v>
      </c>
      <c r="G11" s="200">
        <v>2904132.45</v>
      </c>
      <c r="H11" s="200">
        <v>1863241</v>
      </c>
      <c r="I11" s="200">
        <v>268208</v>
      </c>
      <c r="J11" s="200">
        <v>0</v>
      </c>
      <c r="K11" s="200">
        <v>0</v>
      </c>
      <c r="L11" s="200">
        <v>1676421</v>
      </c>
      <c r="M11" s="200">
        <v>0</v>
      </c>
      <c r="N11" s="200">
        <v>0</v>
      </c>
      <c r="O11" s="200">
        <v>35500</v>
      </c>
      <c r="P11" s="200">
        <v>1464995.76</v>
      </c>
      <c r="Q11" s="200">
        <v>320000</v>
      </c>
      <c r="R11" s="200">
        <v>70000</v>
      </c>
      <c r="S11" s="200">
        <v>0</v>
      </c>
      <c r="T11" s="200">
        <v>1000</v>
      </c>
      <c r="U11" s="200">
        <v>0</v>
      </c>
      <c r="V11" s="200">
        <v>0</v>
      </c>
      <c r="W11" s="200">
        <v>90000</v>
      </c>
      <c r="X11" s="200">
        <v>0</v>
      </c>
      <c r="Y11" s="200">
        <v>0</v>
      </c>
      <c r="Z11" s="200">
        <v>20000</v>
      </c>
      <c r="AA11" s="200">
        <v>0</v>
      </c>
      <c r="AB11" s="200">
        <v>0</v>
      </c>
      <c r="AC11" s="200">
        <v>0</v>
      </c>
      <c r="AD11" s="200">
        <v>0</v>
      </c>
      <c r="AE11" s="200">
        <v>0</v>
      </c>
      <c r="AF11" s="200">
        <v>0</v>
      </c>
      <c r="AG11" s="200">
        <v>0</v>
      </c>
      <c r="AH11" s="200">
        <v>0</v>
      </c>
      <c r="AI11" s="200">
        <v>0</v>
      </c>
      <c r="AJ11" s="200">
        <v>0</v>
      </c>
      <c r="AK11" s="200">
        <v>0</v>
      </c>
      <c r="AL11" s="200">
        <v>100000</v>
      </c>
      <c r="AM11" s="200">
        <v>0</v>
      </c>
      <c r="AN11" s="200">
        <v>0</v>
      </c>
      <c r="AO11" s="200">
        <v>711400</v>
      </c>
      <c r="AP11" s="200">
        <v>0</v>
      </c>
      <c r="AQ11" s="200">
        <v>152595.76</v>
      </c>
      <c r="AR11" s="200">
        <v>1800</v>
      </c>
      <c r="AS11" s="200">
        <v>0</v>
      </c>
      <c r="AT11" s="200">
        <v>0</v>
      </c>
      <c r="AU11" s="200">
        <v>0</v>
      </c>
      <c r="AV11" s="200">
        <v>0</v>
      </c>
      <c r="AW11" s="200">
        <v>1800</v>
      </c>
      <c r="AX11" s="200">
        <v>0</v>
      </c>
      <c r="AY11" s="200">
        <v>0</v>
      </c>
      <c r="AZ11" s="200">
        <v>0</v>
      </c>
      <c r="BA11" s="200">
        <v>0</v>
      </c>
      <c r="BB11" s="200">
        <v>0</v>
      </c>
      <c r="BC11" s="200">
        <v>0</v>
      </c>
      <c r="BD11" s="200">
        <v>0</v>
      </c>
      <c r="BE11" s="200">
        <v>0</v>
      </c>
      <c r="BF11" s="200">
        <v>0</v>
      </c>
      <c r="BG11" s="200">
        <v>0</v>
      </c>
      <c r="BH11" s="200">
        <v>0</v>
      </c>
      <c r="BI11" s="205" t="s">
        <v>320</v>
      </c>
      <c r="BJ11" s="205" t="s">
        <v>320</v>
      </c>
      <c r="BK11" s="205" t="s">
        <v>320</v>
      </c>
      <c r="BL11" s="205" t="s">
        <v>320</v>
      </c>
      <c r="BM11" s="205" t="s">
        <v>320</v>
      </c>
      <c r="BN11" s="205" t="s">
        <v>320</v>
      </c>
      <c r="BO11" s="205" t="s">
        <v>320</v>
      </c>
      <c r="BP11" s="205" t="s">
        <v>320</v>
      </c>
      <c r="BQ11" s="205" t="s">
        <v>320</v>
      </c>
      <c r="BR11" s="205" t="s">
        <v>320</v>
      </c>
      <c r="BS11" s="205" t="s">
        <v>320</v>
      </c>
      <c r="BT11" s="200">
        <v>0</v>
      </c>
      <c r="BU11" s="200">
        <v>0</v>
      </c>
      <c r="BV11" s="200">
        <v>0</v>
      </c>
      <c r="BW11" s="200">
        <v>0</v>
      </c>
      <c r="BX11" s="200">
        <v>0</v>
      </c>
      <c r="BY11" s="200">
        <v>0</v>
      </c>
      <c r="BZ11" s="200">
        <v>0</v>
      </c>
      <c r="CA11" s="200">
        <v>0</v>
      </c>
      <c r="CB11" s="200">
        <v>0</v>
      </c>
      <c r="CC11" s="200">
        <v>0</v>
      </c>
      <c r="CD11" s="200">
        <v>0</v>
      </c>
      <c r="CE11" s="200">
        <v>0</v>
      </c>
      <c r="CF11" s="200">
        <v>0</v>
      </c>
      <c r="CG11" s="200">
        <v>0</v>
      </c>
      <c r="CH11" s="205" t="s">
        <v>320</v>
      </c>
      <c r="CI11" s="200">
        <v>0</v>
      </c>
      <c r="CJ11" s="200">
        <v>0</v>
      </c>
      <c r="CK11" s="200">
        <v>0</v>
      </c>
      <c r="CL11" s="200">
        <v>0</v>
      </c>
      <c r="CM11" s="200">
        <v>0</v>
      </c>
      <c r="CN11" s="200">
        <v>0</v>
      </c>
      <c r="CO11" s="200">
        <v>0</v>
      </c>
      <c r="CP11" s="200">
        <v>0</v>
      </c>
      <c r="CQ11" s="200">
        <v>0</v>
      </c>
      <c r="CR11" s="200">
        <v>0</v>
      </c>
      <c r="CS11" s="200">
        <v>0</v>
      </c>
      <c r="CT11" s="205" t="s">
        <v>320</v>
      </c>
      <c r="CU11" s="209" t="s">
        <v>320</v>
      </c>
    </row>
    <row r="12" ht="15.4" customHeight="1" spans="1:99">
      <c r="A12" s="201" t="s">
        <v>325</v>
      </c>
      <c r="B12" s="202" t="s">
        <v>134</v>
      </c>
      <c r="C12" s="202" t="s">
        <v>134</v>
      </c>
      <c r="D12" s="202" t="s">
        <v>326</v>
      </c>
      <c r="E12" s="200">
        <v>7982516</v>
      </c>
      <c r="F12" s="200">
        <v>6632337</v>
      </c>
      <c r="G12" s="200">
        <v>2852043</v>
      </c>
      <c r="H12" s="200">
        <v>1863241</v>
      </c>
      <c r="I12" s="200">
        <v>222472</v>
      </c>
      <c r="J12" s="200">
        <v>0</v>
      </c>
      <c r="K12" s="200">
        <v>0</v>
      </c>
      <c r="L12" s="200">
        <v>1659081</v>
      </c>
      <c r="M12" s="200">
        <v>0</v>
      </c>
      <c r="N12" s="200">
        <v>0</v>
      </c>
      <c r="O12" s="200">
        <v>35500</v>
      </c>
      <c r="P12" s="200">
        <v>1350179</v>
      </c>
      <c r="Q12" s="200">
        <v>250000</v>
      </c>
      <c r="R12" s="200">
        <v>70000</v>
      </c>
      <c r="S12" s="200">
        <v>0</v>
      </c>
      <c r="T12" s="200">
        <v>1000</v>
      </c>
      <c r="U12" s="200">
        <v>0</v>
      </c>
      <c r="V12" s="200">
        <v>0</v>
      </c>
      <c r="W12" s="200">
        <v>90000</v>
      </c>
      <c r="X12" s="200">
        <v>0</v>
      </c>
      <c r="Y12" s="200">
        <v>0</v>
      </c>
      <c r="Z12" s="200">
        <v>0</v>
      </c>
      <c r="AA12" s="200">
        <v>0</v>
      </c>
      <c r="AB12" s="200">
        <v>0</v>
      </c>
      <c r="AC12" s="200">
        <v>0</v>
      </c>
      <c r="AD12" s="200">
        <v>0</v>
      </c>
      <c r="AE12" s="200">
        <v>0</v>
      </c>
      <c r="AF12" s="200">
        <v>0</v>
      </c>
      <c r="AG12" s="200">
        <v>0</v>
      </c>
      <c r="AH12" s="200">
        <v>0</v>
      </c>
      <c r="AI12" s="200">
        <v>0</v>
      </c>
      <c r="AJ12" s="200">
        <v>0</v>
      </c>
      <c r="AK12" s="200">
        <v>0</v>
      </c>
      <c r="AL12" s="200">
        <v>100000</v>
      </c>
      <c r="AM12" s="200">
        <v>0</v>
      </c>
      <c r="AN12" s="200">
        <v>0</v>
      </c>
      <c r="AO12" s="200">
        <v>711400</v>
      </c>
      <c r="AP12" s="200">
        <v>0</v>
      </c>
      <c r="AQ12" s="200">
        <v>127779</v>
      </c>
      <c r="AR12" s="200">
        <v>0</v>
      </c>
      <c r="AS12" s="200">
        <v>0</v>
      </c>
      <c r="AT12" s="200">
        <v>0</v>
      </c>
      <c r="AU12" s="200">
        <v>0</v>
      </c>
      <c r="AV12" s="200">
        <v>0</v>
      </c>
      <c r="AW12" s="200">
        <v>0</v>
      </c>
      <c r="AX12" s="200">
        <v>0</v>
      </c>
      <c r="AY12" s="200">
        <v>0</v>
      </c>
      <c r="AZ12" s="200">
        <v>0</v>
      </c>
      <c r="BA12" s="200">
        <v>0</v>
      </c>
      <c r="BB12" s="200">
        <v>0</v>
      </c>
      <c r="BC12" s="200">
        <v>0</v>
      </c>
      <c r="BD12" s="200">
        <v>0</v>
      </c>
      <c r="BE12" s="200">
        <v>0</v>
      </c>
      <c r="BF12" s="200">
        <v>0</v>
      </c>
      <c r="BG12" s="200">
        <v>0</v>
      </c>
      <c r="BH12" s="200">
        <v>0</v>
      </c>
      <c r="BI12" s="205" t="s">
        <v>320</v>
      </c>
      <c r="BJ12" s="205" t="s">
        <v>320</v>
      </c>
      <c r="BK12" s="205" t="s">
        <v>320</v>
      </c>
      <c r="BL12" s="205" t="s">
        <v>320</v>
      </c>
      <c r="BM12" s="205" t="s">
        <v>320</v>
      </c>
      <c r="BN12" s="205" t="s">
        <v>320</v>
      </c>
      <c r="BO12" s="205" t="s">
        <v>320</v>
      </c>
      <c r="BP12" s="205" t="s">
        <v>320</v>
      </c>
      <c r="BQ12" s="205" t="s">
        <v>320</v>
      </c>
      <c r="BR12" s="205" t="s">
        <v>320</v>
      </c>
      <c r="BS12" s="205" t="s">
        <v>320</v>
      </c>
      <c r="BT12" s="200">
        <v>0</v>
      </c>
      <c r="BU12" s="200">
        <v>0</v>
      </c>
      <c r="BV12" s="200">
        <v>0</v>
      </c>
      <c r="BW12" s="200">
        <v>0</v>
      </c>
      <c r="BX12" s="200">
        <v>0</v>
      </c>
      <c r="BY12" s="200">
        <v>0</v>
      </c>
      <c r="BZ12" s="200">
        <v>0</v>
      </c>
      <c r="CA12" s="200">
        <v>0</v>
      </c>
      <c r="CB12" s="200">
        <v>0</v>
      </c>
      <c r="CC12" s="200">
        <v>0</v>
      </c>
      <c r="CD12" s="200">
        <v>0</v>
      </c>
      <c r="CE12" s="200">
        <v>0</v>
      </c>
      <c r="CF12" s="200">
        <v>0</v>
      </c>
      <c r="CG12" s="200">
        <v>0</v>
      </c>
      <c r="CH12" s="205" t="s">
        <v>320</v>
      </c>
      <c r="CI12" s="200">
        <v>0</v>
      </c>
      <c r="CJ12" s="200">
        <v>0</v>
      </c>
      <c r="CK12" s="200">
        <v>0</v>
      </c>
      <c r="CL12" s="200">
        <v>0</v>
      </c>
      <c r="CM12" s="200">
        <v>0</v>
      </c>
      <c r="CN12" s="200">
        <v>0</v>
      </c>
      <c r="CO12" s="200">
        <v>0</v>
      </c>
      <c r="CP12" s="200">
        <v>0</v>
      </c>
      <c r="CQ12" s="200">
        <v>0</v>
      </c>
      <c r="CR12" s="200">
        <v>0</v>
      </c>
      <c r="CS12" s="200">
        <v>0</v>
      </c>
      <c r="CT12" s="205" t="s">
        <v>320</v>
      </c>
      <c r="CU12" s="209" t="s">
        <v>320</v>
      </c>
    </row>
    <row r="13" ht="15.4" customHeight="1" spans="1:99">
      <c r="A13" s="201" t="s">
        <v>327</v>
      </c>
      <c r="B13" s="202" t="s">
        <v>134</v>
      </c>
      <c r="C13" s="202" t="s">
        <v>134</v>
      </c>
      <c r="D13" s="202" t="s">
        <v>328</v>
      </c>
      <c r="E13" s="200">
        <v>1800</v>
      </c>
      <c r="F13" s="200">
        <v>0</v>
      </c>
      <c r="G13" s="200">
        <v>0</v>
      </c>
      <c r="H13" s="200">
        <v>0</v>
      </c>
      <c r="I13" s="200">
        <v>0</v>
      </c>
      <c r="J13" s="200">
        <v>0</v>
      </c>
      <c r="K13" s="200">
        <v>0</v>
      </c>
      <c r="L13" s="200">
        <v>0</v>
      </c>
      <c r="M13" s="200">
        <v>0</v>
      </c>
      <c r="N13" s="200">
        <v>0</v>
      </c>
      <c r="O13" s="200">
        <v>0</v>
      </c>
      <c r="P13" s="200">
        <v>0</v>
      </c>
      <c r="Q13" s="200">
        <v>0</v>
      </c>
      <c r="R13" s="200">
        <v>0</v>
      </c>
      <c r="S13" s="200">
        <v>0</v>
      </c>
      <c r="T13" s="200">
        <v>0</v>
      </c>
      <c r="U13" s="200">
        <v>0</v>
      </c>
      <c r="V13" s="200">
        <v>0</v>
      </c>
      <c r="W13" s="200">
        <v>0</v>
      </c>
      <c r="X13" s="200">
        <v>0</v>
      </c>
      <c r="Y13" s="200">
        <v>0</v>
      </c>
      <c r="Z13" s="200">
        <v>0</v>
      </c>
      <c r="AA13" s="200">
        <v>0</v>
      </c>
      <c r="AB13" s="200">
        <v>0</v>
      </c>
      <c r="AC13" s="200">
        <v>0</v>
      </c>
      <c r="AD13" s="200">
        <v>0</v>
      </c>
      <c r="AE13" s="200">
        <v>0</v>
      </c>
      <c r="AF13" s="200">
        <v>0</v>
      </c>
      <c r="AG13" s="200">
        <v>0</v>
      </c>
      <c r="AH13" s="200">
        <v>0</v>
      </c>
      <c r="AI13" s="200">
        <v>0</v>
      </c>
      <c r="AJ13" s="200">
        <v>0</v>
      </c>
      <c r="AK13" s="200">
        <v>0</v>
      </c>
      <c r="AL13" s="200">
        <v>0</v>
      </c>
      <c r="AM13" s="200">
        <v>0</v>
      </c>
      <c r="AN13" s="200">
        <v>0</v>
      </c>
      <c r="AO13" s="200">
        <v>0</v>
      </c>
      <c r="AP13" s="200">
        <v>0</v>
      </c>
      <c r="AQ13" s="200">
        <v>0</v>
      </c>
      <c r="AR13" s="200">
        <v>1800</v>
      </c>
      <c r="AS13" s="200">
        <v>0</v>
      </c>
      <c r="AT13" s="200">
        <v>0</v>
      </c>
      <c r="AU13" s="200">
        <v>0</v>
      </c>
      <c r="AV13" s="200">
        <v>0</v>
      </c>
      <c r="AW13" s="200">
        <v>1800</v>
      </c>
      <c r="AX13" s="200">
        <v>0</v>
      </c>
      <c r="AY13" s="200">
        <v>0</v>
      </c>
      <c r="AZ13" s="200">
        <v>0</v>
      </c>
      <c r="BA13" s="200">
        <v>0</v>
      </c>
      <c r="BB13" s="200">
        <v>0</v>
      </c>
      <c r="BC13" s="200">
        <v>0</v>
      </c>
      <c r="BD13" s="200">
        <v>0</v>
      </c>
      <c r="BE13" s="200">
        <v>0</v>
      </c>
      <c r="BF13" s="200">
        <v>0</v>
      </c>
      <c r="BG13" s="200">
        <v>0</v>
      </c>
      <c r="BH13" s="200">
        <v>0</v>
      </c>
      <c r="BI13" s="205" t="s">
        <v>320</v>
      </c>
      <c r="BJ13" s="205" t="s">
        <v>320</v>
      </c>
      <c r="BK13" s="205" t="s">
        <v>320</v>
      </c>
      <c r="BL13" s="205" t="s">
        <v>320</v>
      </c>
      <c r="BM13" s="205" t="s">
        <v>320</v>
      </c>
      <c r="BN13" s="205" t="s">
        <v>320</v>
      </c>
      <c r="BO13" s="205" t="s">
        <v>320</v>
      </c>
      <c r="BP13" s="205" t="s">
        <v>320</v>
      </c>
      <c r="BQ13" s="205" t="s">
        <v>320</v>
      </c>
      <c r="BR13" s="205" t="s">
        <v>320</v>
      </c>
      <c r="BS13" s="205" t="s">
        <v>320</v>
      </c>
      <c r="BT13" s="200">
        <v>0</v>
      </c>
      <c r="BU13" s="200">
        <v>0</v>
      </c>
      <c r="BV13" s="200">
        <v>0</v>
      </c>
      <c r="BW13" s="200">
        <v>0</v>
      </c>
      <c r="BX13" s="200">
        <v>0</v>
      </c>
      <c r="BY13" s="200">
        <v>0</v>
      </c>
      <c r="BZ13" s="200">
        <v>0</v>
      </c>
      <c r="CA13" s="200">
        <v>0</v>
      </c>
      <c r="CB13" s="200">
        <v>0</v>
      </c>
      <c r="CC13" s="200">
        <v>0</v>
      </c>
      <c r="CD13" s="200">
        <v>0</v>
      </c>
      <c r="CE13" s="200">
        <v>0</v>
      </c>
      <c r="CF13" s="200">
        <v>0</v>
      </c>
      <c r="CG13" s="200">
        <v>0</v>
      </c>
      <c r="CH13" s="205" t="s">
        <v>320</v>
      </c>
      <c r="CI13" s="200">
        <v>0</v>
      </c>
      <c r="CJ13" s="200">
        <v>0</v>
      </c>
      <c r="CK13" s="200">
        <v>0</v>
      </c>
      <c r="CL13" s="200">
        <v>0</v>
      </c>
      <c r="CM13" s="200">
        <v>0</v>
      </c>
      <c r="CN13" s="200">
        <v>0</v>
      </c>
      <c r="CO13" s="200">
        <v>0</v>
      </c>
      <c r="CP13" s="200">
        <v>0</v>
      </c>
      <c r="CQ13" s="200">
        <v>0</v>
      </c>
      <c r="CR13" s="200">
        <v>0</v>
      </c>
      <c r="CS13" s="200">
        <v>0</v>
      </c>
      <c r="CT13" s="205" t="s">
        <v>320</v>
      </c>
      <c r="CU13" s="209" t="s">
        <v>320</v>
      </c>
    </row>
    <row r="14" ht="15.4" customHeight="1" spans="1:99">
      <c r="A14" s="201" t="s">
        <v>329</v>
      </c>
      <c r="B14" s="202" t="s">
        <v>134</v>
      </c>
      <c r="C14" s="202" t="s">
        <v>134</v>
      </c>
      <c r="D14" s="202" t="s">
        <v>330</v>
      </c>
      <c r="E14" s="200">
        <v>52089.45</v>
      </c>
      <c r="F14" s="200">
        <v>52089.45</v>
      </c>
      <c r="G14" s="200">
        <v>52089.45</v>
      </c>
      <c r="H14" s="200">
        <v>0</v>
      </c>
      <c r="I14" s="200">
        <v>0</v>
      </c>
      <c r="J14" s="200">
        <v>0</v>
      </c>
      <c r="K14" s="200">
        <v>0</v>
      </c>
      <c r="L14" s="200">
        <v>0</v>
      </c>
      <c r="M14" s="200">
        <v>0</v>
      </c>
      <c r="N14" s="200">
        <v>0</v>
      </c>
      <c r="O14" s="200">
        <v>0</v>
      </c>
      <c r="P14" s="200">
        <v>0</v>
      </c>
      <c r="Q14" s="200">
        <v>0</v>
      </c>
      <c r="R14" s="200">
        <v>0</v>
      </c>
      <c r="S14" s="200">
        <v>0</v>
      </c>
      <c r="T14" s="200">
        <v>0</v>
      </c>
      <c r="U14" s="200">
        <v>0</v>
      </c>
      <c r="V14" s="200">
        <v>0</v>
      </c>
      <c r="W14" s="200">
        <v>0</v>
      </c>
      <c r="X14" s="200">
        <v>0</v>
      </c>
      <c r="Y14" s="200">
        <v>0</v>
      </c>
      <c r="Z14" s="200">
        <v>0</v>
      </c>
      <c r="AA14" s="200">
        <v>0</v>
      </c>
      <c r="AB14" s="200">
        <v>0</v>
      </c>
      <c r="AC14" s="200">
        <v>0</v>
      </c>
      <c r="AD14" s="200">
        <v>0</v>
      </c>
      <c r="AE14" s="200">
        <v>0</v>
      </c>
      <c r="AF14" s="200">
        <v>0</v>
      </c>
      <c r="AG14" s="200">
        <v>0</v>
      </c>
      <c r="AH14" s="200">
        <v>0</v>
      </c>
      <c r="AI14" s="200">
        <v>0</v>
      </c>
      <c r="AJ14" s="200">
        <v>0</v>
      </c>
      <c r="AK14" s="200">
        <v>0</v>
      </c>
      <c r="AL14" s="200">
        <v>0</v>
      </c>
      <c r="AM14" s="200">
        <v>0</v>
      </c>
      <c r="AN14" s="200">
        <v>0</v>
      </c>
      <c r="AO14" s="200">
        <v>0</v>
      </c>
      <c r="AP14" s="200">
        <v>0</v>
      </c>
      <c r="AQ14" s="200">
        <v>0</v>
      </c>
      <c r="AR14" s="200">
        <v>0</v>
      </c>
      <c r="AS14" s="200">
        <v>0</v>
      </c>
      <c r="AT14" s="200">
        <v>0</v>
      </c>
      <c r="AU14" s="200">
        <v>0</v>
      </c>
      <c r="AV14" s="200">
        <v>0</v>
      </c>
      <c r="AW14" s="200">
        <v>0</v>
      </c>
      <c r="AX14" s="200">
        <v>0</v>
      </c>
      <c r="AY14" s="200">
        <v>0</v>
      </c>
      <c r="AZ14" s="200">
        <v>0</v>
      </c>
      <c r="BA14" s="200">
        <v>0</v>
      </c>
      <c r="BB14" s="200">
        <v>0</v>
      </c>
      <c r="BC14" s="200">
        <v>0</v>
      </c>
      <c r="BD14" s="200">
        <v>0</v>
      </c>
      <c r="BE14" s="200">
        <v>0</v>
      </c>
      <c r="BF14" s="200">
        <v>0</v>
      </c>
      <c r="BG14" s="200">
        <v>0</v>
      </c>
      <c r="BH14" s="200">
        <v>0</v>
      </c>
      <c r="BI14" s="205" t="s">
        <v>320</v>
      </c>
      <c r="BJ14" s="205" t="s">
        <v>320</v>
      </c>
      <c r="BK14" s="205" t="s">
        <v>320</v>
      </c>
      <c r="BL14" s="205" t="s">
        <v>320</v>
      </c>
      <c r="BM14" s="205" t="s">
        <v>320</v>
      </c>
      <c r="BN14" s="205" t="s">
        <v>320</v>
      </c>
      <c r="BO14" s="205" t="s">
        <v>320</v>
      </c>
      <c r="BP14" s="205" t="s">
        <v>320</v>
      </c>
      <c r="BQ14" s="205" t="s">
        <v>320</v>
      </c>
      <c r="BR14" s="205" t="s">
        <v>320</v>
      </c>
      <c r="BS14" s="205" t="s">
        <v>320</v>
      </c>
      <c r="BT14" s="200">
        <v>0</v>
      </c>
      <c r="BU14" s="200">
        <v>0</v>
      </c>
      <c r="BV14" s="200">
        <v>0</v>
      </c>
      <c r="BW14" s="200">
        <v>0</v>
      </c>
      <c r="BX14" s="200">
        <v>0</v>
      </c>
      <c r="BY14" s="200">
        <v>0</v>
      </c>
      <c r="BZ14" s="200">
        <v>0</v>
      </c>
      <c r="CA14" s="200">
        <v>0</v>
      </c>
      <c r="CB14" s="200">
        <v>0</v>
      </c>
      <c r="CC14" s="200">
        <v>0</v>
      </c>
      <c r="CD14" s="200">
        <v>0</v>
      </c>
      <c r="CE14" s="200">
        <v>0</v>
      </c>
      <c r="CF14" s="200">
        <v>0</v>
      </c>
      <c r="CG14" s="200">
        <v>0</v>
      </c>
      <c r="CH14" s="205" t="s">
        <v>320</v>
      </c>
      <c r="CI14" s="200">
        <v>0</v>
      </c>
      <c r="CJ14" s="200">
        <v>0</v>
      </c>
      <c r="CK14" s="200">
        <v>0</v>
      </c>
      <c r="CL14" s="200">
        <v>0</v>
      </c>
      <c r="CM14" s="200">
        <v>0</v>
      </c>
      <c r="CN14" s="200">
        <v>0</v>
      </c>
      <c r="CO14" s="200">
        <v>0</v>
      </c>
      <c r="CP14" s="200">
        <v>0</v>
      </c>
      <c r="CQ14" s="200">
        <v>0</v>
      </c>
      <c r="CR14" s="200">
        <v>0</v>
      </c>
      <c r="CS14" s="200">
        <v>0</v>
      </c>
      <c r="CT14" s="205" t="s">
        <v>320</v>
      </c>
      <c r="CU14" s="209" t="s">
        <v>320</v>
      </c>
    </row>
    <row r="15" ht="15.4" customHeight="1" spans="1:99">
      <c r="A15" s="201" t="s">
        <v>331</v>
      </c>
      <c r="B15" s="202" t="s">
        <v>134</v>
      </c>
      <c r="C15" s="202" t="s">
        <v>134</v>
      </c>
      <c r="D15" s="202" t="s">
        <v>332</v>
      </c>
      <c r="E15" s="200">
        <v>177892.76</v>
      </c>
      <c r="F15" s="200">
        <v>63076</v>
      </c>
      <c r="G15" s="200">
        <v>0</v>
      </c>
      <c r="H15" s="200">
        <v>0</v>
      </c>
      <c r="I15" s="200">
        <v>45736</v>
      </c>
      <c r="J15" s="200">
        <v>0</v>
      </c>
      <c r="K15" s="200">
        <v>0</v>
      </c>
      <c r="L15" s="200">
        <v>17340</v>
      </c>
      <c r="M15" s="200">
        <v>0</v>
      </c>
      <c r="N15" s="200">
        <v>0</v>
      </c>
      <c r="O15" s="200">
        <v>0</v>
      </c>
      <c r="P15" s="200">
        <v>114816.76</v>
      </c>
      <c r="Q15" s="200">
        <v>70000</v>
      </c>
      <c r="R15" s="200">
        <v>0</v>
      </c>
      <c r="S15" s="200">
        <v>0</v>
      </c>
      <c r="T15" s="200">
        <v>0</v>
      </c>
      <c r="U15" s="200">
        <v>0</v>
      </c>
      <c r="V15" s="200">
        <v>0</v>
      </c>
      <c r="W15" s="200">
        <v>0</v>
      </c>
      <c r="X15" s="200">
        <v>0</v>
      </c>
      <c r="Y15" s="200">
        <v>0</v>
      </c>
      <c r="Z15" s="200">
        <v>20000</v>
      </c>
      <c r="AA15" s="200">
        <v>0</v>
      </c>
      <c r="AB15" s="200">
        <v>0</v>
      </c>
      <c r="AC15" s="200">
        <v>0</v>
      </c>
      <c r="AD15" s="200">
        <v>0</v>
      </c>
      <c r="AE15" s="200">
        <v>0</v>
      </c>
      <c r="AF15" s="200">
        <v>0</v>
      </c>
      <c r="AG15" s="200">
        <v>0</v>
      </c>
      <c r="AH15" s="200">
        <v>0</v>
      </c>
      <c r="AI15" s="200">
        <v>0</v>
      </c>
      <c r="AJ15" s="200">
        <v>0</v>
      </c>
      <c r="AK15" s="200">
        <v>0</v>
      </c>
      <c r="AL15" s="200">
        <v>0</v>
      </c>
      <c r="AM15" s="200">
        <v>0</v>
      </c>
      <c r="AN15" s="200">
        <v>0</v>
      </c>
      <c r="AO15" s="200">
        <v>0</v>
      </c>
      <c r="AP15" s="200">
        <v>0</v>
      </c>
      <c r="AQ15" s="200">
        <v>24816.76</v>
      </c>
      <c r="AR15" s="200">
        <v>0</v>
      </c>
      <c r="AS15" s="200">
        <v>0</v>
      </c>
      <c r="AT15" s="200">
        <v>0</v>
      </c>
      <c r="AU15" s="200">
        <v>0</v>
      </c>
      <c r="AV15" s="200">
        <v>0</v>
      </c>
      <c r="AW15" s="200">
        <v>0</v>
      </c>
      <c r="AX15" s="200">
        <v>0</v>
      </c>
      <c r="AY15" s="200">
        <v>0</v>
      </c>
      <c r="AZ15" s="200">
        <v>0</v>
      </c>
      <c r="BA15" s="200">
        <v>0</v>
      </c>
      <c r="BB15" s="200">
        <v>0</v>
      </c>
      <c r="BC15" s="200">
        <v>0</v>
      </c>
      <c r="BD15" s="200">
        <v>0</v>
      </c>
      <c r="BE15" s="200">
        <v>0</v>
      </c>
      <c r="BF15" s="200">
        <v>0</v>
      </c>
      <c r="BG15" s="200">
        <v>0</v>
      </c>
      <c r="BH15" s="200">
        <v>0</v>
      </c>
      <c r="BI15" s="205" t="s">
        <v>320</v>
      </c>
      <c r="BJ15" s="205" t="s">
        <v>320</v>
      </c>
      <c r="BK15" s="205" t="s">
        <v>320</v>
      </c>
      <c r="BL15" s="205" t="s">
        <v>320</v>
      </c>
      <c r="BM15" s="205" t="s">
        <v>320</v>
      </c>
      <c r="BN15" s="205" t="s">
        <v>320</v>
      </c>
      <c r="BO15" s="205" t="s">
        <v>320</v>
      </c>
      <c r="BP15" s="205" t="s">
        <v>320</v>
      </c>
      <c r="BQ15" s="205" t="s">
        <v>320</v>
      </c>
      <c r="BR15" s="205" t="s">
        <v>320</v>
      </c>
      <c r="BS15" s="205" t="s">
        <v>320</v>
      </c>
      <c r="BT15" s="200">
        <v>0</v>
      </c>
      <c r="BU15" s="200">
        <v>0</v>
      </c>
      <c r="BV15" s="200">
        <v>0</v>
      </c>
      <c r="BW15" s="200">
        <v>0</v>
      </c>
      <c r="BX15" s="200">
        <v>0</v>
      </c>
      <c r="BY15" s="200">
        <v>0</v>
      </c>
      <c r="BZ15" s="200">
        <v>0</v>
      </c>
      <c r="CA15" s="200">
        <v>0</v>
      </c>
      <c r="CB15" s="200">
        <v>0</v>
      </c>
      <c r="CC15" s="200">
        <v>0</v>
      </c>
      <c r="CD15" s="200">
        <v>0</v>
      </c>
      <c r="CE15" s="200">
        <v>0</v>
      </c>
      <c r="CF15" s="200">
        <v>0</v>
      </c>
      <c r="CG15" s="200">
        <v>0</v>
      </c>
      <c r="CH15" s="205" t="s">
        <v>320</v>
      </c>
      <c r="CI15" s="200">
        <v>0</v>
      </c>
      <c r="CJ15" s="200">
        <v>0</v>
      </c>
      <c r="CK15" s="200">
        <v>0</v>
      </c>
      <c r="CL15" s="200">
        <v>0</v>
      </c>
      <c r="CM15" s="200">
        <v>0</v>
      </c>
      <c r="CN15" s="200">
        <v>0</v>
      </c>
      <c r="CO15" s="200">
        <v>0</v>
      </c>
      <c r="CP15" s="200">
        <v>0</v>
      </c>
      <c r="CQ15" s="200">
        <v>0</v>
      </c>
      <c r="CR15" s="200">
        <v>0</v>
      </c>
      <c r="CS15" s="200">
        <v>0</v>
      </c>
      <c r="CT15" s="205" t="s">
        <v>320</v>
      </c>
      <c r="CU15" s="209" t="s">
        <v>320</v>
      </c>
    </row>
    <row r="16" ht="15.4" customHeight="1" spans="1:99">
      <c r="A16" s="201" t="s">
        <v>333</v>
      </c>
      <c r="B16" s="202" t="s">
        <v>134</v>
      </c>
      <c r="C16" s="202" t="s">
        <v>134</v>
      </c>
      <c r="D16" s="202" t="s">
        <v>334</v>
      </c>
      <c r="E16" s="200">
        <v>6354788.76</v>
      </c>
      <c r="F16" s="200">
        <v>5203345</v>
      </c>
      <c r="G16" s="200">
        <v>2278197</v>
      </c>
      <c r="H16" s="200">
        <v>1479864</v>
      </c>
      <c r="I16" s="200">
        <v>170748</v>
      </c>
      <c r="J16" s="200">
        <v>1002</v>
      </c>
      <c r="K16" s="200">
        <v>103313</v>
      </c>
      <c r="L16" s="200">
        <v>44094</v>
      </c>
      <c r="M16" s="200">
        <v>0</v>
      </c>
      <c r="N16" s="200">
        <v>0</v>
      </c>
      <c r="O16" s="200">
        <v>1126127</v>
      </c>
      <c r="P16" s="200">
        <v>1034313.76</v>
      </c>
      <c r="Q16" s="200">
        <v>117990</v>
      </c>
      <c r="R16" s="200">
        <v>0</v>
      </c>
      <c r="S16" s="200">
        <v>0</v>
      </c>
      <c r="T16" s="200">
        <v>0</v>
      </c>
      <c r="U16" s="200">
        <v>0</v>
      </c>
      <c r="V16" s="200">
        <v>0</v>
      </c>
      <c r="W16" s="200">
        <v>0</v>
      </c>
      <c r="X16" s="200">
        <v>0</v>
      </c>
      <c r="Y16" s="200">
        <v>0</v>
      </c>
      <c r="Z16" s="200">
        <v>0</v>
      </c>
      <c r="AA16" s="200">
        <v>0</v>
      </c>
      <c r="AB16" s="200">
        <v>0</v>
      </c>
      <c r="AC16" s="200">
        <v>0</v>
      </c>
      <c r="AD16" s="200">
        <v>0</v>
      </c>
      <c r="AE16" s="200">
        <v>0</v>
      </c>
      <c r="AF16" s="200">
        <v>0</v>
      </c>
      <c r="AG16" s="200">
        <v>0</v>
      </c>
      <c r="AH16" s="200">
        <v>0</v>
      </c>
      <c r="AI16" s="200">
        <v>0</v>
      </c>
      <c r="AJ16" s="200">
        <v>0</v>
      </c>
      <c r="AK16" s="200">
        <v>0</v>
      </c>
      <c r="AL16" s="200">
        <v>85203.76</v>
      </c>
      <c r="AM16" s="200">
        <v>2820</v>
      </c>
      <c r="AN16" s="200">
        <v>220000</v>
      </c>
      <c r="AO16" s="200">
        <v>589300</v>
      </c>
      <c r="AP16" s="200">
        <v>0</v>
      </c>
      <c r="AQ16" s="200">
        <v>19000</v>
      </c>
      <c r="AR16" s="200">
        <v>15820</v>
      </c>
      <c r="AS16" s="200">
        <v>0</v>
      </c>
      <c r="AT16" s="200">
        <v>0</v>
      </c>
      <c r="AU16" s="200">
        <v>0</v>
      </c>
      <c r="AV16" s="200">
        <v>0</v>
      </c>
      <c r="AW16" s="200">
        <v>3760</v>
      </c>
      <c r="AX16" s="200">
        <v>0</v>
      </c>
      <c r="AY16" s="200">
        <v>0</v>
      </c>
      <c r="AZ16" s="200">
        <v>0</v>
      </c>
      <c r="BA16" s="200">
        <v>1410</v>
      </c>
      <c r="BB16" s="200">
        <v>0</v>
      </c>
      <c r="BC16" s="200">
        <v>0</v>
      </c>
      <c r="BD16" s="200">
        <v>0</v>
      </c>
      <c r="BE16" s="200">
        <v>0</v>
      </c>
      <c r="BF16" s="200">
        <v>0</v>
      </c>
      <c r="BG16" s="200">
        <v>0</v>
      </c>
      <c r="BH16" s="200">
        <v>10650</v>
      </c>
      <c r="BI16" s="205" t="s">
        <v>320</v>
      </c>
      <c r="BJ16" s="205" t="s">
        <v>320</v>
      </c>
      <c r="BK16" s="205" t="s">
        <v>320</v>
      </c>
      <c r="BL16" s="205" t="s">
        <v>320</v>
      </c>
      <c r="BM16" s="205" t="s">
        <v>320</v>
      </c>
      <c r="BN16" s="205" t="s">
        <v>320</v>
      </c>
      <c r="BO16" s="205" t="s">
        <v>320</v>
      </c>
      <c r="BP16" s="205" t="s">
        <v>320</v>
      </c>
      <c r="BQ16" s="205" t="s">
        <v>320</v>
      </c>
      <c r="BR16" s="205" t="s">
        <v>320</v>
      </c>
      <c r="BS16" s="205" t="s">
        <v>320</v>
      </c>
      <c r="BT16" s="200">
        <v>101310</v>
      </c>
      <c r="BU16" s="200">
        <v>0</v>
      </c>
      <c r="BV16" s="200">
        <v>101310</v>
      </c>
      <c r="BW16" s="200">
        <v>0</v>
      </c>
      <c r="BX16" s="200">
        <v>0</v>
      </c>
      <c r="BY16" s="200">
        <v>0</v>
      </c>
      <c r="BZ16" s="200">
        <v>0</v>
      </c>
      <c r="CA16" s="200">
        <v>0</v>
      </c>
      <c r="CB16" s="200">
        <v>0</v>
      </c>
      <c r="CC16" s="200">
        <v>0</v>
      </c>
      <c r="CD16" s="200">
        <v>0</v>
      </c>
      <c r="CE16" s="200">
        <v>0</v>
      </c>
      <c r="CF16" s="200">
        <v>0</v>
      </c>
      <c r="CG16" s="200">
        <v>0</v>
      </c>
      <c r="CH16" s="205" t="s">
        <v>320</v>
      </c>
      <c r="CI16" s="200">
        <v>0</v>
      </c>
      <c r="CJ16" s="200">
        <v>0</v>
      </c>
      <c r="CK16" s="200">
        <v>0</v>
      </c>
      <c r="CL16" s="200">
        <v>0</v>
      </c>
      <c r="CM16" s="200">
        <v>0</v>
      </c>
      <c r="CN16" s="200">
        <v>0</v>
      </c>
      <c r="CO16" s="200">
        <v>0</v>
      </c>
      <c r="CP16" s="200">
        <v>0</v>
      </c>
      <c r="CQ16" s="200">
        <v>0</v>
      </c>
      <c r="CR16" s="200">
        <v>0</v>
      </c>
      <c r="CS16" s="200">
        <v>0</v>
      </c>
      <c r="CT16" s="205" t="s">
        <v>320</v>
      </c>
      <c r="CU16" s="209" t="s">
        <v>320</v>
      </c>
    </row>
    <row r="17" ht="15.4" customHeight="1" spans="1:99">
      <c r="A17" s="201" t="s">
        <v>335</v>
      </c>
      <c r="B17" s="202" t="s">
        <v>134</v>
      </c>
      <c r="C17" s="202" t="s">
        <v>134</v>
      </c>
      <c r="D17" s="202" t="s">
        <v>326</v>
      </c>
      <c r="E17" s="200">
        <v>6284302.7</v>
      </c>
      <c r="F17" s="200">
        <v>5151249.7</v>
      </c>
      <c r="G17" s="200">
        <v>2278197</v>
      </c>
      <c r="H17" s="200">
        <v>1479864</v>
      </c>
      <c r="I17" s="200">
        <v>170748</v>
      </c>
      <c r="J17" s="200">
        <v>0</v>
      </c>
      <c r="K17" s="200">
        <v>96313.7</v>
      </c>
      <c r="L17" s="200">
        <v>0</v>
      </c>
      <c r="M17" s="200">
        <v>0</v>
      </c>
      <c r="N17" s="200">
        <v>0</v>
      </c>
      <c r="O17" s="200">
        <v>1126127</v>
      </c>
      <c r="P17" s="200">
        <v>1016363</v>
      </c>
      <c r="Q17" s="200">
        <v>105090</v>
      </c>
      <c r="R17" s="200">
        <v>0</v>
      </c>
      <c r="S17" s="200">
        <v>0</v>
      </c>
      <c r="T17" s="200">
        <v>0</v>
      </c>
      <c r="U17" s="200">
        <v>0</v>
      </c>
      <c r="V17" s="200">
        <v>0</v>
      </c>
      <c r="W17" s="200">
        <v>0</v>
      </c>
      <c r="X17" s="200">
        <v>0</v>
      </c>
      <c r="Y17" s="200">
        <v>0</v>
      </c>
      <c r="Z17" s="200">
        <v>0</v>
      </c>
      <c r="AA17" s="200">
        <v>0</v>
      </c>
      <c r="AB17" s="200">
        <v>0</v>
      </c>
      <c r="AC17" s="200">
        <v>0</v>
      </c>
      <c r="AD17" s="200">
        <v>0</v>
      </c>
      <c r="AE17" s="200">
        <v>0</v>
      </c>
      <c r="AF17" s="200">
        <v>0</v>
      </c>
      <c r="AG17" s="200">
        <v>0</v>
      </c>
      <c r="AH17" s="200">
        <v>0</v>
      </c>
      <c r="AI17" s="200">
        <v>0</v>
      </c>
      <c r="AJ17" s="200">
        <v>0</v>
      </c>
      <c r="AK17" s="200">
        <v>0</v>
      </c>
      <c r="AL17" s="200">
        <v>80393</v>
      </c>
      <c r="AM17" s="200">
        <v>2580</v>
      </c>
      <c r="AN17" s="200">
        <v>220000</v>
      </c>
      <c r="AO17" s="200">
        <v>589300</v>
      </c>
      <c r="AP17" s="200">
        <v>0</v>
      </c>
      <c r="AQ17" s="200">
        <v>19000</v>
      </c>
      <c r="AR17" s="200">
        <v>15380</v>
      </c>
      <c r="AS17" s="200">
        <v>0</v>
      </c>
      <c r="AT17" s="200">
        <v>0</v>
      </c>
      <c r="AU17" s="200">
        <v>0</v>
      </c>
      <c r="AV17" s="200">
        <v>0</v>
      </c>
      <c r="AW17" s="200">
        <v>3440</v>
      </c>
      <c r="AX17" s="200">
        <v>0</v>
      </c>
      <c r="AY17" s="200">
        <v>0</v>
      </c>
      <c r="AZ17" s="200">
        <v>0</v>
      </c>
      <c r="BA17" s="200">
        <v>1290</v>
      </c>
      <c r="BB17" s="200">
        <v>0</v>
      </c>
      <c r="BC17" s="200">
        <v>0</v>
      </c>
      <c r="BD17" s="200">
        <v>0</v>
      </c>
      <c r="BE17" s="200">
        <v>0</v>
      </c>
      <c r="BF17" s="200">
        <v>0</v>
      </c>
      <c r="BG17" s="200">
        <v>0</v>
      </c>
      <c r="BH17" s="200">
        <v>10650</v>
      </c>
      <c r="BI17" s="205" t="s">
        <v>320</v>
      </c>
      <c r="BJ17" s="205" t="s">
        <v>320</v>
      </c>
      <c r="BK17" s="205" t="s">
        <v>320</v>
      </c>
      <c r="BL17" s="205" t="s">
        <v>320</v>
      </c>
      <c r="BM17" s="205" t="s">
        <v>320</v>
      </c>
      <c r="BN17" s="205" t="s">
        <v>320</v>
      </c>
      <c r="BO17" s="205" t="s">
        <v>320</v>
      </c>
      <c r="BP17" s="205" t="s">
        <v>320</v>
      </c>
      <c r="BQ17" s="205" t="s">
        <v>320</v>
      </c>
      <c r="BR17" s="205" t="s">
        <v>320</v>
      </c>
      <c r="BS17" s="205" t="s">
        <v>320</v>
      </c>
      <c r="BT17" s="200">
        <v>101310</v>
      </c>
      <c r="BU17" s="200">
        <v>0</v>
      </c>
      <c r="BV17" s="200">
        <v>101310</v>
      </c>
      <c r="BW17" s="200">
        <v>0</v>
      </c>
      <c r="BX17" s="200">
        <v>0</v>
      </c>
      <c r="BY17" s="200">
        <v>0</v>
      </c>
      <c r="BZ17" s="200">
        <v>0</v>
      </c>
      <c r="CA17" s="200">
        <v>0</v>
      </c>
      <c r="CB17" s="200">
        <v>0</v>
      </c>
      <c r="CC17" s="200">
        <v>0</v>
      </c>
      <c r="CD17" s="200">
        <v>0</v>
      </c>
      <c r="CE17" s="200">
        <v>0</v>
      </c>
      <c r="CF17" s="200">
        <v>0</v>
      </c>
      <c r="CG17" s="200">
        <v>0</v>
      </c>
      <c r="CH17" s="205" t="s">
        <v>320</v>
      </c>
      <c r="CI17" s="200">
        <v>0</v>
      </c>
      <c r="CJ17" s="200">
        <v>0</v>
      </c>
      <c r="CK17" s="200">
        <v>0</v>
      </c>
      <c r="CL17" s="200">
        <v>0</v>
      </c>
      <c r="CM17" s="200">
        <v>0</v>
      </c>
      <c r="CN17" s="200">
        <v>0</v>
      </c>
      <c r="CO17" s="200">
        <v>0</v>
      </c>
      <c r="CP17" s="200">
        <v>0</v>
      </c>
      <c r="CQ17" s="200">
        <v>0</v>
      </c>
      <c r="CR17" s="200">
        <v>0</v>
      </c>
      <c r="CS17" s="200">
        <v>0</v>
      </c>
      <c r="CT17" s="205" t="s">
        <v>320</v>
      </c>
      <c r="CU17" s="209" t="s">
        <v>320</v>
      </c>
    </row>
    <row r="18" ht="15.4" customHeight="1" spans="1:99">
      <c r="A18" s="201" t="s">
        <v>336</v>
      </c>
      <c r="B18" s="202" t="s">
        <v>134</v>
      </c>
      <c r="C18" s="202" t="s">
        <v>134</v>
      </c>
      <c r="D18" s="202" t="s">
        <v>332</v>
      </c>
      <c r="E18" s="200">
        <v>70486.06</v>
      </c>
      <c r="F18" s="200">
        <v>52095.3</v>
      </c>
      <c r="G18" s="200">
        <v>0</v>
      </c>
      <c r="H18" s="200">
        <v>0</v>
      </c>
      <c r="I18" s="200">
        <v>0</v>
      </c>
      <c r="J18" s="200">
        <v>1002</v>
      </c>
      <c r="K18" s="200">
        <v>6999.3</v>
      </c>
      <c r="L18" s="200">
        <v>44094</v>
      </c>
      <c r="M18" s="200">
        <v>0</v>
      </c>
      <c r="N18" s="200">
        <v>0</v>
      </c>
      <c r="O18" s="200">
        <v>0</v>
      </c>
      <c r="P18" s="200">
        <v>17950.76</v>
      </c>
      <c r="Q18" s="200">
        <v>12900</v>
      </c>
      <c r="R18" s="200">
        <v>0</v>
      </c>
      <c r="S18" s="200">
        <v>0</v>
      </c>
      <c r="T18" s="200">
        <v>0</v>
      </c>
      <c r="U18" s="200">
        <v>0</v>
      </c>
      <c r="V18" s="200">
        <v>0</v>
      </c>
      <c r="W18" s="200">
        <v>0</v>
      </c>
      <c r="X18" s="200">
        <v>0</v>
      </c>
      <c r="Y18" s="200">
        <v>0</v>
      </c>
      <c r="Z18" s="200">
        <v>0</v>
      </c>
      <c r="AA18" s="200">
        <v>0</v>
      </c>
      <c r="AB18" s="200">
        <v>0</v>
      </c>
      <c r="AC18" s="200">
        <v>0</v>
      </c>
      <c r="AD18" s="200">
        <v>0</v>
      </c>
      <c r="AE18" s="200">
        <v>0</v>
      </c>
      <c r="AF18" s="200">
        <v>0</v>
      </c>
      <c r="AG18" s="200">
        <v>0</v>
      </c>
      <c r="AH18" s="200">
        <v>0</v>
      </c>
      <c r="AI18" s="200">
        <v>0</v>
      </c>
      <c r="AJ18" s="200">
        <v>0</v>
      </c>
      <c r="AK18" s="200">
        <v>0</v>
      </c>
      <c r="AL18" s="200">
        <v>4810.76</v>
      </c>
      <c r="AM18" s="200">
        <v>240</v>
      </c>
      <c r="AN18" s="200">
        <v>0</v>
      </c>
      <c r="AO18" s="200">
        <v>0</v>
      </c>
      <c r="AP18" s="200">
        <v>0</v>
      </c>
      <c r="AQ18" s="200">
        <v>0</v>
      </c>
      <c r="AR18" s="200">
        <v>440</v>
      </c>
      <c r="AS18" s="200">
        <v>0</v>
      </c>
      <c r="AT18" s="200">
        <v>0</v>
      </c>
      <c r="AU18" s="200">
        <v>0</v>
      </c>
      <c r="AV18" s="200">
        <v>0</v>
      </c>
      <c r="AW18" s="200">
        <v>320</v>
      </c>
      <c r="AX18" s="200">
        <v>0</v>
      </c>
      <c r="AY18" s="200">
        <v>0</v>
      </c>
      <c r="AZ18" s="200">
        <v>0</v>
      </c>
      <c r="BA18" s="200">
        <v>120</v>
      </c>
      <c r="BB18" s="200">
        <v>0</v>
      </c>
      <c r="BC18" s="200">
        <v>0</v>
      </c>
      <c r="BD18" s="200">
        <v>0</v>
      </c>
      <c r="BE18" s="200">
        <v>0</v>
      </c>
      <c r="BF18" s="200">
        <v>0</v>
      </c>
      <c r="BG18" s="200">
        <v>0</v>
      </c>
      <c r="BH18" s="200">
        <v>0</v>
      </c>
      <c r="BI18" s="205" t="s">
        <v>320</v>
      </c>
      <c r="BJ18" s="205" t="s">
        <v>320</v>
      </c>
      <c r="BK18" s="205" t="s">
        <v>320</v>
      </c>
      <c r="BL18" s="205" t="s">
        <v>320</v>
      </c>
      <c r="BM18" s="205" t="s">
        <v>320</v>
      </c>
      <c r="BN18" s="205" t="s">
        <v>320</v>
      </c>
      <c r="BO18" s="205" t="s">
        <v>320</v>
      </c>
      <c r="BP18" s="205" t="s">
        <v>320</v>
      </c>
      <c r="BQ18" s="205" t="s">
        <v>320</v>
      </c>
      <c r="BR18" s="205" t="s">
        <v>320</v>
      </c>
      <c r="BS18" s="205" t="s">
        <v>320</v>
      </c>
      <c r="BT18" s="200">
        <v>0</v>
      </c>
      <c r="BU18" s="200">
        <v>0</v>
      </c>
      <c r="BV18" s="200">
        <v>0</v>
      </c>
      <c r="BW18" s="200">
        <v>0</v>
      </c>
      <c r="BX18" s="200">
        <v>0</v>
      </c>
      <c r="BY18" s="200">
        <v>0</v>
      </c>
      <c r="BZ18" s="200">
        <v>0</v>
      </c>
      <c r="CA18" s="200">
        <v>0</v>
      </c>
      <c r="CB18" s="200">
        <v>0</v>
      </c>
      <c r="CC18" s="200">
        <v>0</v>
      </c>
      <c r="CD18" s="200">
        <v>0</v>
      </c>
      <c r="CE18" s="200">
        <v>0</v>
      </c>
      <c r="CF18" s="200">
        <v>0</v>
      </c>
      <c r="CG18" s="200">
        <v>0</v>
      </c>
      <c r="CH18" s="205" t="s">
        <v>320</v>
      </c>
      <c r="CI18" s="200">
        <v>0</v>
      </c>
      <c r="CJ18" s="200">
        <v>0</v>
      </c>
      <c r="CK18" s="200">
        <v>0</v>
      </c>
      <c r="CL18" s="200">
        <v>0</v>
      </c>
      <c r="CM18" s="200">
        <v>0</v>
      </c>
      <c r="CN18" s="200">
        <v>0</v>
      </c>
      <c r="CO18" s="200">
        <v>0</v>
      </c>
      <c r="CP18" s="200">
        <v>0</v>
      </c>
      <c r="CQ18" s="200">
        <v>0</v>
      </c>
      <c r="CR18" s="200">
        <v>0</v>
      </c>
      <c r="CS18" s="200">
        <v>0</v>
      </c>
      <c r="CT18" s="205" t="s">
        <v>320</v>
      </c>
      <c r="CU18" s="209" t="s">
        <v>320</v>
      </c>
    </row>
    <row r="19" ht="15.4" customHeight="1" spans="1:99">
      <c r="A19" s="201" t="s">
        <v>337</v>
      </c>
      <c r="B19" s="202" t="s">
        <v>134</v>
      </c>
      <c r="C19" s="202" t="s">
        <v>134</v>
      </c>
      <c r="D19" s="202" t="s">
        <v>338</v>
      </c>
      <c r="E19" s="200">
        <v>64687227.98</v>
      </c>
      <c r="F19" s="200">
        <v>40365971.23</v>
      </c>
      <c r="G19" s="200">
        <v>15959172.42</v>
      </c>
      <c r="H19" s="200">
        <v>9914804.4</v>
      </c>
      <c r="I19" s="200">
        <v>8795841.94</v>
      </c>
      <c r="J19" s="200">
        <v>1760667.71</v>
      </c>
      <c r="K19" s="200">
        <v>1221716.6</v>
      </c>
      <c r="L19" s="200">
        <v>1090586.6</v>
      </c>
      <c r="M19" s="200">
        <v>604093</v>
      </c>
      <c r="N19" s="200">
        <v>293500</v>
      </c>
      <c r="O19" s="200">
        <v>725588.56</v>
      </c>
      <c r="P19" s="200">
        <v>17028544.57</v>
      </c>
      <c r="Q19" s="200">
        <v>976987.67</v>
      </c>
      <c r="R19" s="200">
        <v>112410</v>
      </c>
      <c r="S19" s="200">
        <v>0</v>
      </c>
      <c r="T19" s="200">
        <v>3299.03</v>
      </c>
      <c r="U19" s="200">
        <v>25500</v>
      </c>
      <c r="V19" s="200">
        <v>94773.09</v>
      </c>
      <c r="W19" s="200">
        <v>701699.83</v>
      </c>
      <c r="X19" s="200">
        <v>0</v>
      </c>
      <c r="Y19" s="200">
        <v>6644.85</v>
      </c>
      <c r="Z19" s="200">
        <v>551976.83</v>
      </c>
      <c r="AA19" s="200">
        <v>0</v>
      </c>
      <c r="AB19" s="200">
        <v>4484274</v>
      </c>
      <c r="AC19" s="200">
        <v>0</v>
      </c>
      <c r="AD19" s="200">
        <v>400</v>
      </c>
      <c r="AE19" s="200">
        <v>18408</v>
      </c>
      <c r="AF19" s="200">
        <v>14123</v>
      </c>
      <c r="AG19" s="200">
        <v>5477972.91</v>
      </c>
      <c r="AH19" s="200">
        <v>0</v>
      </c>
      <c r="AI19" s="200">
        <v>551584</v>
      </c>
      <c r="AJ19" s="200">
        <v>30938.4</v>
      </c>
      <c r="AK19" s="200">
        <v>0</v>
      </c>
      <c r="AL19" s="200">
        <v>455113.03</v>
      </c>
      <c r="AM19" s="200">
        <v>19920.1</v>
      </c>
      <c r="AN19" s="200">
        <v>681740</v>
      </c>
      <c r="AO19" s="200">
        <v>2328869</v>
      </c>
      <c r="AP19" s="200">
        <v>559.86</v>
      </c>
      <c r="AQ19" s="200">
        <v>491350.97</v>
      </c>
      <c r="AR19" s="200">
        <v>6470183.18</v>
      </c>
      <c r="AS19" s="200">
        <v>0</v>
      </c>
      <c r="AT19" s="200">
        <v>399</v>
      </c>
      <c r="AU19" s="200">
        <v>0</v>
      </c>
      <c r="AV19" s="200">
        <v>0</v>
      </c>
      <c r="AW19" s="200">
        <v>6237417.41</v>
      </c>
      <c r="AX19" s="200">
        <v>0</v>
      </c>
      <c r="AY19" s="200">
        <v>0</v>
      </c>
      <c r="AZ19" s="200">
        <v>0</v>
      </c>
      <c r="BA19" s="200">
        <v>57200</v>
      </c>
      <c r="BB19" s="200">
        <v>0</v>
      </c>
      <c r="BC19" s="200">
        <v>41815.4</v>
      </c>
      <c r="BD19" s="200">
        <v>0</v>
      </c>
      <c r="BE19" s="200">
        <v>0</v>
      </c>
      <c r="BF19" s="200">
        <v>0</v>
      </c>
      <c r="BG19" s="200">
        <v>0</v>
      </c>
      <c r="BH19" s="200">
        <v>133351.37</v>
      </c>
      <c r="BI19" s="205" t="s">
        <v>320</v>
      </c>
      <c r="BJ19" s="205" t="s">
        <v>320</v>
      </c>
      <c r="BK19" s="205" t="s">
        <v>320</v>
      </c>
      <c r="BL19" s="205" t="s">
        <v>320</v>
      </c>
      <c r="BM19" s="205" t="s">
        <v>320</v>
      </c>
      <c r="BN19" s="205" t="s">
        <v>320</v>
      </c>
      <c r="BO19" s="205" t="s">
        <v>320</v>
      </c>
      <c r="BP19" s="205" t="s">
        <v>320</v>
      </c>
      <c r="BQ19" s="205" t="s">
        <v>320</v>
      </c>
      <c r="BR19" s="205" t="s">
        <v>320</v>
      </c>
      <c r="BS19" s="205" t="s">
        <v>320</v>
      </c>
      <c r="BT19" s="200">
        <v>822529</v>
      </c>
      <c r="BU19" s="200">
        <v>0</v>
      </c>
      <c r="BV19" s="200">
        <v>74573</v>
      </c>
      <c r="BW19" s="200">
        <v>0</v>
      </c>
      <c r="BX19" s="200">
        <v>0</v>
      </c>
      <c r="BY19" s="200">
        <v>0</v>
      </c>
      <c r="BZ19" s="200">
        <v>747956</v>
      </c>
      <c r="CA19" s="200">
        <v>0</v>
      </c>
      <c r="CB19" s="200">
        <v>0</v>
      </c>
      <c r="CC19" s="200">
        <v>0</v>
      </c>
      <c r="CD19" s="200">
        <v>0</v>
      </c>
      <c r="CE19" s="200">
        <v>0</v>
      </c>
      <c r="CF19" s="200">
        <v>0</v>
      </c>
      <c r="CG19" s="200">
        <v>0</v>
      </c>
      <c r="CH19" s="205" t="s">
        <v>320</v>
      </c>
      <c r="CI19" s="200">
        <v>0</v>
      </c>
      <c r="CJ19" s="200">
        <v>0</v>
      </c>
      <c r="CK19" s="200">
        <v>0</v>
      </c>
      <c r="CL19" s="200">
        <v>0</v>
      </c>
      <c r="CM19" s="200">
        <v>0</v>
      </c>
      <c r="CN19" s="200">
        <v>0</v>
      </c>
      <c r="CO19" s="200">
        <v>0</v>
      </c>
      <c r="CP19" s="200">
        <v>0</v>
      </c>
      <c r="CQ19" s="200">
        <v>0</v>
      </c>
      <c r="CR19" s="200">
        <v>0</v>
      </c>
      <c r="CS19" s="200">
        <v>0</v>
      </c>
      <c r="CT19" s="205" t="s">
        <v>320</v>
      </c>
      <c r="CU19" s="209" t="s">
        <v>320</v>
      </c>
    </row>
    <row r="20" ht="15.4" customHeight="1" spans="1:99">
      <c r="A20" s="201" t="s">
        <v>339</v>
      </c>
      <c r="B20" s="202" t="s">
        <v>134</v>
      </c>
      <c r="C20" s="202" t="s">
        <v>134</v>
      </c>
      <c r="D20" s="202" t="s">
        <v>326</v>
      </c>
      <c r="E20" s="200">
        <v>45241218.01</v>
      </c>
      <c r="F20" s="200">
        <v>28879848.92</v>
      </c>
      <c r="G20" s="200">
        <v>11473798.92</v>
      </c>
      <c r="H20" s="200">
        <v>7658976.06</v>
      </c>
      <c r="I20" s="200">
        <v>6641647.84</v>
      </c>
      <c r="J20" s="200">
        <v>1403777.14</v>
      </c>
      <c r="K20" s="200">
        <v>356358.6</v>
      </c>
      <c r="L20" s="200">
        <v>154825.8</v>
      </c>
      <c r="M20" s="200">
        <v>562899</v>
      </c>
      <c r="N20" s="200">
        <v>293500</v>
      </c>
      <c r="O20" s="200">
        <v>334065.56</v>
      </c>
      <c r="P20" s="200">
        <v>10264757.09</v>
      </c>
      <c r="Q20" s="200">
        <v>603985.52</v>
      </c>
      <c r="R20" s="200">
        <v>80790</v>
      </c>
      <c r="S20" s="200">
        <v>0</v>
      </c>
      <c r="T20" s="200">
        <v>2169.03</v>
      </c>
      <c r="U20" s="200">
        <v>25500</v>
      </c>
      <c r="V20" s="200">
        <v>68100</v>
      </c>
      <c r="W20" s="200">
        <v>427514.59</v>
      </c>
      <c r="X20" s="200">
        <v>0</v>
      </c>
      <c r="Y20" s="200">
        <v>6644.85</v>
      </c>
      <c r="Z20" s="200">
        <v>351445.83</v>
      </c>
      <c r="AA20" s="200">
        <v>0</v>
      </c>
      <c r="AB20" s="200">
        <v>2751144</v>
      </c>
      <c r="AC20" s="200">
        <v>0</v>
      </c>
      <c r="AD20" s="200">
        <v>400</v>
      </c>
      <c r="AE20" s="200">
        <v>13768</v>
      </c>
      <c r="AF20" s="200">
        <v>0</v>
      </c>
      <c r="AG20" s="200">
        <v>2856000</v>
      </c>
      <c r="AH20" s="200">
        <v>0</v>
      </c>
      <c r="AI20" s="200">
        <v>0</v>
      </c>
      <c r="AJ20" s="200">
        <v>0</v>
      </c>
      <c r="AK20" s="200">
        <v>0</v>
      </c>
      <c r="AL20" s="200">
        <v>295366.82</v>
      </c>
      <c r="AM20" s="200">
        <v>600</v>
      </c>
      <c r="AN20" s="200">
        <v>660000</v>
      </c>
      <c r="AO20" s="200">
        <v>1722769</v>
      </c>
      <c r="AP20" s="200">
        <v>0</v>
      </c>
      <c r="AQ20" s="200">
        <v>398559.45</v>
      </c>
      <c r="AR20" s="200">
        <v>6096612</v>
      </c>
      <c r="AS20" s="200">
        <v>0</v>
      </c>
      <c r="AT20" s="200">
        <v>0</v>
      </c>
      <c r="AU20" s="200">
        <v>0</v>
      </c>
      <c r="AV20" s="200">
        <v>0</v>
      </c>
      <c r="AW20" s="200">
        <v>5964349.5</v>
      </c>
      <c r="AX20" s="200">
        <v>0</v>
      </c>
      <c r="AY20" s="200">
        <v>0</v>
      </c>
      <c r="AZ20" s="200">
        <v>0</v>
      </c>
      <c r="BA20" s="200">
        <v>48000</v>
      </c>
      <c r="BB20" s="200">
        <v>0</v>
      </c>
      <c r="BC20" s="200">
        <v>0</v>
      </c>
      <c r="BD20" s="200">
        <v>0</v>
      </c>
      <c r="BE20" s="200">
        <v>0</v>
      </c>
      <c r="BF20" s="200">
        <v>0</v>
      </c>
      <c r="BG20" s="200">
        <v>0</v>
      </c>
      <c r="BH20" s="200">
        <v>84262.5</v>
      </c>
      <c r="BI20" s="205" t="s">
        <v>320</v>
      </c>
      <c r="BJ20" s="205" t="s">
        <v>320</v>
      </c>
      <c r="BK20" s="205" t="s">
        <v>320</v>
      </c>
      <c r="BL20" s="205" t="s">
        <v>320</v>
      </c>
      <c r="BM20" s="205" t="s">
        <v>320</v>
      </c>
      <c r="BN20" s="205" t="s">
        <v>320</v>
      </c>
      <c r="BO20" s="205" t="s">
        <v>320</v>
      </c>
      <c r="BP20" s="205" t="s">
        <v>320</v>
      </c>
      <c r="BQ20" s="205" t="s">
        <v>320</v>
      </c>
      <c r="BR20" s="205" t="s">
        <v>320</v>
      </c>
      <c r="BS20" s="205" t="s">
        <v>320</v>
      </c>
      <c r="BT20" s="200">
        <v>0</v>
      </c>
      <c r="BU20" s="200">
        <v>0</v>
      </c>
      <c r="BV20" s="200">
        <v>0</v>
      </c>
      <c r="BW20" s="200">
        <v>0</v>
      </c>
      <c r="BX20" s="200">
        <v>0</v>
      </c>
      <c r="BY20" s="200">
        <v>0</v>
      </c>
      <c r="BZ20" s="200">
        <v>0</v>
      </c>
      <c r="CA20" s="200">
        <v>0</v>
      </c>
      <c r="CB20" s="200">
        <v>0</v>
      </c>
      <c r="CC20" s="200">
        <v>0</v>
      </c>
      <c r="CD20" s="200">
        <v>0</v>
      </c>
      <c r="CE20" s="200">
        <v>0</v>
      </c>
      <c r="CF20" s="200">
        <v>0</v>
      </c>
      <c r="CG20" s="200">
        <v>0</v>
      </c>
      <c r="CH20" s="205" t="s">
        <v>320</v>
      </c>
      <c r="CI20" s="200">
        <v>0</v>
      </c>
      <c r="CJ20" s="200">
        <v>0</v>
      </c>
      <c r="CK20" s="200">
        <v>0</v>
      </c>
      <c r="CL20" s="200">
        <v>0</v>
      </c>
      <c r="CM20" s="200">
        <v>0</v>
      </c>
      <c r="CN20" s="200">
        <v>0</v>
      </c>
      <c r="CO20" s="200">
        <v>0</v>
      </c>
      <c r="CP20" s="200">
        <v>0</v>
      </c>
      <c r="CQ20" s="200">
        <v>0</v>
      </c>
      <c r="CR20" s="200">
        <v>0</v>
      </c>
      <c r="CS20" s="200">
        <v>0</v>
      </c>
      <c r="CT20" s="205" t="s">
        <v>320</v>
      </c>
      <c r="CU20" s="209" t="s">
        <v>320</v>
      </c>
    </row>
    <row r="21" ht="15.4" customHeight="1" spans="1:99">
      <c r="A21" s="201" t="s">
        <v>340</v>
      </c>
      <c r="B21" s="202" t="s">
        <v>134</v>
      </c>
      <c r="C21" s="202" t="s">
        <v>134</v>
      </c>
      <c r="D21" s="202" t="s">
        <v>328</v>
      </c>
      <c r="E21" s="200">
        <v>2791822.91</v>
      </c>
      <c r="F21" s="200">
        <v>0</v>
      </c>
      <c r="G21" s="200">
        <v>0</v>
      </c>
      <c r="H21" s="200">
        <v>0</v>
      </c>
      <c r="I21" s="200">
        <v>0</v>
      </c>
      <c r="J21" s="200">
        <v>0</v>
      </c>
      <c r="K21" s="200">
        <v>0</v>
      </c>
      <c r="L21" s="200">
        <v>0</v>
      </c>
      <c r="M21" s="200">
        <v>0</v>
      </c>
      <c r="N21" s="200">
        <v>0</v>
      </c>
      <c r="O21" s="200">
        <v>0</v>
      </c>
      <c r="P21" s="200">
        <v>2791822.91</v>
      </c>
      <c r="Q21" s="200">
        <v>0</v>
      </c>
      <c r="R21" s="200">
        <v>0</v>
      </c>
      <c r="S21" s="200">
        <v>0</v>
      </c>
      <c r="T21" s="200">
        <v>0</v>
      </c>
      <c r="U21" s="200">
        <v>0</v>
      </c>
      <c r="V21" s="200">
        <v>0</v>
      </c>
      <c r="W21" s="200">
        <v>0</v>
      </c>
      <c r="X21" s="200">
        <v>0</v>
      </c>
      <c r="Y21" s="200">
        <v>0</v>
      </c>
      <c r="Z21" s="200">
        <v>0</v>
      </c>
      <c r="AA21" s="200">
        <v>0</v>
      </c>
      <c r="AB21" s="200">
        <v>169850</v>
      </c>
      <c r="AC21" s="200">
        <v>0</v>
      </c>
      <c r="AD21" s="200">
        <v>0</v>
      </c>
      <c r="AE21" s="200">
        <v>0</v>
      </c>
      <c r="AF21" s="200">
        <v>0</v>
      </c>
      <c r="AG21" s="200">
        <v>2621972.91</v>
      </c>
      <c r="AH21" s="200">
        <v>0</v>
      </c>
      <c r="AI21" s="200">
        <v>0</v>
      </c>
      <c r="AJ21" s="200">
        <v>0</v>
      </c>
      <c r="AK21" s="200">
        <v>0</v>
      </c>
      <c r="AL21" s="200">
        <v>0</v>
      </c>
      <c r="AM21" s="200">
        <v>0</v>
      </c>
      <c r="AN21" s="200">
        <v>0</v>
      </c>
      <c r="AO21" s="200">
        <v>0</v>
      </c>
      <c r="AP21" s="200">
        <v>0</v>
      </c>
      <c r="AQ21" s="200">
        <v>0</v>
      </c>
      <c r="AR21" s="200">
        <v>0</v>
      </c>
      <c r="AS21" s="200">
        <v>0</v>
      </c>
      <c r="AT21" s="200">
        <v>0</v>
      </c>
      <c r="AU21" s="200">
        <v>0</v>
      </c>
      <c r="AV21" s="200">
        <v>0</v>
      </c>
      <c r="AW21" s="200">
        <v>0</v>
      </c>
      <c r="AX21" s="200">
        <v>0</v>
      </c>
      <c r="AY21" s="200">
        <v>0</v>
      </c>
      <c r="AZ21" s="200">
        <v>0</v>
      </c>
      <c r="BA21" s="200">
        <v>0</v>
      </c>
      <c r="BB21" s="200">
        <v>0</v>
      </c>
      <c r="BC21" s="200">
        <v>0</v>
      </c>
      <c r="BD21" s="200">
        <v>0</v>
      </c>
      <c r="BE21" s="200">
        <v>0</v>
      </c>
      <c r="BF21" s="200">
        <v>0</v>
      </c>
      <c r="BG21" s="200">
        <v>0</v>
      </c>
      <c r="BH21" s="200">
        <v>0</v>
      </c>
      <c r="BI21" s="205" t="s">
        <v>320</v>
      </c>
      <c r="BJ21" s="205" t="s">
        <v>320</v>
      </c>
      <c r="BK21" s="205" t="s">
        <v>320</v>
      </c>
      <c r="BL21" s="205" t="s">
        <v>320</v>
      </c>
      <c r="BM21" s="205" t="s">
        <v>320</v>
      </c>
      <c r="BN21" s="205" t="s">
        <v>320</v>
      </c>
      <c r="BO21" s="205" t="s">
        <v>320</v>
      </c>
      <c r="BP21" s="205" t="s">
        <v>320</v>
      </c>
      <c r="BQ21" s="205" t="s">
        <v>320</v>
      </c>
      <c r="BR21" s="205" t="s">
        <v>320</v>
      </c>
      <c r="BS21" s="205" t="s">
        <v>320</v>
      </c>
      <c r="BT21" s="200">
        <v>0</v>
      </c>
      <c r="BU21" s="200">
        <v>0</v>
      </c>
      <c r="BV21" s="200">
        <v>0</v>
      </c>
      <c r="BW21" s="200">
        <v>0</v>
      </c>
      <c r="BX21" s="200">
        <v>0</v>
      </c>
      <c r="BY21" s="200">
        <v>0</v>
      </c>
      <c r="BZ21" s="200">
        <v>0</v>
      </c>
      <c r="CA21" s="200">
        <v>0</v>
      </c>
      <c r="CB21" s="200">
        <v>0</v>
      </c>
      <c r="CC21" s="200">
        <v>0</v>
      </c>
      <c r="CD21" s="200">
        <v>0</v>
      </c>
      <c r="CE21" s="200">
        <v>0</v>
      </c>
      <c r="CF21" s="200">
        <v>0</v>
      </c>
      <c r="CG21" s="200">
        <v>0</v>
      </c>
      <c r="CH21" s="205" t="s">
        <v>320</v>
      </c>
      <c r="CI21" s="200">
        <v>0</v>
      </c>
      <c r="CJ21" s="200">
        <v>0</v>
      </c>
      <c r="CK21" s="200">
        <v>0</v>
      </c>
      <c r="CL21" s="200">
        <v>0</v>
      </c>
      <c r="CM21" s="200">
        <v>0</v>
      </c>
      <c r="CN21" s="200">
        <v>0</v>
      </c>
      <c r="CO21" s="200">
        <v>0</v>
      </c>
      <c r="CP21" s="200">
        <v>0</v>
      </c>
      <c r="CQ21" s="200">
        <v>0</v>
      </c>
      <c r="CR21" s="200">
        <v>0</v>
      </c>
      <c r="CS21" s="200">
        <v>0</v>
      </c>
      <c r="CT21" s="205" t="s">
        <v>320</v>
      </c>
      <c r="CU21" s="209" t="s">
        <v>320</v>
      </c>
    </row>
    <row r="22" ht="15.4" customHeight="1" spans="1:99">
      <c r="A22" s="201" t="s">
        <v>341</v>
      </c>
      <c r="B22" s="202" t="s">
        <v>134</v>
      </c>
      <c r="C22" s="202" t="s">
        <v>134</v>
      </c>
      <c r="D22" s="202" t="s">
        <v>342</v>
      </c>
      <c r="E22" s="200">
        <v>8210663.36</v>
      </c>
      <c r="F22" s="200">
        <v>7068307.64</v>
      </c>
      <c r="G22" s="200">
        <v>2304005.2</v>
      </c>
      <c r="H22" s="200">
        <v>1459375.2</v>
      </c>
      <c r="I22" s="200">
        <v>1735079.3</v>
      </c>
      <c r="J22" s="200">
        <v>208950.94</v>
      </c>
      <c r="K22" s="200">
        <v>809701</v>
      </c>
      <c r="L22" s="200">
        <v>149312</v>
      </c>
      <c r="M22" s="200">
        <v>41194</v>
      </c>
      <c r="N22" s="200">
        <v>0</v>
      </c>
      <c r="O22" s="200">
        <v>360690</v>
      </c>
      <c r="P22" s="200">
        <v>959588.85</v>
      </c>
      <c r="Q22" s="200">
        <v>168618.82</v>
      </c>
      <c r="R22" s="200">
        <v>0</v>
      </c>
      <c r="S22" s="200">
        <v>0</v>
      </c>
      <c r="T22" s="200">
        <v>0</v>
      </c>
      <c r="U22" s="200">
        <v>0</v>
      </c>
      <c r="V22" s="200">
        <v>0</v>
      </c>
      <c r="W22" s="200">
        <v>166180.95</v>
      </c>
      <c r="X22" s="200">
        <v>0</v>
      </c>
      <c r="Y22" s="200">
        <v>0</v>
      </c>
      <c r="Z22" s="200">
        <v>11770</v>
      </c>
      <c r="AA22" s="200">
        <v>0</v>
      </c>
      <c r="AB22" s="200">
        <v>0</v>
      </c>
      <c r="AC22" s="200">
        <v>0</v>
      </c>
      <c r="AD22" s="200">
        <v>0</v>
      </c>
      <c r="AE22" s="200">
        <v>0</v>
      </c>
      <c r="AF22" s="200">
        <v>12307</v>
      </c>
      <c r="AG22" s="200">
        <v>0</v>
      </c>
      <c r="AH22" s="200">
        <v>0</v>
      </c>
      <c r="AI22" s="200">
        <v>0</v>
      </c>
      <c r="AJ22" s="200">
        <v>0</v>
      </c>
      <c r="AK22" s="200">
        <v>0</v>
      </c>
      <c r="AL22" s="200">
        <v>83289.6</v>
      </c>
      <c r="AM22" s="200">
        <v>0</v>
      </c>
      <c r="AN22" s="200">
        <v>21740</v>
      </c>
      <c r="AO22" s="200">
        <v>484400</v>
      </c>
      <c r="AP22" s="200">
        <v>0</v>
      </c>
      <c r="AQ22" s="200">
        <v>11282.48</v>
      </c>
      <c r="AR22" s="200">
        <v>172658.87</v>
      </c>
      <c r="AS22" s="200">
        <v>0</v>
      </c>
      <c r="AT22" s="200">
        <v>399</v>
      </c>
      <c r="AU22" s="200">
        <v>0</v>
      </c>
      <c r="AV22" s="200">
        <v>0</v>
      </c>
      <c r="AW22" s="200">
        <v>90567.6</v>
      </c>
      <c r="AX22" s="200">
        <v>0</v>
      </c>
      <c r="AY22" s="200">
        <v>0</v>
      </c>
      <c r="AZ22" s="200">
        <v>0</v>
      </c>
      <c r="BA22" s="200">
        <v>9200</v>
      </c>
      <c r="BB22" s="200">
        <v>0</v>
      </c>
      <c r="BC22" s="200">
        <v>27583.4</v>
      </c>
      <c r="BD22" s="200">
        <v>0</v>
      </c>
      <c r="BE22" s="200">
        <v>0</v>
      </c>
      <c r="BF22" s="200">
        <v>0</v>
      </c>
      <c r="BG22" s="200">
        <v>0</v>
      </c>
      <c r="BH22" s="200">
        <v>44908.87</v>
      </c>
      <c r="BI22" s="205" t="s">
        <v>320</v>
      </c>
      <c r="BJ22" s="205" t="s">
        <v>320</v>
      </c>
      <c r="BK22" s="205" t="s">
        <v>320</v>
      </c>
      <c r="BL22" s="205" t="s">
        <v>320</v>
      </c>
      <c r="BM22" s="205" t="s">
        <v>320</v>
      </c>
      <c r="BN22" s="205" t="s">
        <v>320</v>
      </c>
      <c r="BO22" s="205" t="s">
        <v>320</v>
      </c>
      <c r="BP22" s="205" t="s">
        <v>320</v>
      </c>
      <c r="BQ22" s="205" t="s">
        <v>320</v>
      </c>
      <c r="BR22" s="205" t="s">
        <v>320</v>
      </c>
      <c r="BS22" s="205" t="s">
        <v>320</v>
      </c>
      <c r="BT22" s="200">
        <v>10108</v>
      </c>
      <c r="BU22" s="200">
        <v>0</v>
      </c>
      <c r="BV22" s="200">
        <v>10108</v>
      </c>
      <c r="BW22" s="200">
        <v>0</v>
      </c>
      <c r="BX22" s="200">
        <v>0</v>
      </c>
      <c r="BY22" s="200">
        <v>0</v>
      </c>
      <c r="BZ22" s="200">
        <v>0</v>
      </c>
      <c r="CA22" s="200">
        <v>0</v>
      </c>
      <c r="CB22" s="200">
        <v>0</v>
      </c>
      <c r="CC22" s="200">
        <v>0</v>
      </c>
      <c r="CD22" s="200">
        <v>0</v>
      </c>
      <c r="CE22" s="200">
        <v>0</v>
      </c>
      <c r="CF22" s="200">
        <v>0</v>
      </c>
      <c r="CG22" s="200">
        <v>0</v>
      </c>
      <c r="CH22" s="205" t="s">
        <v>320</v>
      </c>
      <c r="CI22" s="200">
        <v>0</v>
      </c>
      <c r="CJ22" s="200">
        <v>0</v>
      </c>
      <c r="CK22" s="200">
        <v>0</v>
      </c>
      <c r="CL22" s="200">
        <v>0</v>
      </c>
      <c r="CM22" s="200">
        <v>0</v>
      </c>
      <c r="CN22" s="200">
        <v>0</v>
      </c>
      <c r="CO22" s="200">
        <v>0</v>
      </c>
      <c r="CP22" s="200">
        <v>0</v>
      </c>
      <c r="CQ22" s="200">
        <v>0</v>
      </c>
      <c r="CR22" s="200">
        <v>0</v>
      </c>
      <c r="CS22" s="200">
        <v>0</v>
      </c>
      <c r="CT22" s="205" t="s">
        <v>320</v>
      </c>
      <c r="CU22" s="209" t="s">
        <v>320</v>
      </c>
    </row>
    <row r="23" ht="15.4" customHeight="1" spans="1:99">
      <c r="A23" s="201" t="s">
        <v>343</v>
      </c>
      <c r="B23" s="202" t="s">
        <v>134</v>
      </c>
      <c r="C23" s="202" t="s">
        <v>134</v>
      </c>
      <c r="D23" s="202" t="s">
        <v>344</v>
      </c>
      <c r="E23" s="200">
        <v>2461179.72</v>
      </c>
      <c r="F23" s="200">
        <v>1175411</v>
      </c>
      <c r="G23" s="200">
        <v>635767</v>
      </c>
      <c r="H23" s="200">
        <v>0</v>
      </c>
      <c r="I23" s="200">
        <v>53886</v>
      </c>
      <c r="J23" s="200">
        <v>78692</v>
      </c>
      <c r="K23" s="200">
        <v>0</v>
      </c>
      <c r="L23" s="200">
        <v>407066</v>
      </c>
      <c r="M23" s="200">
        <v>0</v>
      </c>
      <c r="N23" s="200">
        <v>0</v>
      </c>
      <c r="O23" s="200">
        <v>0</v>
      </c>
      <c r="P23" s="200">
        <v>473347.72</v>
      </c>
      <c r="Q23" s="200">
        <v>68802.6</v>
      </c>
      <c r="R23" s="200">
        <v>31620</v>
      </c>
      <c r="S23" s="200">
        <v>0</v>
      </c>
      <c r="T23" s="200">
        <v>852</v>
      </c>
      <c r="U23" s="200">
        <v>0</v>
      </c>
      <c r="V23" s="200">
        <v>0</v>
      </c>
      <c r="W23" s="200">
        <v>64594.54</v>
      </c>
      <c r="X23" s="200">
        <v>0</v>
      </c>
      <c r="Y23" s="200">
        <v>0</v>
      </c>
      <c r="Z23" s="200">
        <v>175853</v>
      </c>
      <c r="AA23" s="200">
        <v>0</v>
      </c>
      <c r="AB23" s="200">
        <v>0</v>
      </c>
      <c r="AC23" s="200">
        <v>0</v>
      </c>
      <c r="AD23" s="200">
        <v>0</v>
      </c>
      <c r="AE23" s="200">
        <v>4400</v>
      </c>
      <c r="AF23" s="200">
        <v>1816</v>
      </c>
      <c r="AG23" s="200">
        <v>0</v>
      </c>
      <c r="AH23" s="200">
        <v>0</v>
      </c>
      <c r="AI23" s="200">
        <v>0</v>
      </c>
      <c r="AJ23" s="200">
        <v>12804</v>
      </c>
      <c r="AK23" s="200">
        <v>0</v>
      </c>
      <c r="AL23" s="200">
        <v>21336</v>
      </c>
      <c r="AM23" s="200">
        <v>19320.1</v>
      </c>
      <c r="AN23" s="200">
        <v>0</v>
      </c>
      <c r="AO23" s="200">
        <v>0</v>
      </c>
      <c r="AP23" s="200">
        <v>0</v>
      </c>
      <c r="AQ23" s="200">
        <v>71949.48</v>
      </c>
      <c r="AR23" s="200">
        <v>0</v>
      </c>
      <c r="AS23" s="200">
        <v>0</v>
      </c>
      <c r="AT23" s="200">
        <v>0</v>
      </c>
      <c r="AU23" s="200">
        <v>0</v>
      </c>
      <c r="AV23" s="200">
        <v>0</v>
      </c>
      <c r="AW23" s="200">
        <v>0</v>
      </c>
      <c r="AX23" s="200">
        <v>0</v>
      </c>
      <c r="AY23" s="200">
        <v>0</v>
      </c>
      <c r="AZ23" s="200">
        <v>0</v>
      </c>
      <c r="BA23" s="200">
        <v>0</v>
      </c>
      <c r="BB23" s="200">
        <v>0</v>
      </c>
      <c r="BC23" s="200">
        <v>0</v>
      </c>
      <c r="BD23" s="200">
        <v>0</v>
      </c>
      <c r="BE23" s="200">
        <v>0</v>
      </c>
      <c r="BF23" s="200">
        <v>0</v>
      </c>
      <c r="BG23" s="200">
        <v>0</v>
      </c>
      <c r="BH23" s="200">
        <v>0</v>
      </c>
      <c r="BI23" s="205" t="s">
        <v>320</v>
      </c>
      <c r="BJ23" s="205" t="s">
        <v>320</v>
      </c>
      <c r="BK23" s="205" t="s">
        <v>320</v>
      </c>
      <c r="BL23" s="205" t="s">
        <v>320</v>
      </c>
      <c r="BM23" s="205" t="s">
        <v>320</v>
      </c>
      <c r="BN23" s="205" t="s">
        <v>320</v>
      </c>
      <c r="BO23" s="205" t="s">
        <v>320</v>
      </c>
      <c r="BP23" s="205" t="s">
        <v>320</v>
      </c>
      <c r="BQ23" s="205" t="s">
        <v>320</v>
      </c>
      <c r="BR23" s="205" t="s">
        <v>320</v>
      </c>
      <c r="BS23" s="205" t="s">
        <v>320</v>
      </c>
      <c r="BT23" s="200">
        <v>812421</v>
      </c>
      <c r="BU23" s="200">
        <v>0</v>
      </c>
      <c r="BV23" s="200">
        <v>64465</v>
      </c>
      <c r="BW23" s="200">
        <v>0</v>
      </c>
      <c r="BX23" s="200">
        <v>0</v>
      </c>
      <c r="BY23" s="200">
        <v>0</v>
      </c>
      <c r="BZ23" s="200">
        <v>747956</v>
      </c>
      <c r="CA23" s="200">
        <v>0</v>
      </c>
      <c r="CB23" s="200">
        <v>0</v>
      </c>
      <c r="CC23" s="200">
        <v>0</v>
      </c>
      <c r="CD23" s="200">
        <v>0</v>
      </c>
      <c r="CE23" s="200">
        <v>0</v>
      </c>
      <c r="CF23" s="200">
        <v>0</v>
      </c>
      <c r="CG23" s="200">
        <v>0</v>
      </c>
      <c r="CH23" s="205" t="s">
        <v>320</v>
      </c>
      <c r="CI23" s="200">
        <v>0</v>
      </c>
      <c r="CJ23" s="200">
        <v>0</v>
      </c>
      <c r="CK23" s="200">
        <v>0</v>
      </c>
      <c r="CL23" s="200">
        <v>0</v>
      </c>
      <c r="CM23" s="200">
        <v>0</v>
      </c>
      <c r="CN23" s="200">
        <v>0</v>
      </c>
      <c r="CO23" s="200">
        <v>0</v>
      </c>
      <c r="CP23" s="200">
        <v>0</v>
      </c>
      <c r="CQ23" s="200">
        <v>0</v>
      </c>
      <c r="CR23" s="200">
        <v>0</v>
      </c>
      <c r="CS23" s="200">
        <v>0</v>
      </c>
      <c r="CT23" s="205" t="s">
        <v>320</v>
      </c>
      <c r="CU23" s="209" t="s">
        <v>320</v>
      </c>
    </row>
    <row r="24" ht="15.4" customHeight="1" spans="1:99">
      <c r="A24" s="201" t="s">
        <v>345</v>
      </c>
      <c r="B24" s="202" t="s">
        <v>134</v>
      </c>
      <c r="C24" s="202" t="s">
        <v>134</v>
      </c>
      <c r="D24" s="202" t="s">
        <v>346</v>
      </c>
      <c r="E24" s="200">
        <v>224265</v>
      </c>
      <c r="F24" s="200">
        <v>188428.74</v>
      </c>
      <c r="G24" s="200">
        <v>71565</v>
      </c>
      <c r="H24" s="200">
        <v>39369.94</v>
      </c>
      <c r="I24" s="200">
        <v>48600</v>
      </c>
      <c r="J24" s="200">
        <v>28893.8</v>
      </c>
      <c r="K24" s="200">
        <v>0</v>
      </c>
      <c r="L24" s="200">
        <v>0</v>
      </c>
      <c r="M24" s="200">
        <v>0</v>
      </c>
      <c r="N24" s="200">
        <v>0</v>
      </c>
      <c r="O24" s="200">
        <v>0</v>
      </c>
      <c r="P24" s="200">
        <v>21604.26</v>
      </c>
      <c r="Q24" s="200">
        <v>150</v>
      </c>
      <c r="R24" s="200">
        <v>0</v>
      </c>
      <c r="S24" s="200">
        <v>0</v>
      </c>
      <c r="T24" s="200">
        <v>278</v>
      </c>
      <c r="U24" s="200">
        <v>0</v>
      </c>
      <c r="V24" s="200">
        <v>0</v>
      </c>
      <c r="W24" s="200">
        <v>0</v>
      </c>
      <c r="X24" s="200">
        <v>0</v>
      </c>
      <c r="Y24" s="200">
        <v>0</v>
      </c>
      <c r="Z24" s="200">
        <v>0</v>
      </c>
      <c r="AA24" s="200">
        <v>0</v>
      </c>
      <c r="AB24" s="200">
        <v>0</v>
      </c>
      <c r="AC24" s="200">
        <v>0</v>
      </c>
      <c r="AD24" s="200">
        <v>0</v>
      </c>
      <c r="AE24" s="200">
        <v>0</v>
      </c>
      <c r="AF24" s="200">
        <v>0</v>
      </c>
      <c r="AG24" s="200">
        <v>0</v>
      </c>
      <c r="AH24" s="200">
        <v>0</v>
      </c>
      <c r="AI24" s="200">
        <v>0</v>
      </c>
      <c r="AJ24" s="200">
        <v>18134.4</v>
      </c>
      <c r="AK24" s="200">
        <v>0</v>
      </c>
      <c r="AL24" s="200">
        <v>2482</v>
      </c>
      <c r="AM24" s="200">
        <v>0</v>
      </c>
      <c r="AN24" s="200">
        <v>0</v>
      </c>
      <c r="AO24" s="200">
        <v>0</v>
      </c>
      <c r="AP24" s="200">
        <v>559.86</v>
      </c>
      <c r="AQ24" s="200">
        <v>0</v>
      </c>
      <c r="AR24" s="200">
        <v>14232</v>
      </c>
      <c r="AS24" s="200">
        <v>0</v>
      </c>
      <c r="AT24" s="200">
        <v>0</v>
      </c>
      <c r="AU24" s="200">
        <v>0</v>
      </c>
      <c r="AV24" s="200">
        <v>0</v>
      </c>
      <c r="AW24" s="200">
        <v>0</v>
      </c>
      <c r="AX24" s="200">
        <v>0</v>
      </c>
      <c r="AY24" s="200">
        <v>0</v>
      </c>
      <c r="AZ24" s="200">
        <v>0</v>
      </c>
      <c r="BA24" s="200">
        <v>0</v>
      </c>
      <c r="BB24" s="200">
        <v>0</v>
      </c>
      <c r="BC24" s="200">
        <v>14232</v>
      </c>
      <c r="BD24" s="200">
        <v>0</v>
      </c>
      <c r="BE24" s="200">
        <v>0</v>
      </c>
      <c r="BF24" s="200">
        <v>0</v>
      </c>
      <c r="BG24" s="200">
        <v>0</v>
      </c>
      <c r="BH24" s="200">
        <v>0</v>
      </c>
      <c r="BI24" s="205" t="s">
        <v>320</v>
      </c>
      <c r="BJ24" s="205" t="s">
        <v>320</v>
      </c>
      <c r="BK24" s="205" t="s">
        <v>320</v>
      </c>
      <c r="BL24" s="205" t="s">
        <v>320</v>
      </c>
      <c r="BM24" s="205" t="s">
        <v>320</v>
      </c>
      <c r="BN24" s="205" t="s">
        <v>320</v>
      </c>
      <c r="BO24" s="205" t="s">
        <v>320</v>
      </c>
      <c r="BP24" s="205" t="s">
        <v>320</v>
      </c>
      <c r="BQ24" s="205" t="s">
        <v>320</v>
      </c>
      <c r="BR24" s="205" t="s">
        <v>320</v>
      </c>
      <c r="BS24" s="205" t="s">
        <v>320</v>
      </c>
      <c r="BT24" s="200">
        <v>0</v>
      </c>
      <c r="BU24" s="200">
        <v>0</v>
      </c>
      <c r="BV24" s="200">
        <v>0</v>
      </c>
      <c r="BW24" s="200">
        <v>0</v>
      </c>
      <c r="BX24" s="200">
        <v>0</v>
      </c>
      <c r="BY24" s="200">
        <v>0</v>
      </c>
      <c r="BZ24" s="200">
        <v>0</v>
      </c>
      <c r="CA24" s="200">
        <v>0</v>
      </c>
      <c r="CB24" s="200">
        <v>0</v>
      </c>
      <c r="CC24" s="200">
        <v>0</v>
      </c>
      <c r="CD24" s="200">
        <v>0</v>
      </c>
      <c r="CE24" s="200">
        <v>0</v>
      </c>
      <c r="CF24" s="200">
        <v>0</v>
      </c>
      <c r="CG24" s="200">
        <v>0</v>
      </c>
      <c r="CH24" s="205" t="s">
        <v>320</v>
      </c>
      <c r="CI24" s="200">
        <v>0</v>
      </c>
      <c r="CJ24" s="200">
        <v>0</v>
      </c>
      <c r="CK24" s="200">
        <v>0</v>
      </c>
      <c r="CL24" s="200">
        <v>0</v>
      </c>
      <c r="CM24" s="200">
        <v>0</v>
      </c>
      <c r="CN24" s="200">
        <v>0</v>
      </c>
      <c r="CO24" s="200">
        <v>0</v>
      </c>
      <c r="CP24" s="200">
        <v>0</v>
      </c>
      <c r="CQ24" s="200">
        <v>0</v>
      </c>
      <c r="CR24" s="200">
        <v>0</v>
      </c>
      <c r="CS24" s="200">
        <v>0</v>
      </c>
      <c r="CT24" s="205" t="s">
        <v>320</v>
      </c>
      <c r="CU24" s="209" t="s">
        <v>320</v>
      </c>
    </row>
    <row r="25" ht="15.4" customHeight="1" spans="1:99">
      <c r="A25" s="201" t="s">
        <v>347</v>
      </c>
      <c r="B25" s="202" t="s">
        <v>134</v>
      </c>
      <c r="C25" s="202" t="s">
        <v>134</v>
      </c>
      <c r="D25" s="202" t="s">
        <v>332</v>
      </c>
      <c r="E25" s="200">
        <v>3381694.67</v>
      </c>
      <c r="F25" s="200">
        <v>3025974.93</v>
      </c>
      <c r="G25" s="200">
        <v>1474036.3</v>
      </c>
      <c r="H25" s="200">
        <v>757083.2</v>
      </c>
      <c r="I25" s="200">
        <v>288628.8</v>
      </c>
      <c r="J25" s="200">
        <v>40353.83</v>
      </c>
      <c r="K25" s="200">
        <v>55657</v>
      </c>
      <c r="L25" s="200">
        <v>379382.8</v>
      </c>
      <c r="M25" s="200">
        <v>0</v>
      </c>
      <c r="N25" s="200">
        <v>0</v>
      </c>
      <c r="O25" s="200">
        <v>30833</v>
      </c>
      <c r="P25" s="200">
        <v>351539.74</v>
      </c>
      <c r="Q25" s="200">
        <v>83430.73</v>
      </c>
      <c r="R25" s="200">
        <v>0</v>
      </c>
      <c r="S25" s="200">
        <v>0</v>
      </c>
      <c r="T25" s="200">
        <v>0</v>
      </c>
      <c r="U25" s="200">
        <v>0</v>
      </c>
      <c r="V25" s="200">
        <v>26673.09</v>
      </c>
      <c r="W25" s="200">
        <v>43409.75</v>
      </c>
      <c r="X25" s="200">
        <v>0</v>
      </c>
      <c r="Y25" s="200">
        <v>0</v>
      </c>
      <c r="Z25" s="200">
        <v>12908</v>
      </c>
      <c r="AA25" s="200">
        <v>0</v>
      </c>
      <c r="AB25" s="200">
        <v>980</v>
      </c>
      <c r="AC25" s="200">
        <v>0</v>
      </c>
      <c r="AD25" s="200">
        <v>0</v>
      </c>
      <c r="AE25" s="200">
        <v>240</v>
      </c>
      <c r="AF25" s="200">
        <v>0</v>
      </c>
      <c r="AG25" s="200">
        <v>0</v>
      </c>
      <c r="AH25" s="200">
        <v>0</v>
      </c>
      <c r="AI25" s="200">
        <v>0</v>
      </c>
      <c r="AJ25" s="200">
        <v>0</v>
      </c>
      <c r="AK25" s="200">
        <v>0</v>
      </c>
      <c r="AL25" s="200">
        <v>52638.61</v>
      </c>
      <c r="AM25" s="200">
        <v>0</v>
      </c>
      <c r="AN25" s="200">
        <v>0</v>
      </c>
      <c r="AO25" s="200">
        <v>121700</v>
      </c>
      <c r="AP25" s="200">
        <v>0</v>
      </c>
      <c r="AQ25" s="200">
        <v>9559.56</v>
      </c>
      <c r="AR25" s="200">
        <v>4180</v>
      </c>
      <c r="AS25" s="200">
        <v>0</v>
      </c>
      <c r="AT25" s="200">
        <v>0</v>
      </c>
      <c r="AU25" s="200">
        <v>0</v>
      </c>
      <c r="AV25" s="200">
        <v>0</v>
      </c>
      <c r="AW25" s="200">
        <v>0</v>
      </c>
      <c r="AX25" s="200">
        <v>0</v>
      </c>
      <c r="AY25" s="200">
        <v>0</v>
      </c>
      <c r="AZ25" s="200">
        <v>0</v>
      </c>
      <c r="BA25" s="200">
        <v>0</v>
      </c>
      <c r="BB25" s="200">
        <v>0</v>
      </c>
      <c r="BC25" s="200">
        <v>0</v>
      </c>
      <c r="BD25" s="200">
        <v>0</v>
      </c>
      <c r="BE25" s="200">
        <v>0</v>
      </c>
      <c r="BF25" s="200">
        <v>0</v>
      </c>
      <c r="BG25" s="200">
        <v>0</v>
      </c>
      <c r="BH25" s="200">
        <v>4180</v>
      </c>
      <c r="BI25" s="205" t="s">
        <v>320</v>
      </c>
      <c r="BJ25" s="205" t="s">
        <v>320</v>
      </c>
      <c r="BK25" s="205" t="s">
        <v>320</v>
      </c>
      <c r="BL25" s="205" t="s">
        <v>320</v>
      </c>
      <c r="BM25" s="205" t="s">
        <v>320</v>
      </c>
      <c r="BN25" s="205" t="s">
        <v>320</v>
      </c>
      <c r="BO25" s="205" t="s">
        <v>320</v>
      </c>
      <c r="BP25" s="205" t="s">
        <v>320</v>
      </c>
      <c r="BQ25" s="205" t="s">
        <v>320</v>
      </c>
      <c r="BR25" s="205" t="s">
        <v>320</v>
      </c>
      <c r="BS25" s="205" t="s">
        <v>320</v>
      </c>
      <c r="BT25" s="200">
        <v>0</v>
      </c>
      <c r="BU25" s="200">
        <v>0</v>
      </c>
      <c r="BV25" s="200">
        <v>0</v>
      </c>
      <c r="BW25" s="200">
        <v>0</v>
      </c>
      <c r="BX25" s="200">
        <v>0</v>
      </c>
      <c r="BY25" s="200">
        <v>0</v>
      </c>
      <c r="BZ25" s="200">
        <v>0</v>
      </c>
      <c r="CA25" s="200">
        <v>0</v>
      </c>
      <c r="CB25" s="200">
        <v>0</v>
      </c>
      <c r="CC25" s="200">
        <v>0</v>
      </c>
      <c r="CD25" s="200">
        <v>0</v>
      </c>
      <c r="CE25" s="200">
        <v>0</v>
      </c>
      <c r="CF25" s="200">
        <v>0</v>
      </c>
      <c r="CG25" s="200">
        <v>0</v>
      </c>
      <c r="CH25" s="205" t="s">
        <v>320</v>
      </c>
      <c r="CI25" s="200">
        <v>0</v>
      </c>
      <c r="CJ25" s="200">
        <v>0</v>
      </c>
      <c r="CK25" s="200">
        <v>0</v>
      </c>
      <c r="CL25" s="200">
        <v>0</v>
      </c>
      <c r="CM25" s="200">
        <v>0</v>
      </c>
      <c r="CN25" s="200">
        <v>0</v>
      </c>
      <c r="CO25" s="200">
        <v>0</v>
      </c>
      <c r="CP25" s="200">
        <v>0</v>
      </c>
      <c r="CQ25" s="200">
        <v>0</v>
      </c>
      <c r="CR25" s="200">
        <v>0</v>
      </c>
      <c r="CS25" s="200">
        <v>0</v>
      </c>
      <c r="CT25" s="205" t="s">
        <v>320</v>
      </c>
      <c r="CU25" s="209" t="s">
        <v>320</v>
      </c>
    </row>
    <row r="26" ht="15.4" customHeight="1" spans="1:99">
      <c r="A26" s="201" t="s">
        <v>348</v>
      </c>
      <c r="B26" s="202" t="s">
        <v>134</v>
      </c>
      <c r="C26" s="202" t="s">
        <v>134</v>
      </c>
      <c r="D26" s="202" t="s">
        <v>349</v>
      </c>
      <c r="E26" s="200">
        <v>2376384.31</v>
      </c>
      <c r="F26" s="200">
        <v>28000</v>
      </c>
      <c r="G26" s="200">
        <v>0</v>
      </c>
      <c r="H26" s="200">
        <v>0</v>
      </c>
      <c r="I26" s="200">
        <v>28000</v>
      </c>
      <c r="J26" s="200">
        <v>0</v>
      </c>
      <c r="K26" s="200">
        <v>0</v>
      </c>
      <c r="L26" s="200">
        <v>0</v>
      </c>
      <c r="M26" s="200">
        <v>0</v>
      </c>
      <c r="N26" s="200">
        <v>0</v>
      </c>
      <c r="O26" s="200">
        <v>0</v>
      </c>
      <c r="P26" s="200">
        <v>2165884</v>
      </c>
      <c r="Q26" s="200">
        <v>52000</v>
      </c>
      <c r="R26" s="200">
        <v>0</v>
      </c>
      <c r="S26" s="200">
        <v>0</v>
      </c>
      <c r="T26" s="200">
        <v>0</v>
      </c>
      <c r="U26" s="200">
        <v>0</v>
      </c>
      <c r="V26" s="200">
        <v>0</v>
      </c>
      <c r="W26" s="200">
        <v>0</v>
      </c>
      <c r="X26" s="200">
        <v>0</v>
      </c>
      <c r="Y26" s="200">
        <v>0</v>
      </c>
      <c r="Z26" s="200">
        <v>0</v>
      </c>
      <c r="AA26" s="200">
        <v>0</v>
      </c>
      <c r="AB26" s="200">
        <v>1562300</v>
      </c>
      <c r="AC26" s="200">
        <v>0</v>
      </c>
      <c r="AD26" s="200">
        <v>0</v>
      </c>
      <c r="AE26" s="200">
        <v>0</v>
      </c>
      <c r="AF26" s="200">
        <v>0</v>
      </c>
      <c r="AG26" s="200">
        <v>0</v>
      </c>
      <c r="AH26" s="200">
        <v>0</v>
      </c>
      <c r="AI26" s="200">
        <v>551584</v>
      </c>
      <c r="AJ26" s="200">
        <v>0</v>
      </c>
      <c r="AK26" s="200">
        <v>0</v>
      </c>
      <c r="AL26" s="200">
        <v>0</v>
      </c>
      <c r="AM26" s="200">
        <v>0</v>
      </c>
      <c r="AN26" s="200">
        <v>0</v>
      </c>
      <c r="AO26" s="200">
        <v>0</v>
      </c>
      <c r="AP26" s="200">
        <v>0</v>
      </c>
      <c r="AQ26" s="200">
        <v>0</v>
      </c>
      <c r="AR26" s="200">
        <v>182500.31</v>
      </c>
      <c r="AS26" s="200">
        <v>0</v>
      </c>
      <c r="AT26" s="200">
        <v>0</v>
      </c>
      <c r="AU26" s="200">
        <v>0</v>
      </c>
      <c r="AV26" s="200">
        <v>0</v>
      </c>
      <c r="AW26" s="200">
        <v>182500.31</v>
      </c>
      <c r="AX26" s="200">
        <v>0</v>
      </c>
      <c r="AY26" s="200">
        <v>0</v>
      </c>
      <c r="AZ26" s="200">
        <v>0</v>
      </c>
      <c r="BA26" s="200">
        <v>0</v>
      </c>
      <c r="BB26" s="200">
        <v>0</v>
      </c>
      <c r="BC26" s="200">
        <v>0</v>
      </c>
      <c r="BD26" s="200">
        <v>0</v>
      </c>
      <c r="BE26" s="200">
        <v>0</v>
      </c>
      <c r="BF26" s="200">
        <v>0</v>
      </c>
      <c r="BG26" s="200">
        <v>0</v>
      </c>
      <c r="BH26" s="200">
        <v>0</v>
      </c>
      <c r="BI26" s="205" t="s">
        <v>320</v>
      </c>
      <c r="BJ26" s="205" t="s">
        <v>320</v>
      </c>
      <c r="BK26" s="205" t="s">
        <v>320</v>
      </c>
      <c r="BL26" s="205" t="s">
        <v>320</v>
      </c>
      <c r="BM26" s="205" t="s">
        <v>320</v>
      </c>
      <c r="BN26" s="205" t="s">
        <v>320</v>
      </c>
      <c r="BO26" s="205" t="s">
        <v>320</v>
      </c>
      <c r="BP26" s="205" t="s">
        <v>320</v>
      </c>
      <c r="BQ26" s="205" t="s">
        <v>320</v>
      </c>
      <c r="BR26" s="205" t="s">
        <v>320</v>
      </c>
      <c r="BS26" s="205" t="s">
        <v>320</v>
      </c>
      <c r="BT26" s="200">
        <v>0</v>
      </c>
      <c r="BU26" s="200">
        <v>0</v>
      </c>
      <c r="BV26" s="200">
        <v>0</v>
      </c>
      <c r="BW26" s="200">
        <v>0</v>
      </c>
      <c r="BX26" s="200">
        <v>0</v>
      </c>
      <c r="BY26" s="200">
        <v>0</v>
      </c>
      <c r="BZ26" s="200">
        <v>0</v>
      </c>
      <c r="CA26" s="200">
        <v>0</v>
      </c>
      <c r="CB26" s="200">
        <v>0</v>
      </c>
      <c r="CC26" s="200">
        <v>0</v>
      </c>
      <c r="CD26" s="200">
        <v>0</v>
      </c>
      <c r="CE26" s="200">
        <v>0</v>
      </c>
      <c r="CF26" s="200">
        <v>0</v>
      </c>
      <c r="CG26" s="200">
        <v>0</v>
      </c>
      <c r="CH26" s="205" t="s">
        <v>320</v>
      </c>
      <c r="CI26" s="200">
        <v>0</v>
      </c>
      <c r="CJ26" s="200">
        <v>0</v>
      </c>
      <c r="CK26" s="200">
        <v>0</v>
      </c>
      <c r="CL26" s="200">
        <v>0</v>
      </c>
      <c r="CM26" s="200">
        <v>0</v>
      </c>
      <c r="CN26" s="200">
        <v>0</v>
      </c>
      <c r="CO26" s="200">
        <v>0</v>
      </c>
      <c r="CP26" s="200">
        <v>0</v>
      </c>
      <c r="CQ26" s="200">
        <v>0</v>
      </c>
      <c r="CR26" s="200">
        <v>0</v>
      </c>
      <c r="CS26" s="200">
        <v>0</v>
      </c>
      <c r="CT26" s="205" t="s">
        <v>320</v>
      </c>
      <c r="CU26" s="209" t="s">
        <v>320</v>
      </c>
    </row>
    <row r="27" ht="15.4" customHeight="1" spans="1:99">
      <c r="A27" s="201" t="s">
        <v>350</v>
      </c>
      <c r="B27" s="202" t="s">
        <v>134</v>
      </c>
      <c r="C27" s="202" t="s">
        <v>134</v>
      </c>
      <c r="D27" s="202" t="s">
        <v>351</v>
      </c>
      <c r="E27" s="200">
        <v>12556160.9</v>
      </c>
      <c r="F27" s="200">
        <v>11023541.1</v>
      </c>
      <c r="G27" s="200">
        <v>5136293.97</v>
      </c>
      <c r="H27" s="200">
        <v>2175948.75</v>
      </c>
      <c r="I27" s="200">
        <v>2468123.2</v>
      </c>
      <c r="J27" s="200">
        <v>54127</v>
      </c>
      <c r="K27" s="200">
        <v>204972.32</v>
      </c>
      <c r="L27" s="200">
        <v>250572.67</v>
      </c>
      <c r="M27" s="200">
        <v>0</v>
      </c>
      <c r="N27" s="200">
        <v>0</v>
      </c>
      <c r="O27" s="200">
        <v>733503.19</v>
      </c>
      <c r="P27" s="200">
        <v>1489305.8</v>
      </c>
      <c r="Q27" s="200">
        <v>268391.71</v>
      </c>
      <c r="R27" s="200">
        <v>61898.25</v>
      </c>
      <c r="S27" s="200">
        <v>0</v>
      </c>
      <c r="T27" s="200">
        <v>2278</v>
      </c>
      <c r="U27" s="200">
        <v>0</v>
      </c>
      <c r="V27" s="200">
        <v>0</v>
      </c>
      <c r="W27" s="200">
        <v>109613.64</v>
      </c>
      <c r="X27" s="200">
        <v>0</v>
      </c>
      <c r="Y27" s="200">
        <v>0</v>
      </c>
      <c r="Z27" s="200">
        <v>120180.29</v>
      </c>
      <c r="AA27" s="200">
        <v>0</v>
      </c>
      <c r="AB27" s="200">
        <v>3761.3</v>
      </c>
      <c r="AC27" s="200">
        <v>0</v>
      </c>
      <c r="AD27" s="200">
        <v>7624.78</v>
      </c>
      <c r="AE27" s="200">
        <v>28926</v>
      </c>
      <c r="AF27" s="200">
        <v>29271</v>
      </c>
      <c r="AG27" s="200">
        <v>0</v>
      </c>
      <c r="AH27" s="200">
        <v>0</v>
      </c>
      <c r="AI27" s="200">
        <v>0</v>
      </c>
      <c r="AJ27" s="200">
        <v>0</v>
      </c>
      <c r="AK27" s="200">
        <v>0</v>
      </c>
      <c r="AL27" s="200">
        <v>166131.88</v>
      </c>
      <c r="AM27" s="200">
        <v>36912.17</v>
      </c>
      <c r="AN27" s="200">
        <v>90225.44</v>
      </c>
      <c r="AO27" s="200">
        <v>433050</v>
      </c>
      <c r="AP27" s="200">
        <v>0</v>
      </c>
      <c r="AQ27" s="200">
        <v>131041.34</v>
      </c>
      <c r="AR27" s="200">
        <v>43314</v>
      </c>
      <c r="AS27" s="200">
        <v>0</v>
      </c>
      <c r="AT27" s="200">
        <v>0</v>
      </c>
      <c r="AU27" s="200">
        <v>0</v>
      </c>
      <c r="AV27" s="200">
        <v>0</v>
      </c>
      <c r="AW27" s="200">
        <v>8400</v>
      </c>
      <c r="AX27" s="200">
        <v>1194</v>
      </c>
      <c r="AY27" s="200">
        <v>0</v>
      </c>
      <c r="AZ27" s="200">
        <v>0</v>
      </c>
      <c r="BA27" s="200">
        <v>2100</v>
      </c>
      <c r="BB27" s="200">
        <v>0</v>
      </c>
      <c r="BC27" s="200">
        <v>0</v>
      </c>
      <c r="BD27" s="200">
        <v>0</v>
      </c>
      <c r="BE27" s="200">
        <v>0</v>
      </c>
      <c r="BF27" s="200">
        <v>0</v>
      </c>
      <c r="BG27" s="200">
        <v>0</v>
      </c>
      <c r="BH27" s="200">
        <v>31620</v>
      </c>
      <c r="BI27" s="205" t="s">
        <v>320</v>
      </c>
      <c r="BJ27" s="205" t="s">
        <v>320</v>
      </c>
      <c r="BK27" s="205" t="s">
        <v>320</v>
      </c>
      <c r="BL27" s="205" t="s">
        <v>320</v>
      </c>
      <c r="BM27" s="205" t="s">
        <v>320</v>
      </c>
      <c r="BN27" s="205" t="s">
        <v>320</v>
      </c>
      <c r="BO27" s="205" t="s">
        <v>320</v>
      </c>
      <c r="BP27" s="205" t="s">
        <v>320</v>
      </c>
      <c r="BQ27" s="205" t="s">
        <v>320</v>
      </c>
      <c r="BR27" s="205" t="s">
        <v>320</v>
      </c>
      <c r="BS27" s="205" t="s">
        <v>320</v>
      </c>
      <c r="BT27" s="200">
        <v>0</v>
      </c>
      <c r="BU27" s="200">
        <v>0</v>
      </c>
      <c r="BV27" s="200">
        <v>0</v>
      </c>
      <c r="BW27" s="200">
        <v>0</v>
      </c>
      <c r="BX27" s="200">
        <v>0</v>
      </c>
      <c r="BY27" s="200">
        <v>0</v>
      </c>
      <c r="BZ27" s="200">
        <v>0</v>
      </c>
      <c r="CA27" s="200">
        <v>0</v>
      </c>
      <c r="CB27" s="200">
        <v>0</v>
      </c>
      <c r="CC27" s="200">
        <v>0</v>
      </c>
      <c r="CD27" s="200">
        <v>0</v>
      </c>
      <c r="CE27" s="200">
        <v>0</v>
      </c>
      <c r="CF27" s="200">
        <v>0</v>
      </c>
      <c r="CG27" s="200">
        <v>0</v>
      </c>
      <c r="CH27" s="205" t="s">
        <v>320</v>
      </c>
      <c r="CI27" s="200">
        <v>0</v>
      </c>
      <c r="CJ27" s="200">
        <v>0</v>
      </c>
      <c r="CK27" s="200">
        <v>0</v>
      </c>
      <c r="CL27" s="200">
        <v>0</v>
      </c>
      <c r="CM27" s="200">
        <v>0</v>
      </c>
      <c r="CN27" s="200">
        <v>0</v>
      </c>
      <c r="CO27" s="200">
        <v>0</v>
      </c>
      <c r="CP27" s="200">
        <v>0</v>
      </c>
      <c r="CQ27" s="200">
        <v>0</v>
      </c>
      <c r="CR27" s="200">
        <v>0</v>
      </c>
      <c r="CS27" s="200">
        <v>0</v>
      </c>
      <c r="CT27" s="205" t="s">
        <v>320</v>
      </c>
      <c r="CU27" s="209" t="s">
        <v>320</v>
      </c>
    </row>
    <row r="28" ht="15.4" customHeight="1" spans="1:99">
      <c r="A28" s="201" t="s">
        <v>352</v>
      </c>
      <c r="B28" s="202" t="s">
        <v>134</v>
      </c>
      <c r="C28" s="202" t="s">
        <v>134</v>
      </c>
      <c r="D28" s="202" t="s">
        <v>326</v>
      </c>
      <c r="E28" s="200">
        <v>9434652.95</v>
      </c>
      <c r="F28" s="200">
        <v>8335057.89</v>
      </c>
      <c r="G28" s="200">
        <v>4173412.42</v>
      </c>
      <c r="H28" s="200">
        <v>1467187.62</v>
      </c>
      <c r="I28" s="200">
        <v>1929986</v>
      </c>
      <c r="J28" s="200">
        <v>50259</v>
      </c>
      <c r="K28" s="200">
        <v>149640.66</v>
      </c>
      <c r="L28" s="200">
        <v>0</v>
      </c>
      <c r="M28" s="200">
        <v>0</v>
      </c>
      <c r="N28" s="200">
        <v>0</v>
      </c>
      <c r="O28" s="200">
        <v>564572.19</v>
      </c>
      <c r="P28" s="200">
        <v>1076281.06</v>
      </c>
      <c r="Q28" s="200">
        <v>198190.71</v>
      </c>
      <c r="R28" s="200">
        <v>32609</v>
      </c>
      <c r="S28" s="200">
        <v>0</v>
      </c>
      <c r="T28" s="200">
        <v>2278</v>
      </c>
      <c r="U28" s="200">
        <v>0</v>
      </c>
      <c r="V28" s="200">
        <v>0</v>
      </c>
      <c r="W28" s="200">
        <v>87268.64</v>
      </c>
      <c r="X28" s="200">
        <v>0</v>
      </c>
      <c r="Y28" s="200">
        <v>0</v>
      </c>
      <c r="Z28" s="200">
        <v>41260.29</v>
      </c>
      <c r="AA28" s="200">
        <v>0</v>
      </c>
      <c r="AB28" s="200">
        <v>3761.3</v>
      </c>
      <c r="AC28" s="200">
        <v>0</v>
      </c>
      <c r="AD28" s="200">
        <v>5171</v>
      </c>
      <c r="AE28" s="200">
        <v>27426</v>
      </c>
      <c r="AF28" s="200">
        <v>20321</v>
      </c>
      <c r="AG28" s="200">
        <v>0</v>
      </c>
      <c r="AH28" s="200">
        <v>0</v>
      </c>
      <c r="AI28" s="200">
        <v>0</v>
      </c>
      <c r="AJ28" s="200">
        <v>0</v>
      </c>
      <c r="AK28" s="200">
        <v>0</v>
      </c>
      <c r="AL28" s="200">
        <v>125501.76</v>
      </c>
      <c r="AM28" s="200">
        <v>24410.3</v>
      </c>
      <c r="AN28" s="200">
        <v>82725.44</v>
      </c>
      <c r="AO28" s="200">
        <v>367050</v>
      </c>
      <c r="AP28" s="200">
        <v>0</v>
      </c>
      <c r="AQ28" s="200">
        <v>58307.62</v>
      </c>
      <c r="AR28" s="200">
        <v>23314</v>
      </c>
      <c r="AS28" s="200">
        <v>0</v>
      </c>
      <c r="AT28" s="200">
        <v>0</v>
      </c>
      <c r="AU28" s="200">
        <v>0</v>
      </c>
      <c r="AV28" s="200">
        <v>0</v>
      </c>
      <c r="AW28" s="200">
        <v>8400</v>
      </c>
      <c r="AX28" s="200">
        <v>1194</v>
      </c>
      <c r="AY28" s="200">
        <v>0</v>
      </c>
      <c r="AZ28" s="200">
        <v>0</v>
      </c>
      <c r="BA28" s="200">
        <v>2100</v>
      </c>
      <c r="BB28" s="200">
        <v>0</v>
      </c>
      <c r="BC28" s="200">
        <v>0</v>
      </c>
      <c r="BD28" s="200">
        <v>0</v>
      </c>
      <c r="BE28" s="200">
        <v>0</v>
      </c>
      <c r="BF28" s="200">
        <v>0</v>
      </c>
      <c r="BG28" s="200">
        <v>0</v>
      </c>
      <c r="BH28" s="200">
        <v>11620</v>
      </c>
      <c r="BI28" s="205" t="s">
        <v>320</v>
      </c>
      <c r="BJ28" s="205" t="s">
        <v>320</v>
      </c>
      <c r="BK28" s="205" t="s">
        <v>320</v>
      </c>
      <c r="BL28" s="205" t="s">
        <v>320</v>
      </c>
      <c r="BM28" s="205" t="s">
        <v>320</v>
      </c>
      <c r="BN28" s="205" t="s">
        <v>320</v>
      </c>
      <c r="BO28" s="205" t="s">
        <v>320</v>
      </c>
      <c r="BP28" s="205" t="s">
        <v>320</v>
      </c>
      <c r="BQ28" s="205" t="s">
        <v>320</v>
      </c>
      <c r="BR28" s="205" t="s">
        <v>320</v>
      </c>
      <c r="BS28" s="205" t="s">
        <v>320</v>
      </c>
      <c r="BT28" s="200">
        <v>0</v>
      </c>
      <c r="BU28" s="200">
        <v>0</v>
      </c>
      <c r="BV28" s="200">
        <v>0</v>
      </c>
      <c r="BW28" s="200">
        <v>0</v>
      </c>
      <c r="BX28" s="200">
        <v>0</v>
      </c>
      <c r="BY28" s="200">
        <v>0</v>
      </c>
      <c r="BZ28" s="200">
        <v>0</v>
      </c>
      <c r="CA28" s="200">
        <v>0</v>
      </c>
      <c r="CB28" s="200">
        <v>0</v>
      </c>
      <c r="CC28" s="200">
        <v>0</v>
      </c>
      <c r="CD28" s="200">
        <v>0</v>
      </c>
      <c r="CE28" s="200">
        <v>0</v>
      </c>
      <c r="CF28" s="200">
        <v>0</v>
      </c>
      <c r="CG28" s="200">
        <v>0</v>
      </c>
      <c r="CH28" s="205" t="s">
        <v>320</v>
      </c>
      <c r="CI28" s="200">
        <v>0</v>
      </c>
      <c r="CJ28" s="200">
        <v>0</v>
      </c>
      <c r="CK28" s="200">
        <v>0</v>
      </c>
      <c r="CL28" s="200">
        <v>0</v>
      </c>
      <c r="CM28" s="200">
        <v>0</v>
      </c>
      <c r="CN28" s="200">
        <v>0</v>
      </c>
      <c r="CO28" s="200">
        <v>0</v>
      </c>
      <c r="CP28" s="200">
        <v>0</v>
      </c>
      <c r="CQ28" s="200">
        <v>0</v>
      </c>
      <c r="CR28" s="200">
        <v>0</v>
      </c>
      <c r="CS28" s="200">
        <v>0</v>
      </c>
      <c r="CT28" s="205" t="s">
        <v>320</v>
      </c>
      <c r="CU28" s="209" t="s">
        <v>320</v>
      </c>
    </row>
    <row r="29" ht="15.4" customHeight="1" spans="1:99">
      <c r="A29" s="201" t="s">
        <v>353</v>
      </c>
      <c r="B29" s="202" t="s">
        <v>134</v>
      </c>
      <c r="C29" s="202" t="s">
        <v>134</v>
      </c>
      <c r="D29" s="202" t="s">
        <v>328</v>
      </c>
      <c r="E29" s="200">
        <v>230284.23</v>
      </c>
      <c r="F29" s="200">
        <v>0</v>
      </c>
      <c r="G29" s="200">
        <v>0</v>
      </c>
      <c r="H29" s="200">
        <v>0</v>
      </c>
      <c r="I29" s="200">
        <v>0</v>
      </c>
      <c r="J29" s="200">
        <v>0</v>
      </c>
      <c r="K29" s="200">
        <v>0</v>
      </c>
      <c r="L29" s="200">
        <v>0</v>
      </c>
      <c r="M29" s="200">
        <v>0</v>
      </c>
      <c r="N29" s="200">
        <v>0</v>
      </c>
      <c r="O29" s="200">
        <v>0</v>
      </c>
      <c r="P29" s="200">
        <v>210284.23</v>
      </c>
      <c r="Q29" s="200">
        <v>52700</v>
      </c>
      <c r="R29" s="200">
        <v>12500</v>
      </c>
      <c r="S29" s="200">
        <v>0</v>
      </c>
      <c r="T29" s="200">
        <v>0</v>
      </c>
      <c r="U29" s="200">
        <v>0</v>
      </c>
      <c r="V29" s="200">
        <v>0</v>
      </c>
      <c r="W29" s="200">
        <v>20000</v>
      </c>
      <c r="X29" s="200">
        <v>0</v>
      </c>
      <c r="Y29" s="200">
        <v>0</v>
      </c>
      <c r="Z29" s="200">
        <v>40000</v>
      </c>
      <c r="AA29" s="200">
        <v>0</v>
      </c>
      <c r="AB29" s="200">
        <v>0</v>
      </c>
      <c r="AC29" s="200">
        <v>0</v>
      </c>
      <c r="AD29" s="200">
        <v>0</v>
      </c>
      <c r="AE29" s="200">
        <v>0</v>
      </c>
      <c r="AF29" s="200">
        <v>7300</v>
      </c>
      <c r="AG29" s="200">
        <v>0</v>
      </c>
      <c r="AH29" s="200">
        <v>0</v>
      </c>
      <c r="AI29" s="200">
        <v>0</v>
      </c>
      <c r="AJ29" s="200">
        <v>0</v>
      </c>
      <c r="AK29" s="200">
        <v>0</v>
      </c>
      <c r="AL29" s="200">
        <v>0</v>
      </c>
      <c r="AM29" s="200">
        <v>0</v>
      </c>
      <c r="AN29" s="200">
        <v>7500</v>
      </c>
      <c r="AO29" s="200">
        <v>0</v>
      </c>
      <c r="AP29" s="200">
        <v>0</v>
      </c>
      <c r="AQ29" s="200">
        <v>70284.23</v>
      </c>
      <c r="AR29" s="200">
        <v>20000</v>
      </c>
      <c r="AS29" s="200">
        <v>0</v>
      </c>
      <c r="AT29" s="200">
        <v>0</v>
      </c>
      <c r="AU29" s="200">
        <v>0</v>
      </c>
      <c r="AV29" s="200">
        <v>0</v>
      </c>
      <c r="AW29" s="200">
        <v>0</v>
      </c>
      <c r="AX29" s="200">
        <v>0</v>
      </c>
      <c r="AY29" s="200">
        <v>0</v>
      </c>
      <c r="AZ29" s="200">
        <v>0</v>
      </c>
      <c r="BA29" s="200">
        <v>0</v>
      </c>
      <c r="BB29" s="200">
        <v>0</v>
      </c>
      <c r="BC29" s="200">
        <v>0</v>
      </c>
      <c r="BD29" s="200">
        <v>0</v>
      </c>
      <c r="BE29" s="200">
        <v>0</v>
      </c>
      <c r="BF29" s="200">
        <v>0</v>
      </c>
      <c r="BG29" s="200">
        <v>0</v>
      </c>
      <c r="BH29" s="200">
        <v>20000</v>
      </c>
      <c r="BI29" s="205" t="s">
        <v>320</v>
      </c>
      <c r="BJ29" s="205" t="s">
        <v>320</v>
      </c>
      <c r="BK29" s="205" t="s">
        <v>320</v>
      </c>
      <c r="BL29" s="205" t="s">
        <v>320</v>
      </c>
      <c r="BM29" s="205" t="s">
        <v>320</v>
      </c>
      <c r="BN29" s="205" t="s">
        <v>320</v>
      </c>
      <c r="BO29" s="205" t="s">
        <v>320</v>
      </c>
      <c r="BP29" s="205" t="s">
        <v>320</v>
      </c>
      <c r="BQ29" s="205" t="s">
        <v>320</v>
      </c>
      <c r="BR29" s="205" t="s">
        <v>320</v>
      </c>
      <c r="BS29" s="205" t="s">
        <v>320</v>
      </c>
      <c r="BT29" s="200">
        <v>0</v>
      </c>
      <c r="BU29" s="200">
        <v>0</v>
      </c>
      <c r="BV29" s="200">
        <v>0</v>
      </c>
      <c r="BW29" s="200">
        <v>0</v>
      </c>
      <c r="BX29" s="200">
        <v>0</v>
      </c>
      <c r="BY29" s="200">
        <v>0</v>
      </c>
      <c r="BZ29" s="200">
        <v>0</v>
      </c>
      <c r="CA29" s="200">
        <v>0</v>
      </c>
      <c r="CB29" s="200">
        <v>0</v>
      </c>
      <c r="CC29" s="200">
        <v>0</v>
      </c>
      <c r="CD29" s="200">
        <v>0</v>
      </c>
      <c r="CE29" s="200">
        <v>0</v>
      </c>
      <c r="CF29" s="200">
        <v>0</v>
      </c>
      <c r="CG29" s="200">
        <v>0</v>
      </c>
      <c r="CH29" s="205" t="s">
        <v>320</v>
      </c>
      <c r="CI29" s="200">
        <v>0</v>
      </c>
      <c r="CJ29" s="200">
        <v>0</v>
      </c>
      <c r="CK29" s="200">
        <v>0</v>
      </c>
      <c r="CL29" s="200">
        <v>0</v>
      </c>
      <c r="CM29" s="200">
        <v>0</v>
      </c>
      <c r="CN29" s="200">
        <v>0</v>
      </c>
      <c r="CO29" s="200">
        <v>0</v>
      </c>
      <c r="CP29" s="200">
        <v>0</v>
      </c>
      <c r="CQ29" s="200">
        <v>0</v>
      </c>
      <c r="CR29" s="200">
        <v>0</v>
      </c>
      <c r="CS29" s="200">
        <v>0</v>
      </c>
      <c r="CT29" s="205" t="s">
        <v>320</v>
      </c>
      <c r="CU29" s="209" t="s">
        <v>320</v>
      </c>
    </row>
    <row r="30" ht="15.4" customHeight="1" spans="1:99">
      <c r="A30" s="201" t="s">
        <v>354</v>
      </c>
      <c r="B30" s="202" t="s">
        <v>134</v>
      </c>
      <c r="C30" s="202" t="s">
        <v>134</v>
      </c>
      <c r="D30" s="202" t="s">
        <v>332</v>
      </c>
      <c r="E30" s="200">
        <v>2891223.72</v>
      </c>
      <c r="F30" s="200">
        <v>2688483.21</v>
      </c>
      <c r="G30" s="200">
        <v>962881.55</v>
      </c>
      <c r="H30" s="200">
        <v>708761.13</v>
      </c>
      <c r="I30" s="200">
        <v>538137.2</v>
      </c>
      <c r="J30" s="200">
        <v>3868</v>
      </c>
      <c r="K30" s="200">
        <v>55331.66</v>
      </c>
      <c r="L30" s="200">
        <v>250572.67</v>
      </c>
      <c r="M30" s="200">
        <v>0</v>
      </c>
      <c r="N30" s="200">
        <v>0</v>
      </c>
      <c r="O30" s="200">
        <v>168931</v>
      </c>
      <c r="P30" s="200">
        <v>202740.51</v>
      </c>
      <c r="Q30" s="200">
        <v>17501</v>
      </c>
      <c r="R30" s="200">
        <v>16789.25</v>
      </c>
      <c r="S30" s="200">
        <v>0</v>
      </c>
      <c r="T30" s="200">
        <v>0</v>
      </c>
      <c r="U30" s="200">
        <v>0</v>
      </c>
      <c r="V30" s="200">
        <v>0</v>
      </c>
      <c r="W30" s="200">
        <v>2345</v>
      </c>
      <c r="X30" s="200">
        <v>0</v>
      </c>
      <c r="Y30" s="200">
        <v>0</v>
      </c>
      <c r="Z30" s="200">
        <v>38920</v>
      </c>
      <c r="AA30" s="200">
        <v>0</v>
      </c>
      <c r="AB30" s="200">
        <v>0</v>
      </c>
      <c r="AC30" s="200">
        <v>0</v>
      </c>
      <c r="AD30" s="200">
        <v>2453.78</v>
      </c>
      <c r="AE30" s="200">
        <v>1500</v>
      </c>
      <c r="AF30" s="200">
        <v>1650</v>
      </c>
      <c r="AG30" s="200">
        <v>0</v>
      </c>
      <c r="AH30" s="200">
        <v>0</v>
      </c>
      <c r="AI30" s="200">
        <v>0</v>
      </c>
      <c r="AJ30" s="200">
        <v>0</v>
      </c>
      <c r="AK30" s="200">
        <v>0</v>
      </c>
      <c r="AL30" s="200">
        <v>40630.12</v>
      </c>
      <c r="AM30" s="200">
        <v>12501.87</v>
      </c>
      <c r="AN30" s="200">
        <v>0</v>
      </c>
      <c r="AO30" s="200">
        <v>66000</v>
      </c>
      <c r="AP30" s="200">
        <v>0</v>
      </c>
      <c r="AQ30" s="200">
        <v>2449.49</v>
      </c>
      <c r="AR30" s="200">
        <v>0</v>
      </c>
      <c r="AS30" s="200">
        <v>0</v>
      </c>
      <c r="AT30" s="200">
        <v>0</v>
      </c>
      <c r="AU30" s="200">
        <v>0</v>
      </c>
      <c r="AV30" s="200">
        <v>0</v>
      </c>
      <c r="AW30" s="200">
        <v>0</v>
      </c>
      <c r="AX30" s="200">
        <v>0</v>
      </c>
      <c r="AY30" s="200">
        <v>0</v>
      </c>
      <c r="AZ30" s="200">
        <v>0</v>
      </c>
      <c r="BA30" s="200">
        <v>0</v>
      </c>
      <c r="BB30" s="200">
        <v>0</v>
      </c>
      <c r="BC30" s="200">
        <v>0</v>
      </c>
      <c r="BD30" s="200">
        <v>0</v>
      </c>
      <c r="BE30" s="200">
        <v>0</v>
      </c>
      <c r="BF30" s="200">
        <v>0</v>
      </c>
      <c r="BG30" s="200">
        <v>0</v>
      </c>
      <c r="BH30" s="200">
        <v>0</v>
      </c>
      <c r="BI30" s="205" t="s">
        <v>320</v>
      </c>
      <c r="BJ30" s="205" t="s">
        <v>320</v>
      </c>
      <c r="BK30" s="205" t="s">
        <v>320</v>
      </c>
      <c r="BL30" s="205" t="s">
        <v>320</v>
      </c>
      <c r="BM30" s="205" t="s">
        <v>320</v>
      </c>
      <c r="BN30" s="205" t="s">
        <v>320</v>
      </c>
      <c r="BO30" s="205" t="s">
        <v>320</v>
      </c>
      <c r="BP30" s="205" t="s">
        <v>320</v>
      </c>
      <c r="BQ30" s="205" t="s">
        <v>320</v>
      </c>
      <c r="BR30" s="205" t="s">
        <v>320</v>
      </c>
      <c r="BS30" s="205" t="s">
        <v>320</v>
      </c>
      <c r="BT30" s="200">
        <v>0</v>
      </c>
      <c r="BU30" s="200">
        <v>0</v>
      </c>
      <c r="BV30" s="200">
        <v>0</v>
      </c>
      <c r="BW30" s="200">
        <v>0</v>
      </c>
      <c r="BX30" s="200">
        <v>0</v>
      </c>
      <c r="BY30" s="200">
        <v>0</v>
      </c>
      <c r="BZ30" s="200">
        <v>0</v>
      </c>
      <c r="CA30" s="200">
        <v>0</v>
      </c>
      <c r="CB30" s="200">
        <v>0</v>
      </c>
      <c r="CC30" s="200">
        <v>0</v>
      </c>
      <c r="CD30" s="200">
        <v>0</v>
      </c>
      <c r="CE30" s="200">
        <v>0</v>
      </c>
      <c r="CF30" s="200">
        <v>0</v>
      </c>
      <c r="CG30" s="200">
        <v>0</v>
      </c>
      <c r="CH30" s="205" t="s">
        <v>320</v>
      </c>
      <c r="CI30" s="200">
        <v>0</v>
      </c>
      <c r="CJ30" s="200">
        <v>0</v>
      </c>
      <c r="CK30" s="200">
        <v>0</v>
      </c>
      <c r="CL30" s="200">
        <v>0</v>
      </c>
      <c r="CM30" s="200">
        <v>0</v>
      </c>
      <c r="CN30" s="200">
        <v>0</v>
      </c>
      <c r="CO30" s="200">
        <v>0</v>
      </c>
      <c r="CP30" s="200">
        <v>0</v>
      </c>
      <c r="CQ30" s="200">
        <v>0</v>
      </c>
      <c r="CR30" s="200">
        <v>0</v>
      </c>
      <c r="CS30" s="200">
        <v>0</v>
      </c>
      <c r="CT30" s="205" t="s">
        <v>320</v>
      </c>
      <c r="CU30" s="209" t="s">
        <v>320</v>
      </c>
    </row>
    <row r="31" ht="15.4" customHeight="1" spans="1:99">
      <c r="A31" s="201" t="s">
        <v>355</v>
      </c>
      <c r="B31" s="202" t="s">
        <v>134</v>
      </c>
      <c r="C31" s="202" t="s">
        <v>134</v>
      </c>
      <c r="D31" s="202" t="s">
        <v>356</v>
      </c>
      <c r="E31" s="200">
        <v>3665238.27</v>
      </c>
      <c r="F31" s="200">
        <v>3317654.86</v>
      </c>
      <c r="G31" s="200">
        <v>1308440</v>
      </c>
      <c r="H31" s="200">
        <v>751972</v>
      </c>
      <c r="I31" s="200">
        <v>879556</v>
      </c>
      <c r="J31" s="200">
        <v>51142.59</v>
      </c>
      <c r="K31" s="200">
        <v>85581</v>
      </c>
      <c r="L31" s="200">
        <v>219023</v>
      </c>
      <c r="M31" s="200">
        <v>0</v>
      </c>
      <c r="N31" s="200">
        <v>0</v>
      </c>
      <c r="O31" s="200">
        <v>21940.27</v>
      </c>
      <c r="P31" s="200">
        <v>336103.41</v>
      </c>
      <c r="Q31" s="200">
        <v>15000</v>
      </c>
      <c r="R31" s="200">
        <v>9000</v>
      </c>
      <c r="S31" s="200">
        <v>0</v>
      </c>
      <c r="T31" s="200">
        <v>0</v>
      </c>
      <c r="U31" s="200">
        <v>0</v>
      </c>
      <c r="V31" s="200">
        <v>2000</v>
      </c>
      <c r="W31" s="200">
        <v>0</v>
      </c>
      <c r="X31" s="200">
        <v>0</v>
      </c>
      <c r="Y31" s="200">
        <v>0</v>
      </c>
      <c r="Z31" s="200">
        <v>7500</v>
      </c>
      <c r="AA31" s="200">
        <v>0</v>
      </c>
      <c r="AB31" s="200">
        <v>0</v>
      </c>
      <c r="AC31" s="200">
        <v>0</v>
      </c>
      <c r="AD31" s="200">
        <v>3000</v>
      </c>
      <c r="AE31" s="200">
        <v>8000</v>
      </c>
      <c r="AF31" s="200">
        <v>2000</v>
      </c>
      <c r="AG31" s="200">
        <v>0</v>
      </c>
      <c r="AH31" s="200">
        <v>0</v>
      </c>
      <c r="AI31" s="200">
        <v>0</v>
      </c>
      <c r="AJ31" s="200">
        <v>0</v>
      </c>
      <c r="AK31" s="200">
        <v>0</v>
      </c>
      <c r="AL31" s="200">
        <v>49853.41</v>
      </c>
      <c r="AM31" s="200">
        <v>0</v>
      </c>
      <c r="AN31" s="200">
        <v>7250</v>
      </c>
      <c r="AO31" s="200">
        <v>232500</v>
      </c>
      <c r="AP31" s="200">
        <v>0</v>
      </c>
      <c r="AQ31" s="200">
        <v>0</v>
      </c>
      <c r="AR31" s="200">
        <v>11480</v>
      </c>
      <c r="AS31" s="200">
        <v>0</v>
      </c>
      <c r="AT31" s="200">
        <v>0</v>
      </c>
      <c r="AU31" s="200">
        <v>0</v>
      </c>
      <c r="AV31" s="200">
        <v>0</v>
      </c>
      <c r="AW31" s="200">
        <v>0</v>
      </c>
      <c r="AX31" s="200">
        <v>0</v>
      </c>
      <c r="AY31" s="200">
        <v>0</v>
      </c>
      <c r="AZ31" s="200">
        <v>0</v>
      </c>
      <c r="BA31" s="200">
        <v>4700</v>
      </c>
      <c r="BB31" s="200">
        <v>0</v>
      </c>
      <c r="BC31" s="200">
        <v>0</v>
      </c>
      <c r="BD31" s="200">
        <v>0</v>
      </c>
      <c r="BE31" s="200">
        <v>0</v>
      </c>
      <c r="BF31" s="200">
        <v>0</v>
      </c>
      <c r="BG31" s="200">
        <v>0</v>
      </c>
      <c r="BH31" s="200">
        <v>6780</v>
      </c>
      <c r="BI31" s="205" t="s">
        <v>320</v>
      </c>
      <c r="BJ31" s="205" t="s">
        <v>320</v>
      </c>
      <c r="BK31" s="205" t="s">
        <v>320</v>
      </c>
      <c r="BL31" s="205" t="s">
        <v>320</v>
      </c>
      <c r="BM31" s="205" t="s">
        <v>320</v>
      </c>
      <c r="BN31" s="205" t="s">
        <v>320</v>
      </c>
      <c r="BO31" s="205" t="s">
        <v>320</v>
      </c>
      <c r="BP31" s="205" t="s">
        <v>320</v>
      </c>
      <c r="BQ31" s="205" t="s">
        <v>320</v>
      </c>
      <c r="BR31" s="205" t="s">
        <v>320</v>
      </c>
      <c r="BS31" s="205" t="s">
        <v>320</v>
      </c>
      <c r="BT31" s="200">
        <v>0</v>
      </c>
      <c r="BU31" s="200">
        <v>0</v>
      </c>
      <c r="BV31" s="200">
        <v>0</v>
      </c>
      <c r="BW31" s="200">
        <v>0</v>
      </c>
      <c r="BX31" s="200">
        <v>0</v>
      </c>
      <c r="BY31" s="200">
        <v>0</v>
      </c>
      <c r="BZ31" s="200">
        <v>0</v>
      </c>
      <c r="CA31" s="200">
        <v>0</v>
      </c>
      <c r="CB31" s="200">
        <v>0</v>
      </c>
      <c r="CC31" s="200">
        <v>0</v>
      </c>
      <c r="CD31" s="200">
        <v>0</v>
      </c>
      <c r="CE31" s="200">
        <v>0</v>
      </c>
      <c r="CF31" s="200">
        <v>0</v>
      </c>
      <c r="CG31" s="200">
        <v>0</v>
      </c>
      <c r="CH31" s="205" t="s">
        <v>320</v>
      </c>
      <c r="CI31" s="200">
        <v>0</v>
      </c>
      <c r="CJ31" s="200">
        <v>0</v>
      </c>
      <c r="CK31" s="200">
        <v>0</v>
      </c>
      <c r="CL31" s="200">
        <v>0</v>
      </c>
      <c r="CM31" s="200">
        <v>0</v>
      </c>
      <c r="CN31" s="200">
        <v>0</v>
      </c>
      <c r="CO31" s="200">
        <v>0</v>
      </c>
      <c r="CP31" s="200">
        <v>0</v>
      </c>
      <c r="CQ31" s="200">
        <v>0</v>
      </c>
      <c r="CR31" s="200">
        <v>0</v>
      </c>
      <c r="CS31" s="200">
        <v>0</v>
      </c>
      <c r="CT31" s="205" t="s">
        <v>320</v>
      </c>
      <c r="CU31" s="209" t="s">
        <v>320</v>
      </c>
    </row>
    <row r="32" ht="15.4" customHeight="1" spans="1:99">
      <c r="A32" s="201" t="s">
        <v>357</v>
      </c>
      <c r="B32" s="202" t="s">
        <v>134</v>
      </c>
      <c r="C32" s="202" t="s">
        <v>134</v>
      </c>
      <c r="D32" s="202" t="s">
        <v>326</v>
      </c>
      <c r="E32" s="200">
        <v>2072751</v>
      </c>
      <c r="F32" s="200">
        <v>1881655</v>
      </c>
      <c r="G32" s="200">
        <v>901697</v>
      </c>
      <c r="H32" s="200">
        <v>709131</v>
      </c>
      <c r="I32" s="200">
        <v>194804.07</v>
      </c>
      <c r="J32" s="200">
        <v>44766.93</v>
      </c>
      <c r="K32" s="200">
        <v>31256</v>
      </c>
      <c r="L32" s="200">
        <v>0</v>
      </c>
      <c r="M32" s="200">
        <v>0</v>
      </c>
      <c r="N32" s="200">
        <v>0</v>
      </c>
      <c r="O32" s="200">
        <v>0</v>
      </c>
      <c r="P32" s="200">
        <v>183676</v>
      </c>
      <c r="Q32" s="200">
        <v>0</v>
      </c>
      <c r="R32" s="200">
        <v>0</v>
      </c>
      <c r="S32" s="200">
        <v>0</v>
      </c>
      <c r="T32" s="200">
        <v>0</v>
      </c>
      <c r="U32" s="200">
        <v>0</v>
      </c>
      <c r="V32" s="200">
        <v>0</v>
      </c>
      <c r="W32" s="200">
        <v>0</v>
      </c>
      <c r="X32" s="200">
        <v>0</v>
      </c>
      <c r="Y32" s="200">
        <v>0</v>
      </c>
      <c r="Z32" s="200">
        <v>0</v>
      </c>
      <c r="AA32" s="200">
        <v>0</v>
      </c>
      <c r="AB32" s="200">
        <v>0</v>
      </c>
      <c r="AC32" s="200">
        <v>0</v>
      </c>
      <c r="AD32" s="200">
        <v>0</v>
      </c>
      <c r="AE32" s="200">
        <v>0</v>
      </c>
      <c r="AF32" s="200">
        <v>0</v>
      </c>
      <c r="AG32" s="200">
        <v>0</v>
      </c>
      <c r="AH32" s="200">
        <v>0</v>
      </c>
      <c r="AI32" s="200">
        <v>0</v>
      </c>
      <c r="AJ32" s="200">
        <v>0</v>
      </c>
      <c r="AK32" s="200">
        <v>0</v>
      </c>
      <c r="AL32" s="200">
        <v>24126</v>
      </c>
      <c r="AM32" s="200">
        <v>0</v>
      </c>
      <c r="AN32" s="200">
        <v>0</v>
      </c>
      <c r="AO32" s="200">
        <v>159550</v>
      </c>
      <c r="AP32" s="200">
        <v>0</v>
      </c>
      <c r="AQ32" s="200">
        <v>0</v>
      </c>
      <c r="AR32" s="200">
        <v>7420</v>
      </c>
      <c r="AS32" s="200">
        <v>0</v>
      </c>
      <c r="AT32" s="200">
        <v>0</v>
      </c>
      <c r="AU32" s="200">
        <v>0</v>
      </c>
      <c r="AV32" s="200">
        <v>0</v>
      </c>
      <c r="AW32" s="200">
        <v>0</v>
      </c>
      <c r="AX32" s="200">
        <v>0</v>
      </c>
      <c r="AY32" s="200">
        <v>0</v>
      </c>
      <c r="AZ32" s="200">
        <v>0</v>
      </c>
      <c r="BA32" s="200">
        <v>4700</v>
      </c>
      <c r="BB32" s="200">
        <v>0</v>
      </c>
      <c r="BC32" s="200">
        <v>0</v>
      </c>
      <c r="BD32" s="200">
        <v>0</v>
      </c>
      <c r="BE32" s="200">
        <v>0</v>
      </c>
      <c r="BF32" s="200">
        <v>0</v>
      </c>
      <c r="BG32" s="200">
        <v>0</v>
      </c>
      <c r="BH32" s="200">
        <v>2720</v>
      </c>
      <c r="BI32" s="205" t="s">
        <v>320</v>
      </c>
      <c r="BJ32" s="205" t="s">
        <v>320</v>
      </c>
      <c r="BK32" s="205" t="s">
        <v>320</v>
      </c>
      <c r="BL32" s="205" t="s">
        <v>320</v>
      </c>
      <c r="BM32" s="205" t="s">
        <v>320</v>
      </c>
      <c r="BN32" s="205" t="s">
        <v>320</v>
      </c>
      <c r="BO32" s="205" t="s">
        <v>320</v>
      </c>
      <c r="BP32" s="205" t="s">
        <v>320</v>
      </c>
      <c r="BQ32" s="205" t="s">
        <v>320</v>
      </c>
      <c r="BR32" s="205" t="s">
        <v>320</v>
      </c>
      <c r="BS32" s="205" t="s">
        <v>320</v>
      </c>
      <c r="BT32" s="200">
        <v>0</v>
      </c>
      <c r="BU32" s="200">
        <v>0</v>
      </c>
      <c r="BV32" s="200">
        <v>0</v>
      </c>
      <c r="BW32" s="200">
        <v>0</v>
      </c>
      <c r="BX32" s="200">
        <v>0</v>
      </c>
      <c r="BY32" s="200">
        <v>0</v>
      </c>
      <c r="BZ32" s="200">
        <v>0</v>
      </c>
      <c r="CA32" s="200">
        <v>0</v>
      </c>
      <c r="CB32" s="200">
        <v>0</v>
      </c>
      <c r="CC32" s="200">
        <v>0</v>
      </c>
      <c r="CD32" s="200">
        <v>0</v>
      </c>
      <c r="CE32" s="200">
        <v>0</v>
      </c>
      <c r="CF32" s="200">
        <v>0</v>
      </c>
      <c r="CG32" s="200">
        <v>0</v>
      </c>
      <c r="CH32" s="205" t="s">
        <v>320</v>
      </c>
      <c r="CI32" s="200">
        <v>0</v>
      </c>
      <c r="CJ32" s="200">
        <v>0</v>
      </c>
      <c r="CK32" s="200">
        <v>0</v>
      </c>
      <c r="CL32" s="200">
        <v>0</v>
      </c>
      <c r="CM32" s="200">
        <v>0</v>
      </c>
      <c r="CN32" s="200">
        <v>0</v>
      </c>
      <c r="CO32" s="200">
        <v>0</v>
      </c>
      <c r="CP32" s="200">
        <v>0</v>
      </c>
      <c r="CQ32" s="200">
        <v>0</v>
      </c>
      <c r="CR32" s="200">
        <v>0</v>
      </c>
      <c r="CS32" s="200">
        <v>0</v>
      </c>
      <c r="CT32" s="205" t="s">
        <v>320</v>
      </c>
      <c r="CU32" s="209" t="s">
        <v>320</v>
      </c>
    </row>
    <row r="33" ht="15.4" customHeight="1" spans="1:99">
      <c r="A33" s="201" t="s">
        <v>358</v>
      </c>
      <c r="B33" s="202" t="s">
        <v>134</v>
      </c>
      <c r="C33" s="202" t="s">
        <v>134</v>
      </c>
      <c r="D33" s="202" t="s">
        <v>332</v>
      </c>
      <c r="E33" s="200">
        <v>1592487.27</v>
      </c>
      <c r="F33" s="200">
        <v>1435999.86</v>
      </c>
      <c r="G33" s="200">
        <v>406743</v>
      </c>
      <c r="H33" s="200">
        <v>42841</v>
      </c>
      <c r="I33" s="200">
        <v>684751.93</v>
      </c>
      <c r="J33" s="200">
        <v>6375.66</v>
      </c>
      <c r="K33" s="200">
        <v>54325</v>
      </c>
      <c r="L33" s="200">
        <v>219023</v>
      </c>
      <c r="M33" s="200">
        <v>0</v>
      </c>
      <c r="N33" s="200">
        <v>0</v>
      </c>
      <c r="O33" s="200">
        <v>21940.27</v>
      </c>
      <c r="P33" s="200">
        <v>152427.41</v>
      </c>
      <c r="Q33" s="200">
        <v>15000</v>
      </c>
      <c r="R33" s="200">
        <v>9000</v>
      </c>
      <c r="S33" s="200">
        <v>0</v>
      </c>
      <c r="T33" s="200">
        <v>0</v>
      </c>
      <c r="U33" s="200">
        <v>0</v>
      </c>
      <c r="V33" s="200">
        <v>2000</v>
      </c>
      <c r="W33" s="200">
        <v>0</v>
      </c>
      <c r="X33" s="200">
        <v>0</v>
      </c>
      <c r="Y33" s="200">
        <v>0</v>
      </c>
      <c r="Z33" s="200">
        <v>7500</v>
      </c>
      <c r="AA33" s="200">
        <v>0</v>
      </c>
      <c r="AB33" s="200">
        <v>0</v>
      </c>
      <c r="AC33" s="200">
        <v>0</v>
      </c>
      <c r="AD33" s="200">
        <v>3000</v>
      </c>
      <c r="AE33" s="200">
        <v>8000</v>
      </c>
      <c r="AF33" s="200">
        <v>2000</v>
      </c>
      <c r="AG33" s="200">
        <v>0</v>
      </c>
      <c r="AH33" s="200">
        <v>0</v>
      </c>
      <c r="AI33" s="200">
        <v>0</v>
      </c>
      <c r="AJ33" s="200">
        <v>0</v>
      </c>
      <c r="AK33" s="200">
        <v>0</v>
      </c>
      <c r="AL33" s="200">
        <v>25727.41</v>
      </c>
      <c r="AM33" s="200">
        <v>0</v>
      </c>
      <c r="AN33" s="200">
        <v>7250</v>
      </c>
      <c r="AO33" s="200">
        <v>72950</v>
      </c>
      <c r="AP33" s="200">
        <v>0</v>
      </c>
      <c r="AQ33" s="200">
        <v>0</v>
      </c>
      <c r="AR33" s="200">
        <v>4060</v>
      </c>
      <c r="AS33" s="200">
        <v>0</v>
      </c>
      <c r="AT33" s="200">
        <v>0</v>
      </c>
      <c r="AU33" s="200">
        <v>0</v>
      </c>
      <c r="AV33" s="200">
        <v>0</v>
      </c>
      <c r="AW33" s="200">
        <v>0</v>
      </c>
      <c r="AX33" s="200">
        <v>0</v>
      </c>
      <c r="AY33" s="200">
        <v>0</v>
      </c>
      <c r="AZ33" s="200">
        <v>0</v>
      </c>
      <c r="BA33" s="200">
        <v>0</v>
      </c>
      <c r="BB33" s="200">
        <v>0</v>
      </c>
      <c r="BC33" s="200">
        <v>0</v>
      </c>
      <c r="BD33" s="200">
        <v>0</v>
      </c>
      <c r="BE33" s="200">
        <v>0</v>
      </c>
      <c r="BF33" s="200">
        <v>0</v>
      </c>
      <c r="BG33" s="200">
        <v>0</v>
      </c>
      <c r="BH33" s="200">
        <v>4060</v>
      </c>
      <c r="BI33" s="205" t="s">
        <v>320</v>
      </c>
      <c r="BJ33" s="205" t="s">
        <v>320</v>
      </c>
      <c r="BK33" s="205" t="s">
        <v>320</v>
      </c>
      <c r="BL33" s="205" t="s">
        <v>320</v>
      </c>
      <c r="BM33" s="205" t="s">
        <v>320</v>
      </c>
      <c r="BN33" s="205" t="s">
        <v>320</v>
      </c>
      <c r="BO33" s="205" t="s">
        <v>320</v>
      </c>
      <c r="BP33" s="205" t="s">
        <v>320</v>
      </c>
      <c r="BQ33" s="205" t="s">
        <v>320</v>
      </c>
      <c r="BR33" s="205" t="s">
        <v>320</v>
      </c>
      <c r="BS33" s="205" t="s">
        <v>320</v>
      </c>
      <c r="BT33" s="200">
        <v>0</v>
      </c>
      <c r="BU33" s="200">
        <v>0</v>
      </c>
      <c r="BV33" s="200">
        <v>0</v>
      </c>
      <c r="BW33" s="200">
        <v>0</v>
      </c>
      <c r="BX33" s="200">
        <v>0</v>
      </c>
      <c r="BY33" s="200">
        <v>0</v>
      </c>
      <c r="BZ33" s="200">
        <v>0</v>
      </c>
      <c r="CA33" s="200">
        <v>0</v>
      </c>
      <c r="CB33" s="200">
        <v>0</v>
      </c>
      <c r="CC33" s="200">
        <v>0</v>
      </c>
      <c r="CD33" s="200">
        <v>0</v>
      </c>
      <c r="CE33" s="200">
        <v>0</v>
      </c>
      <c r="CF33" s="200">
        <v>0</v>
      </c>
      <c r="CG33" s="200">
        <v>0</v>
      </c>
      <c r="CH33" s="205" t="s">
        <v>320</v>
      </c>
      <c r="CI33" s="200">
        <v>0</v>
      </c>
      <c r="CJ33" s="200">
        <v>0</v>
      </c>
      <c r="CK33" s="200">
        <v>0</v>
      </c>
      <c r="CL33" s="200">
        <v>0</v>
      </c>
      <c r="CM33" s="200">
        <v>0</v>
      </c>
      <c r="CN33" s="200">
        <v>0</v>
      </c>
      <c r="CO33" s="200">
        <v>0</v>
      </c>
      <c r="CP33" s="200">
        <v>0</v>
      </c>
      <c r="CQ33" s="200">
        <v>0</v>
      </c>
      <c r="CR33" s="200">
        <v>0</v>
      </c>
      <c r="CS33" s="200">
        <v>0</v>
      </c>
      <c r="CT33" s="205" t="s">
        <v>320</v>
      </c>
      <c r="CU33" s="209" t="s">
        <v>320</v>
      </c>
    </row>
    <row r="34" ht="15.4" customHeight="1" spans="1:99">
      <c r="A34" s="201" t="s">
        <v>359</v>
      </c>
      <c r="B34" s="202" t="s">
        <v>134</v>
      </c>
      <c r="C34" s="202" t="s">
        <v>134</v>
      </c>
      <c r="D34" s="202" t="s">
        <v>360</v>
      </c>
      <c r="E34" s="200">
        <v>17582639.87</v>
      </c>
      <c r="F34" s="200">
        <v>14288567.17</v>
      </c>
      <c r="G34" s="200">
        <v>5327817.73</v>
      </c>
      <c r="H34" s="200">
        <v>3442756.15</v>
      </c>
      <c r="I34" s="200">
        <v>3218886</v>
      </c>
      <c r="J34" s="200">
        <v>312934.04</v>
      </c>
      <c r="K34" s="200">
        <v>265962</v>
      </c>
      <c r="L34" s="200">
        <v>40580</v>
      </c>
      <c r="M34" s="200">
        <v>79980</v>
      </c>
      <c r="N34" s="200">
        <v>39520</v>
      </c>
      <c r="O34" s="200">
        <v>1560131.25</v>
      </c>
      <c r="P34" s="200">
        <v>3151379.7</v>
      </c>
      <c r="Q34" s="200">
        <v>992205.57</v>
      </c>
      <c r="R34" s="200">
        <v>6200</v>
      </c>
      <c r="S34" s="200">
        <v>0</v>
      </c>
      <c r="T34" s="200">
        <v>0</v>
      </c>
      <c r="U34" s="200">
        <v>90481</v>
      </c>
      <c r="V34" s="200">
        <v>434316</v>
      </c>
      <c r="W34" s="200">
        <v>64004.65</v>
      </c>
      <c r="X34" s="200">
        <v>0</v>
      </c>
      <c r="Y34" s="200">
        <v>0</v>
      </c>
      <c r="Z34" s="200">
        <v>0</v>
      </c>
      <c r="AA34" s="200">
        <v>0</v>
      </c>
      <c r="AB34" s="200">
        <v>75753</v>
      </c>
      <c r="AC34" s="200">
        <v>0</v>
      </c>
      <c r="AD34" s="200">
        <v>0</v>
      </c>
      <c r="AE34" s="200">
        <v>0</v>
      </c>
      <c r="AF34" s="200">
        <v>0</v>
      </c>
      <c r="AG34" s="200">
        <v>0</v>
      </c>
      <c r="AH34" s="200">
        <v>0</v>
      </c>
      <c r="AI34" s="200">
        <v>0</v>
      </c>
      <c r="AJ34" s="200">
        <v>255947.2</v>
      </c>
      <c r="AK34" s="200">
        <v>0</v>
      </c>
      <c r="AL34" s="200">
        <v>165652</v>
      </c>
      <c r="AM34" s="200">
        <v>7260</v>
      </c>
      <c r="AN34" s="200">
        <v>40000</v>
      </c>
      <c r="AO34" s="200">
        <v>1017290</v>
      </c>
      <c r="AP34" s="200">
        <v>2147.28</v>
      </c>
      <c r="AQ34" s="200">
        <v>123</v>
      </c>
      <c r="AR34" s="200">
        <v>142693</v>
      </c>
      <c r="AS34" s="200">
        <v>0</v>
      </c>
      <c r="AT34" s="200">
        <v>0</v>
      </c>
      <c r="AU34" s="200">
        <v>0</v>
      </c>
      <c r="AV34" s="200">
        <v>0</v>
      </c>
      <c r="AW34" s="200">
        <v>19116</v>
      </c>
      <c r="AX34" s="200">
        <v>0</v>
      </c>
      <c r="AY34" s="200">
        <v>0</v>
      </c>
      <c r="AZ34" s="200">
        <v>0</v>
      </c>
      <c r="BA34" s="200">
        <v>0</v>
      </c>
      <c r="BB34" s="200">
        <v>0</v>
      </c>
      <c r="BC34" s="200">
        <v>103797</v>
      </c>
      <c r="BD34" s="200">
        <v>0</v>
      </c>
      <c r="BE34" s="200">
        <v>0</v>
      </c>
      <c r="BF34" s="200">
        <v>0</v>
      </c>
      <c r="BG34" s="200">
        <v>0</v>
      </c>
      <c r="BH34" s="200">
        <v>19780</v>
      </c>
      <c r="BI34" s="205" t="s">
        <v>320</v>
      </c>
      <c r="BJ34" s="205" t="s">
        <v>320</v>
      </c>
      <c r="BK34" s="205" t="s">
        <v>320</v>
      </c>
      <c r="BL34" s="205" t="s">
        <v>320</v>
      </c>
      <c r="BM34" s="205" t="s">
        <v>320</v>
      </c>
      <c r="BN34" s="205" t="s">
        <v>320</v>
      </c>
      <c r="BO34" s="205" t="s">
        <v>320</v>
      </c>
      <c r="BP34" s="205" t="s">
        <v>320</v>
      </c>
      <c r="BQ34" s="205" t="s">
        <v>320</v>
      </c>
      <c r="BR34" s="205" t="s">
        <v>320</v>
      </c>
      <c r="BS34" s="205" t="s">
        <v>320</v>
      </c>
      <c r="BT34" s="200">
        <v>0</v>
      </c>
      <c r="BU34" s="200">
        <v>0</v>
      </c>
      <c r="BV34" s="200">
        <v>0</v>
      </c>
      <c r="BW34" s="200">
        <v>0</v>
      </c>
      <c r="BX34" s="200">
        <v>0</v>
      </c>
      <c r="BY34" s="200">
        <v>0</v>
      </c>
      <c r="BZ34" s="200">
        <v>0</v>
      </c>
      <c r="CA34" s="200">
        <v>0</v>
      </c>
      <c r="CB34" s="200">
        <v>0</v>
      </c>
      <c r="CC34" s="200">
        <v>0</v>
      </c>
      <c r="CD34" s="200">
        <v>0</v>
      </c>
      <c r="CE34" s="200">
        <v>0</v>
      </c>
      <c r="CF34" s="200">
        <v>0</v>
      </c>
      <c r="CG34" s="200">
        <v>0</v>
      </c>
      <c r="CH34" s="205" t="s">
        <v>320</v>
      </c>
      <c r="CI34" s="200">
        <v>0</v>
      </c>
      <c r="CJ34" s="200">
        <v>0</v>
      </c>
      <c r="CK34" s="200">
        <v>0</v>
      </c>
      <c r="CL34" s="200">
        <v>0</v>
      </c>
      <c r="CM34" s="200">
        <v>0</v>
      </c>
      <c r="CN34" s="200">
        <v>0</v>
      </c>
      <c r="CO34" s="200">
        <v>0</v>
      </c>
      <c r="CP34" s="200">
        <v>0</v>
      </c>
      <c r="CQ34" s="200">
        <v>0</v>
      </c>
      <c r="CR34" s="200">
        <v>0</v>
      </c>
      <c r="CS34" s="200">
        <v>0</v>
      </c>
      <c r="CT34" s="205" t="s">
        <v>320</v>
      </c>
      <c r="CU34" s="209" t="s">
        <v>320</v>
      </c>
    </row>
    <row r="35" ht="15.4" customHeight="1" spans="1:99">
      <c r="A35" s="201" t="s">
        <v>361</v>
      </c>
      <c r="B35" s="202" t="s">
        <v>134</v>
      </c>
      <c r="C35" s="202" t="s">
        <v>134</v>
      </c>
      <c r="D35" s="202" t="s">
        <v>326</v>
      </c>
      <c r="E35" s="200">
        <v>10488380.83</v>
      </c>
      <c r="F35" s="200">
        <v>8974235.35</v>
      </c>
      <c r="G35" s="200">
        <v>3322904.33</v>
      </c>
      <c r="H35" s="200">
        <v>2035237.22</v>
      </c>
      <c r="I35" s="200">
        <v>3068137</v>
      </c>
      <c r="J35" s="200">
        <v>297808.8</v>
      </c>
      <c r="K35" s="200">
        <v>130648</v>
      </c>
      <c r="L35" s="200">
        <v>0</v>
      </c>
      <c r="M35" s="200">
        <v>79980</v>
      </c>
      <c r="N35" s="200">
        <v>39520</v>
      </c>
      <c r="O35" s="200">
        <v>0</v>
      </c>
      <c r="P35" s="200">
        <v>1378382.48</v>
      </c>
      <c r="Q35" s="200">
        <v>369600</v>
      </c>
      <c r="R35" s="200">
        <v>6200</v>
      </c>
      <c r="S35" s="200">
        <v>0</v>
      </c>
      <c r="T35" s="200">
        <v>0</v>
      </c>
      <c r="U35" s="200">
        <v>5160</v>
      </c>
      <c r="V35" s="200">
        <v>5890</v>
      </c>
      <c r="W35" s="200">
        <v>4360</v>
      </c>
      <c r="X35" s="200">
        <v>0</v>
      </c>
      <c r="Y35" s="200">
        <v>0</v>
      </c>
      <c r="Z35" s="200">
        <v>0</v>
      </c>
      <c r="AA35" s="200">
        <v>0</v>
      </c>
      <c r="AB35" s="200">
        <v>25753</v>
      </c>
      <c r="AC35" s="200">
        <v>0</v>
      </c>
      <c r="AD35" s="200">
        <v>0</v>
      </c>
      <c r="AE35" s="200">
        <v>0</v>
      </c>
      <c r="AF35" s="200">
        <v>0</v>
      </c>
      <c r="AG35" s="200">
        <v>0</v>
      </c>
      <c r="AH35" s="200">
        <v>0</v>
      </c>
      <c r="AI35" s="200">
        <v>0</v>
      </c>
      <c r="AJ35" s="200">
        <v>255947.2</v>
      </c>
      <c r="AK35" s="200">
        <v>0</v>
      </c>
      <c r="AL35" s="200">
        <v>100072</v>
      </c>
      <c r="AM35" s="200">
        <v>3540</v>
      </c>
      <c r="AN35" s="200">
        <v>40000</v>
      </c>
      <c r="AO35" s="200">
        <v>559590</v>
      </c>
      <c r="AP35" s="200">
        <v>2147.28</v>
      </c>
      <c r="AQ35" s="200">
        <v>123</v>
      </c>
      <c r="AR35" s="200">
        <v>135763</v>
      </c>
      <c r="AS35" s="200">
        <v>0</v>
      </c>
      <c r="AT35" s="200">
        <v>0</v>
      </c>
      <c r="AU35" s="200">
        <v>0</v>
      </c>
      <c r="AV35" s="200">
        <v>0</v>
      </c>
      <c r="AW35" s="200">
        <v>19116</v>
      </c>
      <c r="AX35" s="200">
        <v>0</v>
      </c>
      <c r="AY35" s="200">
        <v>0</v>
      </c>
      <c r="AZ35" s="200">
        <v>0</v>
      </c>
      <c r="BA35" s="200">
        <v>0</v>
      </c>
      <c r="BB35" s="200">
        <v>0</v>
      </c>
      <c r="BC35" s="200">
        <v>103797</v>
      </c>
      <c r="BD35" s="200">
        <v>0</v>
      </c>
      <c r="BE35" s="200">
        <v>0</v>
      </c>
      <c r="BF35" s="200">
        <v>0</v>
      </c>
      <c r="BG35" s="200">
        <v>0</v>
      </c>
      <c r="BH35" s="200">
        <v>12850</v>
      </c>
      <c r="BI35" s="205" t="s">
        <v>320</v>
      </c>
      <c r="BJ35" s="205" t="s">
        <v>320</v>
      </c>
      <c r="BK35" s="205" t="s">
        <v>320</v>
      </c>
      <c r="BL35" s="205" t="s">
        <v>320</v>
      </c>
      <c r="BM35" s="205" t="s">
        <v>320</v>
      </c>
      <c r="BN35" s="205" t="s">
        <v>320</v>
      </c>
      <c r="BO35" s="205" t="s">
        <v>320</v>
      </c>
      <c r="BP35" s="205" t="s">
        <v>320</v>
      </c>
      <c r="BQ35" s="205" t="s">
        <v>320</v>
      </c>
      <c r="BR35" s="205" t="s">
        <v>320</v>
      </c>
      <c r="BS35" s="205" t="s">
        <v>320</v>
      </c>
      <c r="BT35" s="200">
        <v>0</v>
      </c>
      <c r="BU35" s="200">
        <v>0</v>
      </c>
      <c r="BV35" s="200">
        <v>0</v>
      </c>
      <c r="BW35" s="200">
        <v>0</v>
      </c>
      <c r="BX35" s="200">
        <v>0</v>
      </c>
      <c r="BY35" s="200">
        <v>0</v>
      </c>
      <c r="BZ35" s="200">
        <v>0</v>
      </c>
      <c r="CA35" s="200">
        <v>0</v>
      </c>
      <c r="CB35" s="200">
        <v>0</v>
      </c>
      <c r="CC35" s="200">
        <v>0</v>
      </c>
      <c r="CD35" s="200">
        <v>0</v>
      </c>
      <c r="CE35" s="200">
        <v>0</v>
      </c>
      <c r="CF35" s="200">
        <v>0</v>
      </c>
      <c r="CG35" s="200">
        <v>0</v>
      </c>
      <c r="CH35" s="205" t="s">
        <v>320</v>
      </c>
      <c r="CI35" s="200">
        <v>0</v>
      </c>
      <c r="CJ35" s="200">
        <v>0</v>
      </c>
      <c r="CK35" s="200">
        <v>0</v>
      </c>
      <c r="CL35" s="200">
        <v>0</v>
      </c>
      <c r="CM35" s="200">
        <v>0</v>
      </c>
      <c r="CN35" s="200">
        <v>0</v>
      </c>
      <c r="CO35" s="200">
        <v>0</v>
      </c>
      <c r="CP35" s="200">
        <v>0</v>
      </c>
      <c r="CQ35" s="200">
        <v>0</v>
      </c>
      <c r="CR35" s="200">
        <v>0</v>
      </c>
      <c r="CS35" s="200">
        <v>0</v>
      </c>
      <c r="CT35" s="205" t="s">
        <v>320</v>
      </c>
      <c r="CU35" s="209" t="s">
        <v>320</v>
      </c>
    </row>
    <row r="36" ht="15.4" customHeight="1" spans="1:99">
      <c r="A36" s="201" t="s">
        <v>362</v>
      </c>
      <c r="B36" s="202" t="s">
        <v>134</v>
      </c>
      <c r="C36" s="202" t="s">
        <v>134</v>
      </c>
      <c r="D36" s="202" t="s">
        <v>332</v>
      </c>
      <c r="E36" s="200">
        <v>4442930.57</v>
      </c>
      <c r="F36" s="200">
        <v>3754200.57</v>
      </c>
      <c r="G36" s="200">
        <v>2004913.4</v>
      </c>
      <c r="H36" s="200">
        <v>1407518.93</v>
      </c>
      <c r="I36" s="200">
        <v>150749</v>
      </c>
      <c r="J36" s="200">
        <v>15125.24</v>
      </c>
      <c r="K36" s="200">
        <v>135314</v>
      </c>
      <c r="L36" s="200">
        <v>40580</v>
      </c>
      <c r="M36" s="200">
        <v>0</v>
      </c>
      <c r="N36" s="200">
        <v>0</v>
      </c>
      <c r="O36" s="200">
        <v>0</v>
      </c>
      <c r="P36" s="200">
        <v>681800</v>
      </c>
      <c r="Q36" s="200">
        <v>154800</v>
      </c>
      <c r="R36" s="200">
        <v>0</v>
      </c>
      <c r="S36" s="200">
        <v>0</v>
      </c>
      <c r="T36" s="200">
        <v>0</v>
      </c>
      <c r="U36" s="200">
        <v>0</v>
      </c>
      <c r="V36" s="200">
        <v>0</v>
      </c>
      <c r="W36" s="200">
        <v>0</v>
      </c>
      <c r="X36" s="200">
        <v>0</v>
      </c>
      <c r="Y36" s="200">
        <v>0</v>
      </c>
      <c r="Z36" s="200">
        <v>0</v>
      </c>
      <c r="AA36" s="200">
        <v>0</v>
      </c>
      <c r="AB36" s="200">
        <v>0</v>
      </c>
      <c r="AC36" s="200">
        <v>0</v>
      </c>
      <c r="AD36" s="200">
        <v>0</v>
      </c>
      <c r="AE36" s="200">
        <v>0</v>
      </c>
      <c r="AF36" s="200">
        <v>0</v>
      </c>
      <c r="AG36" s="200">
        <v>0</v>
      </c>
      <c r="AH36" s="200">
        <v>0</v>
      </c>
      <c r="AI36" s="200">
        <v>0</v>
      </c>
      <c r="AJ36" s="200">
        <v>0</v>
      </c>
      <c r="AK36" s="200">
        <v>0</v>
      </c>
      <c r="AL36" s="200">
        <v>65580</v>
      </c>
      <c r="AM36" s="200">
        <v>3720</v>
      </c>
      <c r="AN36" s="200">
        <v>0</v>
      </c>
      <c r="AO36" s="200">
        <v>457700</v>
      </c>
      <c r="AP36" s="200">
        <v>0</v>
      </c>
      <c r="AQ36" s="200">
        <v>0</v>
      </c>
      <c r="AR36" s="200">
        <v>6930</v>
      </c>
      <c r="AS36" s="200">
        <v>0</v>
      </c>
      <c r="AT36" s="200">
        <v>0</v>
      </c>
      <c r="AU36" s="200">
        <v>0</v>
      </c>
      <c r="AV36" s="200">
        <v>0</v>
      </c>
      <c r="AW36" s="200">
        <v>0</v>
      </c>
      <c r="AX36" s="200">
        <v>0</v>
      </c>
      <c r="AY36" s="200">
        <v>0</v>
      </c>
      <c r="AZ36" s="200">
        <v>0</v>
      </c>
      <c r="BA36" s="200">
        <v>0</v>
      </c>
      <c r="BB36" s="200">
        <v>0</v>
      </c>
      <c r="BC36" s="200">
        <v>0</v>
      </c>
      <c r="BD36" s="200">
        <v>0</v>
      </c>
      <c r="BE36" s="200">
        <v>0</v>
      </c>
      <c r="BF36" s="200">
        <v>0</v>
      </c>
      <c r="BG36" s="200">
        <v>0</v>
      </c>
      <c r="BH36" s="200">
        <v>6930</v>
      </c>
      <c r="BI36" s="205" t="s">
        <v>320</v>
      </c>
      <c r="BJ36" s="205" t="s">
        <v>320</v>
      </c>
      <c r="BK36" s="205" t="s">
        <v>320</v>
      </c>
      <c r="BL36" s="205" t="s">
        <v>320</v>
      </c>
      <c r="BM36" s="205" t="s">
        <v>320</v>
      </c>
      <c r="BN36" s="205" t="s">
        <v>320</v>
      </c>
      <c r="BO36" s="205" t="s">
        <v>320</v>
      </c>
      <c r="BP36" s="205" t="s">
        <v>320</v>
      </c>
      <c r="BQ36" s="205" t="s">
        <v>320</v>
      </c>
      <c r="BR36" s="205" t="s">
        <v>320</v>
      </c>
      <c r="BS36" s="205" t="s">
        <v>320</v>
      </c>
      <c r="BT36" s="200">
        <v>0</v>
      </c>
      <c r="BU36" s="200">
        <v>0</v>
      </c>
      <c r="BV36" s="200">
        <v>0</v>
      </c>
      <c r="BW36" s="200">
        <v>0</v>
      </c>
      <c r="BX36" s="200">
        <v>0</v>
      </c>
      <c r="BY36" s="200">
        <v>0</v>
      </c>
      <c r="BZ36" s="200">
        <v>0</v>
      </c>
      <c r="CA36" s="200">
        <v>0</v>
      </c>
      <c r="CB36" s="200">
        <v>0</v>
      </c>
      <c r="CC36" s="200">
        <v>0</v>
      </c>
      <c r="CD36" s="200">
        <v>0</v>
      </c>
      <c r="CE36" s="200">
        <v>0</v>
      </c>
      <c r="CF36" s="200">
        <v>0</v>
      </c>
      <c r="CG36" s="200">
        <v>0</v>
      </c>
      <c r="CH36" s="205" t="s">
        <v>320</v>
      </c>
      <c r="CI36" s="200">
        <v>0</v>
      </c>
      <c r="CJ36" s="200">
        <v>0</v>
      </c>
      <c r="CK36" s="200">
        <v>0</v>
      </c>
      <c r="CL36" s="200">
        <v>0</v>
      </c>
      <c r="CM36" s="200">
        <v>0</v>
      </c>
      <c r="CN36" s="200">
        <v>0</v>
      </c>
      <c r="CO36" s="200">
        <v>0</v>
      </c>
      <c r="CP36" s="200">
        <v>0</v>
      </c>
      <c r="CQ36" s="200">
        <v>0</v>
      </c>
      <c r="CR36" s="200">
        <v>0</v>
      </c>
      <c r="CS36" s="200">
        <v>0</v>
      </c>
      <c r="CT36" s="205" t="s">
        <v>320</v>
      </c>
      <c r="CU36" s="209" t="s">
        <v>320</v>
      </c>
    </row>
    <row r="37" ht="15.4" customHeight="1" spans="1:99">
      <c r="A37" s="201" t="s">
        <v>363</v>
      </c>
      <c r="B37" s="202" t="s">
        <v>134</v>
      </c>
      <c r="C37" s="202" t="s">
        <v>134</v>
      </c>
      <c r="D37" s="202" t="s">
        <v>364</v>
      </c>
      <c r="E37" s="200">
        <v>2651328.47</v>
      </c>
      <c r="F37" s="200">
        <v>1560131.25</v>
      </c>
      <c r="G37" s="200">
        <v>0</v>
      </c>
      <c r="H37" s="200">
        <v>0</v>
      </c>
      <c r="I37" s="200">
        <v>0</v>
      </c>
      <c r="J37" s="200">
        <v>0</v>
      </c>
      <c r="K37" s="200">
        <v>0</v>
      </c>
      <c r="L37" s="200">
        <v>0</v>
      </c>
      <c r="M37" s="200">
        <v>0</v>
      </c>
      <c r="N37" s="200">
        <v>0</v>
      </c>
      <c r="O37" s="200">
        <v>1560131.25</v>
      </c>
      <c r="P37" s="200">
        <v>1091197.22</v>
      </c>
      <c r="Q37" s="200">
        <v>467805.57</v>
      </c>
      <c r="R37" s="200">
        <v>0</v>
      </c>
      <c r="S37" s="200">
        <v>0</v>
      </c>
      <c r="T37" s="200">
        <v>0</v>
      </c>
      <c r="U37" s="200">
        <v>85321</v>
      </c>
      <c r="V37" s="200">
        <v>428426</v>
      </c>
      <c r="W37" s="200">
        <v>59644.65</v>
      </c>
      <c r="X37" s="200">
        <v>0</v>
      </c>
      <c r="Y37" s="200">
        <v>0</v>
      </c>
      <c r="Z37" s="200">
        <v>0</v>
      </c>
      <c r="AA37" s="200">
        <v>0</v>
      </c>
      <c r="AB37" s="200">
        <v>50000</v>
      </c>
      <c r="AC37" s="200">
        <v>0</v>
      </c>
      <c r="AD37" s="200">
        <v>0</v>
      </c>
      <c r="AE37" s="200">
        <v>0</v>
      </c>
      <c r="AF37" s="200">
        <v>0</v>
      </c>
      <c r="AG37" s="200">
        <v>0</v>
      </c>
      <c r="AH37" s="200">
        <v>0</v>
      </c>
      <c r="AI37" s="200">
        <v>0</v>
      </c>
      <c r="AJ37" s="200">
        <v>0</v>
      </c>
      <c r="AK37" s="200">
        <v>0</v>
      </c>
      <c r="AL37" s="200">
        <v>0</v>
      </c>
      <c r="AM37" s="200">
        <v>0</v>
      </c>
      <c r="AN37" s="200">
        <v>0</v>
      </c>
      <c r="AO37" s="200">
        <v>0</v>
      </c>
      <c r="AP37" s="200">
        <v>0</v>
      </c>
      <c r="AQ37" s="200">
        <v>0</v>
      </c>
      <c r="AR37" s="200">
        <v>0</v>
      </c>
      <c r="AS37" s="200">
        <v>0</v>
      </c>
      <c r="AT37" s="200">
        <v>0</v>
      </c>
      <c r="AU37" s="200">
        <v>0</v>
      </c>
      <c r="AV37" s="200">
        <v>0</v>
      </c>
      <c r="AW37" s="200">
        <v>0</v>
      </c>
      <c r="AX37" s="200">
        <v>0</v>
      </c>
      <c r="AY37" s="200">
        <v>0</v>
      </c>
      <c r="AZ37" s="200">
        <v>0</v>
      </c>
      <c r="BA37" s="200">
        <v>0</v>
      </c>
      <c r="BB37" s="200">
        <v>0</v>
      </c>
      <c r="BC37" s="200">
        <v>0</v>
      </c>
      <c r="BD37" s="200">
        <v>0</v>
      </c>
      <c r="BE37" s="200">
        <v>0</v>
      </c>
      <c r="BF37" s="200">
        <v>0</v>
      </c>
      <c r="BG37" s="200">
        <v>0</v>
      </c>
      <c r="BH37" s="200">
        <v>0</v>
      </c>
      <c r="BI37" s="205" t="s">
        <v>320</v>
      </c>
      <c r="BJ37" s="205" t="s">
        <v>320</v>
      </c>
      <c r="BK37" s="205" t="s">
        <v>320</v>
      </c>
      <c r="BL37" s="205" t="s">
        <v>320</v>
      </c>
      <c r="BM37" s="205" t="s">
        <v>320</v>
      </c>
      <c r="BN37" s="205" t="s">
        <v>320</v>
      </c>
      <c r="BO37" s="205" t="s">
        <v>320</v>
      </c>
      <c r="BP37" s="205" t="s">
        <v>320</v>
      </c>
      <c r="BQ37" s="205" t="s">
        <v>320</v>
      </c>
      <c r="BR37" s="205" t="s">
        <v>320</v>
      </c>
      <c r="BS37" s="205" t="s">
        <v>320</v>
      </c>
      <c r="BT37" s="200">
        <v>0</v>
      </c>
      <c r="BU37" s="200">
        <v>0</v>
      </c>
      <c r="BV37" s="200">
        <v>0</v>
      </c>
      <c r="BW37" s="200">
        <v>0</v>
      </c>
      <c r="BX37" s="200">
        <v>0</v>
      </c>
      <c r="BY37" s="200">
        <v>0</v>
      </c>
      <c r="BZ37" s="200">
        <v>0</v>
      </c>
      <c r="CA37" s="200">
        <v>0</v>
      </c>
      <c r="CB37" s="200">
        <v>0</v>
      </c>
      <c r="CC37" s="200">
        <v>0</v>
      </c>
      <c r="CD37" s="200">
        <v>0</v>
      </c>
      <c r="CE37" s="200">
        <v>0</v>
      </c>
      <c r="CF37" s="200">
        <v>0</v>
      </c>
      <c r="CG37" s="200">
        <v>0</v>
      </c>
      <c r="CH37" s="205" t="s">
        <v>320</v>
      </c>
      <c r="CI37" s="200">
        <v>0</v>
      </c>
      <c r="CJ37" s="200">
        <v>0</v>
      </c>
      <c r="CK37" s="200">
        <v>0</v>
      </c>
      <c r="CL37" s="200">
        <v>0</v>
      </c>
      <c r="CM37" s="200">
        <v>0</v>
      </c>
      <c r="CN37" s="200">
        <v>0</v>
      </c>
      <c r="CO37" s="200">
        <v>0</v>
      </c>
      <c r="CP37" s="200">
        <v>0</v>
      </c>
      <c r="CQ37" s="200">
        <v>0</v>
      </c>
      <c r="CR37" s="200">
        <v>0</v>
      </c>
      <c r="CS37" s="200">
        <v>0</v>
      </c>
      <c r="CT37" s="205" t="s">
        <v>320</v>
      </c>
      <c r="CU37" s="209" t="s">
        <v>320</v>
      </c>
    </row>
    <row r="38" ht="15.4" customHeight="1" spans="1:99">
      <c r="A38" s="201" t="s">
        <v>365</v>
      </c>
      <c r="B38" s="202" t="s">
        <v>134</v>
      </c>
      <c r="C38" s="202" t="s">
        <v>134</v>
      </c>
      <c r="D38" s="202" t="s">
        <v>366</v>
      </c>
      <c r="E38" s="200">
        <v>4546591.73</v>
      </c>
      <c r="F38" s="200">
        <v>3752866</v>
      </c>
      <c r="G38" s="200">
        <v>1416381.1</v>
      </c>
      <c r="H38" s="200">
        <v>1274596.9</v>
      </c>
      <c r="I38" s="200">
        <v>113899</v>
      </c>
      <c r="J38" s="200">
        <v>2809</v>
      </c>
      <c r="K38" s="200">
        <v>93240</v>
      </c>
      <c r="L38" s="200">
        <v>0</v>
      </c>
      <c r="M38" s="200">
        <v>0</v>
      </c>
      <c r="N38" s="200">
        <v>0</v>
      </c>
      <c r="O38" s="200">
        <v>851940</v>
      </c>
      <c r="P38" s="200">
        <v>787249.73</v>
      </c>
      <c r="Q38" s="200">
        <v>65044.35</v>
      </c>
      <c r="R38" s="200">
        <v>0</v>
      </c>
      <c r="S38" s="200">
        <v>0</v>
      </c>
      <c r="T38" s="200">
        <v>0</v>
      </c>
      <c r="U38" s="200">
        <v>6000</v>
      </c>
      <c r="V38" s="200">
        <v>12993.17</v>
      </c>
      <c r="W38" s="200">
        <v>0</v>
      </c>
      <c r="X38" s="200">
        <v>0</v>
      </c>
      <c r="Y38" s="200">
        <v>0</v>
      </c>
      <c r="Z38" s="200">
        <v>21956</v>
      </c>
      <c r="AA38" s="200">
        <v>0</v>
      </c>
      <c r="AB38" s="200">
        <v>60264.2</v>
      </c>
      <c r="AC38" s="200">
        <v>0</v>
      </c>
      <c r="AD38" s="200">
        <v>16150</v>
      </c>
      <c r="AE38" s="200">
        <v>128158</v>
      </c>
      <c r="AF38" s="200">
        <v>7526</v>
      </c>
      <c r="AG38" s="200">
        <v>0</v>
      </c>
      <c r="AH38" s="200">
        <v>920</v>
      </c>
      <c r="AI38" s="200">
        <v>0</v>
      </c>
      <c r="AJ38" s="200">
        <v>4448.56</v>
      </c>
      <c r="AK38" s="200">
        <v>0</v>
      </c>
      <c r="AL38" s="200">
        <v>57808</v>
      </c>
      <c r="AM38" s="200">
        <v>4680</v>
      </c>
      <c r="AN38" s="200">
        <v>16264.95</v>
      </c>
      <c r="AO38" s="200">
        <v>367300</v>
      </c>
      <c r="AP38" s="200">
        <v>0</v>
      </c>
      <c r="AQ38" s="200">
        <v>17736.5</v>
      </c>
      <c r="AR38" s="200">
        <v>6476</v>
      </c>
      <c r="AS38" s="200">
        <v>0</v>
      </c>
      <c r="AT38" s="200">
        <v>0</v>
      </c>
      <c r="AU38" s="200">
        <v>0</v>
      </c>
      <c r="AV38" s="200">
        <v>0</v>
      </c>
      <c r="AW38" s="200">
        <v>3280</v>
      </c>
      <c r="AX38" s="200">
        <v>0</v>
      </c>
      <c r="AY38" s="200">
        <v>0</v>
      </c>
      <c r="AZ38" s="200">
        <v>0</v>
      </c>
      <c r="BA38" s="200">
        <v>1546</v>
      </c>
      <c r="BB38" s="200">
        <v>0</v>
      </c>
      <c r="BC38" s="200">
        <v>0</v>
      </c>
      <c r="BD38" s="200">
        <v>0</v>
      </c>
      <c r="BE38" s="200">
        <v>0</v>
      </c>
      <c r="BF38" s="200">
        <v>0</v>
      </c>
      <c r="BG38" s="200">
        <v>0</v>
      </c>
      <c r="BH38" s="200">
        <v>1650</v>
      </c>
      <c r="BI38" s="205" t="s">
        <v>320</v>
      </c>
      <c r="BJ38" s="205" t="s">
        <v>320</v>
      </c>
      <c r="BK38" s="205" t="s">
        <v>320</v>
      </c>
      <c r="BL38" s="205" t="s">
        <v>320</v>
      </c>
      <c r="BM38" s="205" t="s">
        <v>320</v>
      </c>
      <c r="BN38" s="205" t="s">
        <v>320</v>
      </c>
      <c r="BO38" s="205" t="s">
        <v>320</v>
      </c>
      <c r="BP38" s="205" t="s">
        <v>320</v>
      </c>
      <c r="BQ38" s="205" t="s">
        <v>320</v>
      </c>
      <c r="BR38" s="205" t="s">
        <v>320</v>
      </c>
      <c r="BS38" s="205" t="s">
        <v>320</v>
      </c>
      <c r="BT38" s="200">
        <v>0</v>
      </c>
      <c r="BU38" s="200">
        <v>0</v>
      </c>
      <c r="BV38" s="200">
        <v>0</v>
      </c>
      <c r="BW38" s="200">
        <v>0</v>
      </c>
      <c r="BX38" s="200">
        <v>0</v>
      </c>
      <c r="BY38" s="200">
        <v>0</v>
      </c>
      <c r="BZ38" s="200">
        <v>0</v>
      </c>
      <c r="CA38" s="200">
        <v>0</v>
      </c>
      <c r="CB38" s="200">
        <v>0</v>
      </c>
      <c r="CC38" s="200">
        <v>0</v>
      </c>
      <c r="CD38" s="200">
        <v>0</v>
      </c>
      <c r="CE38" s="200">
        <v>0</v>
      </c>
      <c r="CF38" s="200">
        <v>0</v>
      </c>
      <c r="CG38" s="200">
        <v>0</v>
      </c>
      <c r="CH38" s="205" t="s">
        <v>320</v>
      </c>
      <c r="CI38" s="200">
        <v>0</v>
      </c>
      <c r="CJ38" s="200">
        <v>0</v>
      </c>
      <c r="CK38" s="200">
        <v>0</v>
      </c>
      <c r="CL38" s="200">
        <v>0</v>
      </c>
      <c r="CM38" s="200">
        <v>0</v>
      </c>
      <c r="CN38" s="200">
        <v>0</v>
      </c>
      <c r="CO38" s="200">
        <v>0</v>
      </c>
      <c r="CP38" s="200">
        <v>0</v>
      </c>
      <c r="CQ38" s="200">
        <v>0</v>
      </c>
      <c r="CR38" s="200">
        <v>0</v>
      </c>
      <c r="CS38" s="200">
        <v>0</v>
      </c>
      <c r="CT38" s="205" t="s">
        <v>320</v>
      </c>
      <c r="CU38" s="209" t="s">
        <v>320</v>
      </c>
    </row>
    <row r="39" ht="15.4" customHeight="1" spans="1:99">
      <c r="A39" s="201" t="s">
        <v>367</v>
      </c>
      <c r="B39" s="202" t="s">
        <v>134</v>
      </c>
      <c r="C39" s="202" t="s">
        <v>134</v>
      </c>
      <c r="D39" s="202" t="s">
        <v>326</v>
      </c>
      <c r="E39" s="200">
        <v>4275944.57</v>
      </c>
      <c r="F39" s="200">
        <v>3509833</v>
      </c>
      <c r="G39" s="200">
        <v>1265551.1</v>
      </c>
      <c r="H39" s="200">
        <v>1233108.9</v>
      </c>
      <c r="I39" s="200">
        <v>101301</v>
      </c>
      <c r="J39" s="200">
        <v>0</v>
      </c>
      <c r="K39" s="200">
        <v>67932</v>
      </c>
      <c r="L39" s="200">
        <v>0</v>
      </c>
      <c r="M39" s="200">
        <v>0</v>
      </c>
      <c r="N39" s="200">
        <v>0</v>
      </c>
      <c r="O39" s="200">
        <v>841940</v>
      </c>
      <c r="P39" s="200">
        <v>759635.57</v>
      </c>
      <c r="Q39" s="200">
        <v>53350.75</v>
      </c>
      <c r="R39" s="200">
        <v>0</v>
      </c>
      <c r="S39" s="200">
        <v>0</v>
      </c>
      <c r="T39" s="200">
        <v>0</v>
      </c>
      <c r="U39" s="200">
        <v>6000</v>
      </c>
      <c r="V39" s="200">
        <v>12993.17</v>
      </c>
      <c r="W39" s="200">
        <v>0</v>
      </c>
      <c r="X39" s="200">
        <v>0</v>
      </c>
      <c r="Y39" s="200">
        <v>0</v>
      </c>
      <c r="Z39" s="200">
        <v>20000</v>
      </c>
      <c r="AA39" s="200">
        <v>0</v>
      </c>
      <c r="AB39" s="200">
        <v>60264.2</v>
      </c>
      <c r="AC39" s="200">
        <v>0</v>
      </c>
      <c r="AD39" s="200">
        <v>16150</v>
      </c>
      <c r="AE39" s="200">
        <v>127798</v>
      </c>
      <c r="AF39" s="200">
        <v>7526</v>
      </c>
      <c r="AG39" s="200">
        <v>0</v>
      </c>
      <c r="AH39" s="200">
        <v>0</v>
      </c>
      <c r="AI39" s="200">
        <v>0</v>
      </c>
      <c r="AJ39" s="200">
        <v>3000</v>
      </c>
      <c r="AK39" s="200">
        <v>0</v>
      </c>
      <c r="AL39" s="200">
        <v>46572</v>
      </c>
      <c r="AM39" s="200">
        <v>4680</v>
      </c>
      <c r="AN39" s="200">
        <v>16264.95</v>
      </c>
      <c r="AO39" s="200">
        <v>367300</v>
      </c>
      <c r="AP39" s="200">
        <v>0</v>
      </c>
      <c r="AQ39" s="200">
        <v>17736.5</v>
      </c>
      <c r="AR39" s="200">
        <v>6476</v>
      </c>
      <c r="AS39" s="200">
        <v>0</v>
      </c>
      <c r="AT39" s="200">
        <v>0</v>
      </c>
      <c r="AU39" s="200">
        <v>0</v>
      </c>
      <c r="AV39" s="200">
        <v>0</v>
      </c>
      <c r="AW39" s="200">
        <v>3280</v>
      </c>
      <c r="AX39" s="200">
        <v>0</v>
      </c>
      <c r="AY39" s="200">
        <v>0</v>
      </c>
      <c r="AZ39" s="200">
        <v>0</v>
      </c>
      <c r="BA39" s="200">
        <v>1546</v>
      </c>
      <c r="BB39" s="200">
        <v>0</v>
      </c>
      <c r="BC39" s="200">
        <v>0</v>
      </c>
      <c r="BD39" s="200">
        <v>0</v>
      </c>
      <c r="BE39" s="200">
        <v>0</v>
      </c>
      <c r="BF39" s="200">
        <v>0</v>
      </c>
      <c r="BG39" s="200">
        <v>0</v>
      </c>
      <c r="BH39" s="200">
        <v>1650</v>
      </c>
      <c r="BI39" s="205" t="s">
        <v>320</v>
      </c>
      <c r="BJ39" s="205" t="s">
        <v>320</v>
      </c>
      <c r="BK39" s="205" t="s">
        <v>320</v>
      </c>
      <c r="BL39" s="205" t="s">
        <v>320</v>
      </c>
      <c r="BM39" s="205" t="s">
        <v>320</v>
      </c>
      <c r="BN39" s="205" t="s">
        <v>320</v>
      </c>
      <c r="BO39" s="205" t="s">
        <v>320</v>
      </c>
      <c r="BP39" s="205" t="s">
        <v>320</v>
      </c>
      <c r="BQ39" s="205" t="s">
        <v>320</v>
      </c>
      <c r="BR39" s="205" t="s">
        <v>320</v>
      </c>
      <c r="BS39" s="205" t="s">
        <v>320</v>
      </c>
      <c r="BT39" s="200">
        <v>0</v>
      </c>
      <c r="BU39" s="200">
        <v>0</v>
      </c>
      <c r="BV39" s="200">
        <v>0</v>
      </c>
      <c r="BW39" s="200">
        <v>0</v>
      </c>
      <c r="BX39" s="200">
        <v>0</v>
      </c>
      <c r="BY39" s="200">
        <v>0</v>
      </c>
      <c r="BZ39" s="200">
        <v>0</v>
      </c>
      <c r="CA39" s="200">
        <v>0</v>
      </c>
      <c r="CB39" s="200">
        <v>0</v>
      </c>
      <c r="CC39" s="200">
        <v>0</v>
      </c>
      <c r="CD39" s="200">
        <v>0</v>
      </c>
      <c r="CE39" s="200">
        <v>0</v>
      </c>
      <c r="CF39" s="200">
        <v>0</v>
      </c>
      <c r="CG39" s="200">
        <v>0</v>
      </c>
      <c r="CH39" s="205" t="s">
        <v>320</v>
      </c>
      <c r="CI39" s="200">
        <v>0</v>
      </c>
      <c r="CJ39" s="200">
        <v>0</v>
      </c>
      <c r="CK39" s="200">
        <v>0</v>
      </c>
      <c r="CL39" s="200">
        <v>0</v>
      </c>
      <c r="CM39" s="200">
        <v>0</v>
      </c>
      <c r="CN39" s="200">
        <v>0</v>
      </c>
      <c r="CO39" s="200">
        <v>0</v>
      </c>
      <c r="CP39" s="200">
        <v>0</v>
      </c>
      <c r="CQ39" s="200">
        <v>0</v>
      </c>
      <c r="CR39" s="200">
        <v>0</v>
      </c>
      <c r="CS39" s="200">
        <v>0</v>
      </c>
      <c r="CT39" s="205" t="s">
        <v>320</v>
      </c>
      <c r="CU39" s="209" t="s">
        <v>320</v>
      </c>
    </row>
    <row r="40" ht="15.4" customHeight="1" spans="1:99">
      <c r="A40" s="201" t="s">
        <v>368</v>
      </c>
      <c r="B40" s="202" t="s">
        <v>134</v>
      </c>
      <c r="C40" s="202" t="s">
        <v>134</v>
      </c>
      <c r="D40" s="202" t="s">
        <v>332</v>
      </c>
      <c r="E40" s="200">
        <v>270647.16</v>
      </c>
      <c r="F40" s="200">
        <v>243033</v>
      </c>
      <c r="G40" s="200">
        <v>150830</v>
      </c>
      <c r="H40" s="200">
        <v>41488</v>
      </c>
      <c r="I40" s="200">
        <v>12598</v>
      </c>
      <c r="J40" s="200">
        <v>2809</v>
      </c>
      <c r="K40" s="200">
        <v>25308</v>
      </c>
      <c r="L40" s="200">
        <v>0</v>
      </c>
      <c r="M40" s="200">
        <v>0</v>
      </c>
      <c r="N40" s="200">
        <v>0</v>
      </c>
      <c r="O40" s="200">
        <v>10000</v>
      </c>
      <c r="P40" s="200">
        <v>27614.16</v>
      </c>
      <c r="Q40" s="200">
        <v>11693.6</v>
      </c>
      <c r="R40" s="200">
        <v>0</v>
      </c>
      <c r="S40" s="200">
        <v>0</v>
      </c>
      <c r="T40" s="200">
        <v>0</v>
      </c>
      <c r="U40" s="200">
        <v>0</v>
      </c>
      <c r="V40" s="200">
        <v>0</v>
      </c>
      <c r="W40" s="200">
        <v>0</v>
      </c>
      <c r="X40" s="200">
        <v>0</v>
      </c>
      <c r="Y40" s="200">
        <v>0</v>
      </c>
      <c r="Z40" s="200">
        <v>1956</v>
      </c>
      <c r="AA40" s="200">
        <v>0</v>
      </c>
      <c r="AB40" s="200">
        <v>0</v>
      </c>
      <c r="AC40" s="200">
        <v>0</v>
      </c>
      <c r="AD40" s="200">
        <v>0</v>
      </c>
      <c r="AE40" s="200">
        <v>360</v>
      </c>
      <c r="AF40" s="200">
        <v>0</v>
      </c>
      <c r="AG40" s="200">
        <v>0</v>
      </c>
      <c r="AH40" s="200">
        <v>920</v>
      </c>
      <c r="AI40" s="200">
        <v>0</v>
      </c>
      <c r="AJ40" s="200">
        <v>1448.56</v>
      </c>
      <c r="AK40" s="200">
        <v>0</v>
      </c>
      <c r="AL40" s="200">
        <v>11236</v>
      </c>
      <c r="AM40" s="200">
        <v>0</v>
      </c>
      <c r="AN40" s="200">
        <v>0</v>
      </c>
      <c r="AO40" s="200">
        <v>0</v>
      </c>
      <c r="AP40" s="200">
        <v>0</v>
      </c>
      <c r="AQ40" s="200">
        <v>0</v>
      </c>
      <c r="AR40" s="200">
        <v>0</v>
      </c>
      <c r="AS40" s="200">
        <v>0</v>
      </c>
      <c r="AT40" s="200">
        <v>0</v>
      </c>
      <c r="AU40" s="200">
        <v>0</v>
      </c>
      <c r="AV40" s="200">
        <v>0</v>
      </c>
      <c r="AW40" s="200">
        <v>0</v>
      </c>
      <c r="AX40" s="200">
        <v>0</v>
      </c>
      <c r="AY40" s="200">
        <v>0</v>
      </c>
      <c r="AZ40" s="200">
        <v>0</v>
      </c>
      <c r="BA40" s="200">
        <v>0</v>
      </c>
      <c r="BB40" s="200">
        <v>0</v>
      </c>
      <c r="BC40" s="200">
        <v>0</v>
      </c>
      <c r="BD40" s="200">
        <v>0</v>
      </c>
      <c r="BE40" s="200">
        <v>0</v>
      </c>
      <c r="BF40" s="200">
        <v>0</v>
      </c>
      <c r="BG40" s="200">
        <v>0</v>
      </c>
      <c r="BH40" s="200">
        <v>0</v>
      </c>
      <c r="BI40" s="205" t="s">
        <v>320</v>
      </c>
      <c r="BJ40" s="205" t="s">
        <v>320</v>
      </c>
      <c r="BK40" s="205" t="s">
        <v>320</v>
      </c>
      <c r="BL40" s="205" t="s">
        <v>320</v>
      </c>
      <c r="BM40" s="205" t="s">
        <v>320</v>
      </c>
      <c r="BN40" s="205" t="s">
        <v>320</v>
      </c>
      <c r="BO40" s="205" t="s">
        <v>320</v>
      </c>
      <c r="BP40" s="205" t="s">
        <v>320</v>
      </c>
      <c r="BQ40" s="205" t="s">
        <v>320</v>
      </c>
      <c r="BR40" s="205" t="s">
        <v>320</v>
      </c>
      <c r="BS40" s="205" t="s">
        <v>320</v>
      </c>
      <c r="BT40" s="200">
        <v>0</v>
      </c>
      <c r="BU40" s="200">
        <v>0</v>
      </c>
      <c r="BV40" s="200">
        <v>0</v>
      </c>
      <c r="BW40" s="200">
        <v>0</v>
      </c>
      <c r="BX40" s="200">
        <v>0</v>
      </c>
      <c r="BY40" s="200">
        <v>0</v>
      </c>
      <c r="BZ40" s="200">
        <v>0</v>
      </c>
      <c r="CA40" s="200">
        <v>0</v>
      </c>
      <c r="CB40" s="200">
        <v>0</v>
      </c>
      <c r="CC40" s="200">
        <v>0</v>
      </c>
      <c r="CD40" s="200">
        <v>0</v>
      </c>
      <c r="CE40" s="200">
        <v>0</v>
      </c>
      <c r="CF40" s="200">
        <v>0</v>
      </c>
      <c r="CG40" s="200">
        <v>0</v>
      </c>
      <c r="CH40" s="205" t="s">
        <v>320</v>
      </c>
      <c r="CI40" s="200">
        <v>0</v>
      </c>
      <c r="CJ40" s="200">
        <v>0</v>
      </c>
      <c r="CK40" s="200">
        <v>0</v>
      </c>
      <c r="CL40" s="200">
        <v>0</v>
      </c>
      <c r="CM40" s="200">
        <v>0</v>
      </c>
      <c r="CN40" s="200">
        <v>0</v>
      </c>
      <c r="CO40" s="200">
        <v>0</v>
      </c>
      <c r="CP40" s="200">
        <v>0</v>
      </c>
      <c r="CQ40" s="200">
        <v>0</v>
      </c>
      <c r="CR40" s="200">
        <v>0</v>
      </c>
      <c r="CS40" s="200">
        <v>0</v>
      </c>
      <c r="CT40" s="205" t="s">
        <v>320</v>
      </c>
      <c r="CU40" s="209" t="s">
        <v>320</v>
      </c>
    </row>
    <row r="41" ht="15.4" customHeight="1" spans="1:99">
      <c r="A41" s="201" t="s">
        <v>369</v>
      </c>
      <c r="B41" s="202" t="s">
        <v>134</v>
      </c>
      <c r="C41" s="202" t="s">
        <v>134</v>
      </c>
      <c r="D41" s="202" t="s">
        <v>370</v>
      </c>
      <c r="E41" s="200">
        <v>7500720.24</v>
      </c>
      <c r="F41" s="200">
        <v>6231173.45</v>
      </c>
      <c r="G41" s="200">
        <v>766860</v>
      </c>
      <c r="H41" s="200">
        <v>2866341.94</v>
      </c>
      <c r="I41" s="200">
        <v>419664.84</v>
      </c>
      <c r="J41" s="200">
        <v>1449727.12</v>
      </c>
      <c r="K41" s="200">
        <v>37645</v>
      </c>
      <c r="L41" s="200">
        <v>0</v>
      </c>
      <c r="M41" s="200">
        <v>87789</v>
      </c>
      <c r="N41" s="200">
        <v>0</v>
      </c>
      <c r="O41" s="200">
        <v>603145.55</v>
      </c>
      <c r="P41" s="200">
        <v>892380.27</v>
      </c>
      <c r="Q41" s="200">
        <v>10487</v>
      </c>
      <c r="R41" s="200">
        <v>1020</v>
      </c>
      <c r="S41" s="200">
        <v>0</v>
      </c>
      <c r="T41" s="200">
        <v>1683.4</v>
      </c>
      <c r="U41" s="200">
        <v>93.76</v>
      </c>
      <c r="V41" s="200">
        <v>10041</v>
      </c>
      <c r="W41" s="200">
        <v>20500.73</v>
      </c>
      <c r="X41" s="200">
        <v>0</v>
      </c>
      <c r="Y41" s="200">
        <v>0</v>
      </c>
      <c r="Z41" s="200">
        <v>43722</v>
      </c>
      <c r="AA41" s="200">
        <v>0</v>
      </c>
      <c r="AB41" s="200">
        <v>9293</v>
      </c>
      <c r="AC41" s="200">
        <v>0</v>
      </c>
      <c r="AD41" s="200">
        <v>1716.8</v>
      </c>
      <c r="AE41" s="200">
        <v>533628.66</v>
      </c>
      <c r="AF41" s="200">
        <v>1709</v>
      </c>
      <c r="AG41" s="200">
        <v>0</v>
      </c>
      <c r="AH41" s="200">
        <v>0</v>
      </c>
      <c r="AI41" s="200">
        <v>0</v>
      </c>
      <c r="AJ41" s="200">
        <v>111958.4</v>
      </c>
      <c r="AK41" s="200">
        <v>0</v>
      </c>
      <c r="AL41" s="200">
        <v>35851.36</v>
      </c>
      <c r="AM41" s="200">
        <v>530</v>
      </c>
      <c r="AN41" s="200">
        <v>0</v>
      </c>
      <c r="AO41" s="200">
        <v>98700</v>
      </c>
      <c r="AP41" s="200">
        <v>1077.86</v>
      </c>
      <c r="AQ41" s="200">
        <v>10367.3</v>
      </c>
      <c r="AR41" s="200">
        <v>129765.52</v>
      </c>
      <c r="AS41" s="200">
        <v>0</v>
      </c>
      <c r="AT41" s="200">
        <v>0</v>
      </c>
      <c r="AU41" s="200">
        <v>0</v>
      </c>
      <c r="AV41" s="200">
        <v>0</v>
      </c>
      <c r="AW41" s="200">
        <v>9860</v>
      </c>
      <c r="AX41" s="200">
        <v>0</v>
      </c>
      <c r="AY41" s="200">
        <v>0</v>
      </c>
      <c r="AZ41" s="200">
        <v>0</v>
      </c>
      <c r="BA41" s="200">
        <v>210</v>
      </c>
      <c r="BB41" s="200">
        <v>0</v>
      </c>
      <c r="BC41" s="200">
        <v>51225.96</v>
      </c>
      <c r="BD41" s="200">
        <v>0</v>
      </c>
      <c r="BE41" s="200">
        <v>0</v>
      </c>
      <c r="BF41" s="200">
        <v>0</v>
      </c>
      <c r="BG41" s="200">
        <v>0</v>
      </c>
      <c r="BH41" s="200">
        <v>68469.56</v>
      </c>
      <c r="BI41" s="205" t="s">
        <v>320</v>
      </c>
      <c r="BJ41" s="205" t="s">
        <v>320</v>
      </c>
      <c r="BK41" s="205" t="s">
        <v>320</v>
      </c>
      <c r="BL41" s="205" t="s">
        <v>320</v>
      </c>
      <c r="BM41" s="205" t="s">
        <v>320</v>
      </c>
      <c r="BN41" s="205" t="s">
        <v>320</v>
      </c>
      <c r="BO41" s="205" t="s">
        <v>320</v>
      </c>
      <c r="BP41" s="205" t="s">
        <v>320</v>
      </c>
      <c r="BQ41" s="205" t="s">
        <v>320</v>
      </c>
      <c r="BR41" s="205" t="s">
        <v>320</v>
      </c>
      <c r="BS41" s="205" t="s">
        <v>320</v>
      </c>
      <c r="BT41" s="200">
        <v>247401</v>
      </c>
      <c r="BU41" s="200">
        <v>0</v>
      </c>
      <c r="BV41" s="200">
        <v>47741</v>
      </c>
      <c r="BW41" s="200">
        <v>0</v>
      </c>
      <c r="BX41" s="200">
        <v>0</v>
      </c>
      <c r="BY41" s="200">
        <v>0</v>
      </c>
      <c r="BZ41" s="200">
        <v>199660</v>
      </c>
      <c r="CA41" s="200">
        <v>0</v>
      </c>
      <c r="CB41" s="200">
        <v>0</v>
      </c>
      <c r="CC41" s="200">
        <v>0</v>
      </c>
      <c r="CD41" s="200">
        <v>0</v>
      </c>
      <c r="CE41" s="200">
        <v>0</v>
      </c>
      <c r="CF41" s="200">
        <v>0</v>
      </c>
      <c r="CG41" s="200">
        <v>0</v>
      </c>
      <c r="CH41" s="205" t="s">
        <v>320</v>
      </c>
      <c r="CI41" s="200">
        <v>0</v>
      </c>
      <c r="CJ41" s="200">
        <v>0</v>
      </c>
      <c r="CK41" s="200">
        <v>0</v>
      </c>
      <c r="CL41" s="200">
        <v>0</v>
      </c>
      <c r="CM41" s="200">
        <v>0</v>
      </c>
      <c r="CN41" s="200">
        <v>0</v>
      </c>
      <c r="CO41" s="200">
        <v>0</v>
      </c>
      <c r="CP41" s="200">
        <v>0</v>
      </c>
      <c r="CQ41" s="200">
        <v>0</v>
      </c>
      <c r="CR41" s="200">
        <v>0</v>
      </c>
      <c r="CS41" s="200">
        <v>0</v>
      </c>
      <c r="CT41" s="205" t="s">
        <v>320</v>
      </c>
      <c r="CU41" s="209" t="s">
        <v>320</v>
      </c>
    </row>
    <row r="42" ht="15.4" customHeight="1" spans="1:99">
      <c r="A42" s="201" t="s">
        <v>371</v>
      </c>
      <c r="B42" s="202" t="s">
        <v>134</v>
      </c>
      <c r="C42" s="202" t="s">
        <v>134</v>
      </c>
      <c r="D42" s="202" t="s">
        <v>326</v>
      </c>
      <c r="E42" s="200">
        <v>545944</v>
      </c>
      <c r="F42" s="200">
        <v>417388.74</v>
      </c>
      <c r="G42" s="200">
        <v>133368</v>
      </c>
      <c r="H42" s="200">
        <v>85768.14</v>
      </c>
      <c r="I42" s="200">
        <v>102867</v>
      </c>
      <c r="J42" s="200">
        <v>95385.6</v>
      </c>
      <c r="K42" s="200">
        <v>0</v>
      </c>
      <c r="L42" s="200">
        <v>0</v>
      </c>
      <c r="M42" s="200">
        <v>0</v>
      </c>
      <c r="N42" s="200">
        <v>0</v>
      </c>
      <c r="O42" s="200">
        <v>0</v>
      </c>
      <c r="P42" s="200">
        <v>97607.26</v>
      </c>
      <c r="Q42" s="200">
        <v>0</v>
      </c>
      <c r="R42" s="200">
        <v>0</v>
      </c>
      <c r="S42" s="200">
        <v>0</v>
      </c>
      <c r="T42" s="200">
        <v>492</v>
      </c>
      <c r="U42" s="200">
        <v>0</v>
      </c>
      <c r="V42" s="200">
        <v>0</v>
      </c>
      <c r="W42" s="200">
        <v>0</v>
      </c>
      <c r="X42" s="200">
        <v>0</v>
      </c>
      <c r="Y42" s="200">
        <v>0</v>
      </c>
      <c r="Z42" s="200">
        <v>0</v>
      </c>
      <c r="AA42" s="200">
        <v>0</v>
      </c>
      <c r="AB42" s="200">
        <v>0</v>
      </c>
      <c r="AC42" s="200">
        <v>0</v>
      </c>
      <c r="AD42" s="200">
        <v>0</v>
      </c>
      <c r="AE42" s="200">
        <v>0</v>
      </c>
      <c r="AF42" s="200">
        <v>0</v>
      </c>
      <c r="AG42" s="200">
        <v>0</v>
      </c>
      <c r="AH42" s="200">
        <v>0</v>
      </c>
      <c r="AI42" s="200">
        <v>0</v>
      </c>
      <c r="AJ42" s="200">
        <v>90958.4</v>
      </c>
      <c r="AK42" s="200">
        <v>0</v>
      </c>
      <c r="AL42" s="200">
        <v>5079</v>
      </c>
      <c r="AM42" s="200">
        <v>0</v>
      </c>
      <c r="AN42" s="200">
        <v>0</v>
      </c>
      <c r="AO42" s="200">
        <v>0</v>
      </c>
      <c r="AP42" s="200">
        <v>1077.86</v>
      </c>
      <c r="AQ42" s="200">
        <v>0</v>
      </c>
      <c r="AR42" s="200">
        <v>30948</v>
      </c>
      <c r="AS42" s="200">
        <v>0</v>
      </c>
      <c r="AT42" s="200">
        <v>0</v>
      </c>
      <c r="AU42" s="200">
        <v>0</v>
      </c>
      <c r="AV42" s="200">
        <v>0</v>
      </c>
      <c r="AW42" s="200">
        <v>600</v>
      </c>
      <c r="AX42" s="200">
        <v>0</v>
      </c>
      <c r="AY42" s="200">
        <v>0</v>
      </c>
      <c r="AZ42" s="200">
        <v>0</v>
      </c>
      <c r="BA42" s="200">
        <v>0</v>
      </c>
      <c r="BB42" s="200">
        <v>0</v>
      </c>
      <c r="BC42" s="200">
        <v>30348</v>
      </c>
      <c r="BD42" s="200">
        <v>0</v>
      </c>
      <c r="BE42" s="200">
        <v>0</v>
      </c>
      <c r="BF42" s="200">
        <v>0</v>
      </c>
      <c r="BG42" s="200">
        <v>0</v>
      </c>
      <c r="BH42" s="200">
        <v>0</v>
      </c>
      <c r="BI42" s="205" t="s">
        <v>320</v>
      </c>
      <c r="BJ42" s="205" t="s">
        <v>320</v>
      </c>
      <c r="BK42" s="205" t="s">
        <v>320</v>
      </c>
      <c r="BL42" s="205" t="s">
        <v>320</v>
      </c>
      <c r="BM42" s="205" t="s">
        <v>320</v>
      </c>
      <c r="BN42" s="205" t="s">
        <v>320</v>
      </c>
      <c r="BO42" s="205" t="s">
        <v>320</v>
      </c>
      <c r="BP42" s="205" t="s">
        <v>320</v>
      </c>
      <c r="BQ42" s="205" t="s">
        <v>320</v>
      </c>
      <c r="BR42" s="205" t="s">
        <v>320</v>
      </c>
      <c r="BS42" s="205" t="s">
        <v>320</v>
      </c>
      <c r="BT42" s="200">
        <v>0</v>
      </c>
      <c r="BU42" s="200">
        <v>0</v>
      </c>
      <c r="BV42" s="200">
        <v>0</v>
      </c>
      <c r="BW42" s="200">
        <v>0</v>
      </c>
      <c r="BX42" s="200">
        <v>0</v>
      </c>
      <c r="BY42" s="200">
        <v>0</v>
      </c>
      <c r="BZ42" s="200">
        <v>0</v>
      </c>
      <c r="CA42" s="200">
        <v>0</v>
      </c>
      <c r="CB42" s="200">
        <v>0</v>
      </c>
      <c r="CC42" s="200">
        <v>0</v>
      </c>
      <c r="CD42" s="200">
        <v>0</v>
      </c>
      <c r="CE42" s="200">
        <v>0</v>
      </c>
      <c r="CF42" s="200">
        <v>0</v>
      </c>
      <c r="CG42" s="200">
        <v>0</v>
      </c>
      <c r="CH42" s="205" t="s">
        <v>320</v>
      </c>
      <c r="CI42" s="200">
        <v>0</v>
      </c>
      <c r="CJ42" s="200">
        <v>0</v>
      </c>
      <c r="CK42" s="200">
        <v>0</v>
      </c>
      <c r="CL42" s="200">
        <v>0</v>
      </c>
      <c r="CM42" s="200">
        <v>0</v>
      </c>
      <c r="CN42" s="200">
        <v>0</v>
      </c>
      <c r="CO42" s="200">
        <v>0</v>
      </c>
      <c r="CP42" s="200">
        <v>0</v>
      </c>
      <c r="CQ42" s="200">
        <v>0</v>
      </c>
      <c r="CR42" s="200">
        <v>0</v>
      </c>
      <c r="CS42" s="200">
        <v>0</v>
      </c>
      <c r="CT42" s="205" t="s">
        <v>320</v>
      </c>
      <c r="CU42" s="209" t="s">
        <v>320</v>
      </c>
    </row>
    <row r="43" ht="15.4" customHeight="1" spans="1:99">
      <c r="A43" s="201" t="s">
        <v>372</v>
      </c>
      <c r="B43" s="202" t="s">
        <v>134</v>
      </c>
      <c r="C43" s="202" t="s">
        <v>134</v>
      </c>
      <c r="D43" s="202" t="s">
        <v>373</v>
      </c>
      <c r="E43" s="200">
        <v>553528.9</v>
      </c>
      <c r="F43" s="200">
        <v>553528.9</v>
      </c>
      <c r="G43" s="200">
        <v>0</v>
      </c>
      <c r="H43" s="200">
        <v>0</v>
      </c>
      <c r="I43" s="200">
        <v>0</v>
      </c>
      <c r="J43" s="200">
        <v>553528.9</v>
      </c>
      <c r="K43" s="200">
        <v>0</v>
      </c>
      <c r="L43" s="200">
        <v>0</v>
      </c>
      <c r="M43" s="200">
        <v>0</v>
      </c>
      <c r="N43" s="200">
        <v>0</v>
      </c>
      <c r="O43" s="200">
        <v>0</v>
      </c>
      <c r="P43" s="200">
        <v>0</v>
      </c>
      <c r="Q43" s="200">
        <v>0</v>
      </c>
      <c r="R43" s="200">
        <v>0</v>
      </c>
      <c r="S43" s="200">
        <v>0</v>
      </c>
      <c r="T43" s="200">
        <v>0</v>
      </c>
      <c r="U43" s="200">
        <v>0</v>
      </c>
      <c r="V43" s="200">
        <v>0</v>
      </c>
      <c r="W43" s="200">
        <v>0</v>
      </c>
      <c r="X43" s="200">
        <v>0</v>
      </c>
      <c r="Y43" s="200">
        <v>0</v>
      </c>
      <c r="Z43" s="200">
        <v>0</v>
      </c>
      <c r="AA43" s="200">
        <v>0</v>
      </c>
      <c r="AB43" s="200">
        <v>0</v>
      </c>
      <c r="AC43" s="200">
        <v>0</v>
      </c>
      <c r="AD43" s="200">
        <v>0</v>
      </c>
      <c r="AE43" s="200">
        <v>0</v>
      </c>
      <c r="AF43" s="200">
        <v>0</v>
      </c>
      <c r="AG43" s="200">
        <v>0</v>
      </c>
      <c r="AH43" s="200">
        <v>0</v>
      </c>
      <c r="AI43" s="200">
        <v>0</v>
      </c>
      <c r="AJ43" s="200">
        <v>0</v>
      </c>
      <c r="AK43" s="200">
        <v>0</v>
      </c>
      <c r="AL43" s="200">
        <v>0</v>
      </c>
      <c r="AM43" s="200">
        <v>0</v>
      </c>
      <c r="AN43" s="200">
        <v>0</v>
      </c>
      <c r="AO43" s="200">
        <v>0</v>
      </c>
      <c r="AP43" s="200">
        <v>0</v>
      </c>
      <c r="AQ43" s="200">
        <v>0</v>
      </c>
      <c r="AR43" s="200">
        <v>0</v>
      </c>
      <c r="AS43" s="200">
        <v>0</v>
      </c>
      <c r="AT43" s="200">
        <v>0</v>
      </c>
      <c r="AU43" s="200">
        <v>0</v>
      </c>
      <c r="AV43" s="200">
        <v>0</v>
      </c>
      <c r="AW43" s="200">
        <v>0</v>
      </c>
      <c r="AX43" s="200">
        <v>0</v>
      </c>
      <c r="AY43" s="200">
        <v>0</v>
      </c>
      <c r="AZ43" s="200">
        <v>0</v>
      </c>
      <c r="BA43" s="200">
        <v>0</v>
      </c>
      <c r="BB43" s="200">
        <v>0</v>
      </c>
      <c r="BC43" s="200">
        <v>0</v>
      </c>
      <c r="BD43" s="200">
        <v>0</v>
      </c>
      <c r="BE43" s="200">
        <v>0</v>
      </c>
      <c r="BF43" s="200">
        <v>0</v>
      </c>
      <c r="BG43" s="200">
        <v>0</v>
      </c>
      <c r="BH43" s="200">
        <v>0</v>
      </c>
      <c r="BI43" s="205" t="s">
        <v>320</v>
      </c>
      <c r="BJ43" s="205" t="s">
        <v>320</v>
      </c>
      <c r="BK43" s="205" t="s">
        <v>320</v>
      </c>
      <c r="BL43" s="205" t="s">
        <v>320</v>
      </c>
      <c r="BM43" s="205" t="s">
        <v>320</v>
      </c>
      <c r="BN43" s="205" t="s">
        <v>320</v>
      </c>
      <c r="BO43" s="205" t="s">
        <v>320</v>
      </c>
      <c r="BP43" s="205" t="s">
        <v>320</v>
      </c>
      <c r="BQ43" s="205" t="s">
        <v>320</v>
      </c>
      <c r="BR43" s="205" t="s">
        <v>320</v>
      </c>
      <c r="BS43" s="205" t="s">
        <v>320</v>
      </c>
      <c r="BT43" s="200">
        <v>0</v>
      </c>
      <c r="BU43" s="200">
        <v>0</v>
      </c>
      <c r="BV43" s="200">
        <v>0</v>
      </c>
      <c r="BW43" s="200">
        <v>0</v>
      </c>
      <c r="BX43" s="200">
        <v>0</v>
      </c>
      <c r="BY43" s="200">
        <v>0</v>
      </c>
      <c r="BZ43" s="200">
        <v>0</v>
      </c>
      <c r="CA43" s="200">
        <v>0</v>
      </c>
      <c r="CB43" s="200">
        <v>0</v>
      </c>
      <c r="CC43" s="200">
        <v>0</v>
      </c>
      <c r="CD43" s="200">
        <v>0</v>
      </c>
      <c r="CE43" s="200">
        <v>0</v>
      </c>
      <c r="CF43" s="200">
        <v>0</v>
      </c>
      <c r="CG43" s="200">
        <v>0</v>
      </c>
      <c r="CH43" s="205" t="s">
        <v>320</v>
      </c>
      <c r="CI43" s="200">
        <v>0</v>
      </c>
      <c r="CJ43" s="200">
        <v>0</v>
      </c>
      <c r="CK43" s="200">
        <v>0</v>
      </c>
      <c r="CL43" s="200">
        <v>0</v>
      </c>
      <c r="CM43" s="200">
        <v>0</v>
      </c>
      <c r="CN43" s="200">
        <v>0</v>
      </c>
      <c r="CO43" s="200">
        <v>0</v>
      </c>
      <c r="CP43" s="200">
        <v>0</v>
      </c>
      <c r="CQ43" s="200">
        <v>0</v>
      </c>
      <c r="CR43" s="200">
        <v>0</v>
      </c>
      <c r="CS43" s="200">
        <v>0</v>
      </c>
      <c r="CT43" s="205" t="s">
        <v>320</v>
      </c>
      <c r="CU43" s="209" t="s">
        <v>320</v>
      </c>
    </row>
    <row r="44" ht="15.4" customHeight="1" spans="1:99">
      <c r="A44" s="201" t="s">
        <v>374</v>
      </c>
      <c r="B44" s="202" t="s">
        <v>134</v>
      </c>
      <c r="C44" s="202" t="s">
        <v>134</v>
      </c>
      <c r="D44" s="202" t="s">
        <v>375</v>
      </c>
      <c r="E44" s="200">
        <v>400000</v>
      </c>
      <c r="F44" s="200">
        <v>0</v>
      </c>
      <c r="G44" s="200">
        <v>0</v>
      </c>
      <c r="H44" s="200">
        <v>0</v>
      </c>
      <c r="I44" s="200">
        <v>0</v>
      </c>
      <c r="J44" s="200">
        <v>0</v>
      </c>
      <c r="K44" s="200">
        <v>0</v>
      </c>
      <c r="L44" s="200">
        <v>0</v>
      </c>
      <c r="M44" s="200">
        <v>0</v>
      </c>
      <c r="N44" s="200">
        <v>0</v>
      </c>
      <c r="O44" s="200">
        <v>0</v>
      </c>
      <c r="P44" s="200">
        <v>400000</v>
      </c>
      <c r="Q44" s="200">
        <v>0</v>
      </c>
      <c r="R44" s="200">
        <v>0</v>
      </c>
      <c r="S44" s="200">
        <v>0</v>
      </c>
      <c r="T44" s="200">
        <v>0</v>
      </c>
      <c r="U44" s="200">
        <v>0</v>
      </c>
      <c r="V44" s="200">
        <v>0</v>
      </c>
      <c r="W44" s="200">
        <v>0</v>
      </c>
      <c r="X44" s="200">
        <v>0</v>
      </c>
      <c r="Y44" s="200">
        <v>0</v>
      </c>
      <c r="Z44" s="200">
        <v>0</v>
      </c>
      <c r="AA44" s="200">
        <v>0</v>
      </c>
      <c r="AB44" s="200">
        <v>0</v>
      </c>
      <c r="AC44" s="200">
        <v>0</v>
      </c>
      <c r="AD44" s="200">
        <v>0</v>
      </c>
      <c r="AE44" s="200">
        <v>400000</v>
      </c>
      <c r="AF44" s="200">
        <v>0</v>
      </c>
      <c r="AG44" s="200">
        <v>0</v>
      </c>
      <c r="AH44" s="200">
        <v>0</v>
      </c>
      <c r="AI44" s="200">
        <v>0</v>
      </c>
      <c r="AJ44" s="200">
        <v>0</v>
      </c>
      <c r="AK44" s="200">
        <v>0</v>
      </c>
      <c r="AL44" s="200">
        <v>0</v>
      </c>
      <c r="AM44" s="200">
        <v>0</v>
      </c>
      <c r="AN44" s="200">
        <v>0</v>
      </c>
      <c r="AO44" s="200">
        <v>0</v>
      </c>
      <c r="AP44" s="200">
        <v>0</v>
      </c>
      <c r="AQ44" s="200">
        <v>0</v>
      </c>
      <c r="AR44" s="200">
        <v>0</v>
      </c>
      <c r="AS44" s="200">
        <v>0</v>
      </c>
      <c r="AT44" s="200">
        <v>0</v>
      </c>
      <c r="AU44" s="200">
        <v>0</v>
      </c>
      <c r="AV44" s="200">
        <v>0</v>
      </c>
      <c r="AW44" s="200">
        <v>0</v>
      </c>
      <c r="AX44" s="200">
        <v>0</v>
      </c>
      <c r="AY44" s="200">
        <v>0</v>
      </c>
      <c r="AZ44" s="200">
        <v>0</v>
      </c>
      <c r="BA44" s="200">
        <v>0</v>
      </c>
      <c r="BB44" s="200">
        <v>0</v>
      </c>
      <c r="BC44" s="200">
        <v>0</v>
      </c>
      <c r="BD44" s="200">
        <v>0</v>
      </c>
      <c r="BE44" s="200">
        <v>0</v>
      </c>
      <c r="BF44" s="200">
        <v>0</v>
      </c>
      <c r="BG44" s="200">
        <v>0</v>
      </c>
      <c r="BH44" s="200">
        <v>0</v>
      </c>
      <c r="BI44" s="205" t="s">
        <v>320</v>
      </c>
      <c r="BJ44" s="205" t="s">
        <v>320</v>
      </c>
      <c r="BK44" s="205" t="s">
        <v>320</v>
      </c>
      <c r="BL44" s="205" t="s">
        <v>320</v>
      </c>
      <c r="BM44" s="205" t="s">
        <v>320</v>
      </c>
      <c r="BN44" s="205" t="s">
        <v>320</v>
      </c>
      <c r="BO44" s="205" t="s">
        <v>320</v>
      </c>
      <c r="BP44" s="205" t="s">
        <v>320</v>
      </c>
      <c r="BQ44" s="205" t="s">
        <v>320</v>
      </c>
      <c r="BR44" s="205" t="s">
        <v>320</v>
      </c>
      <c r="BS44" s="205" t="s">
        <v>320</v>
      </c>
      <c r="BT44" s="200">
        <v>0</v>
      </c>
      <c r="BU44" s="200">
        <v>0</v>
      </c>
      <c r="BV44" s="200">
        <v>0</v>
      </c>
      <c r="BW44" s="200">
        <v>0</v>
      </c>
      <c r="BX44" s="200">
        <v>0</v>
      </c>
      <c r="BY44" s="200">
        <v>0</v>
      </c>
      <c r="BZ44" s="200">
        <v>0</v>
      </c>
      <c r="CA44" s="200">
        <v>0</v>
      </c>
      <c r="CB44" s="200">
        <v>0</v>
      </c>
      <c r="CC44" s="200">
        <v>0</v>
      </c>
      <c r="CD44" s="200">
        <v>0</v>
      </c>
      <c r="CE44" s="200">
        <v>0</v>
      </c>
      <c r="CF44" s="200">
        <v>0</v>
      </c>
      <c r="CG44" s="200">
        <v>0</v>
      </c>
      <c r="CH44" s="205" t="s">
        <v>320</v>
      </c>
      <c r="CI44" s="200">
        <v>0</v>
      </c>
      <c r="CJ44" s="200">
        <v>0</v>
      </c>
      <c r="CK44" s="200">
        <v>0</v>
      </c>
      <c r="CL44" s="200">
        <v>0</v>
      </c>
      <c r="CM44" s="200">
        <v>0</v>
      </c>
      <c r="CN44" s="200">
        <v>0</v>
      </c>
      <c r="CO44" s="200">
        <v>0</v>
      </c>
      <c r="CP44" s="200">
        <v>0</v>
      </c>
      <c r="CQ44" s="200">
        <v>0</v>
      </c>
      <c r="CR44" s="200">
        <v>0</v>
      </c>
      <c r="CS44" s="200">
        <v>0</v>
      </c>
      <c r="CT44" s="205" t="s">
        <v>320</v>
      </c>
      <c r="CU44" s="209" t="s">
        <v>320</v>
      </c>
    </row>
    <row r="45" ht="15.4" customHeight="1" spans="1:99">
      <c r="A45" s="201" t="s">
        <v>376</v>
      </c>
      <c r="B45" s="202" t="s">
        <v>134</v>
      </c>
      <c r="C45" s="202" t="s">
        <v>134</v>
      </c>
      <c r="D45" s="202" t="s">
        <v>332</v>
      </c>
      <c r="E45" s="200">
        <v>2375520.88</v>
      </c>
      <c r="F45" s="200">
        <v>1873730.34</v>
      </c>
      <c r="G45" s="200">
        <v>633492</v>
      </c>
      <c r="H45" s="200">
        <v>426818</v>
      </c>
      <c r="I45" s="200">
        <v>316797.84</v>
      </c>
      <c r="J45" s="200">
        <v>81890.24</v>
      </c>
      <c r="K45" s="200">
        <v>37645</v>
      </c>
      <c r="L45" s="200">
        <v>0</v>
      </c>
      <c r="M45" s="200">
        <v>87789</v>
      </c>
      <c r="N45" s="200">
        <v>0</v>
      </c>
      <c r="O45" s="200">
        <v>289298.26</v>
      </c>
      <c r="P45" s="200">
        <v>155572.02</v>
      </c>
      <c r="Q45" s="200">
        <v>10487</v>
      </c>
      <c r="R45" s="200">
        <v>1020</v>
      </c>
      <c r="S45" s="200">
        <v>0</v>
      </c>
      <c r="T45" s="200">
        <v>661.4</v>
      </c>
      <c r="U45" s="200">
        <v>93.76</v>
      </c>
      <c r="V45" s="200">
        <v>0</v>
      </c>
      <c r="W45" s="200">
        <v>7217.36</v>
      </c>
      <c r="X45" s="200">
        <v>0</v>
      </c>
      <c r="Y45" s="200">
        <v>0</v>
      </c>
      <c r="Z45" s="200">
        <v>27683</v>
      </c>
      <c r="AA45" s="200">
        <v>0</v>
      </c>
      <c r="AB45" s="200">
        <v>900</v>
      </c>
      <c r="AC45" s="200">
        <v>0</v>
      </c>
      <c r="AD45" s="200">
        <v>0</v>
      </c>
      <c r="AE45" s="200">
        <v>16438</v>
      </c>
      <c r="AF45" s="200">
        <v>0</v>
      </c>
      <c r="AG45" s="200">
        <v>0</v>
      </c>
      <c r="AH45" s="200">
        <v>0</v>
      </c>
      <c r="AI45" s="200">
        <v>0</v>
      </c>
      <c r="AJ45" s="200">
        <v>0</v>
      </c>
      <c r="AK45" s="200">
        <v>0</v>
      </c>
      <c r="AL45" s="200">
        <v>19574.2</v>
      </c>
      <c r="AM45" s="200">
        <v>530</v>
      </c>
      <c r="AN45" s="200">
        <v>0</v>
      </c>
      <c r="AO45" s="200">
        <v>60600</v>
      </c>
      <c r="AP45" s="200">
        <v>0</v>
      </c>
      <c r="AQ45" s="200">
        <v>10367.3</v>
      </c>
      <c r="AR45" s="200">
        <v>98817.52</v>
      </c>
      <c r="AS45" s="200">
        <v>0</v>
      </c>
      <c r="AT45" s="200">
        <v>0</v>
      </c>
      <c r="AU45" s="200">
        <v>0</v>
      </c>
      <c r="AV45" s="200">
        <v>0</v>
      </c>
      <c r="AW45" s="200">
        <v>9260</v>
      </c>
      <c r="AX45" s="200">
        <v>0</v>
      </c>
      <c r="AY45" s="200">
        <v>0</v>
      </c>
      <c r="AZ45" s="200">
        <v>0</v>
      </c>
      <c r="BA45" s="200">
        <v>210</v>
      </c>
      <c r="BB45" s="200">
        <v>0</v>
      </c>
      <c r="BC45" s="200">
        <v>20877.96</v>
      </c>
      <c r="BD45" s="200">
        <v>0</v>
      </c>
      <c r="BE45" s="200">
        <v>0</v>
      </c>
      <c r="BF45" s="200">
        <v>0</v>
      </c>
      <c r="BG45" s="200">
        <v>0</v>
      </c>
      <c r="BH45" s="200">
        <v>68469.56</v>
      </c>
      <c r="BI45" s="205" t="s">
        <v>320</v>
      </c>
      <c r="BJ45" s="205" t="s">
        <v>320</v>
      </c>
      <c r="BK45" s="205" t="s">
        <v>320</v>
      </c>
      <c r="BL45" s="205" t="s">
        <v>320</v>
      </c>
      <c r="BM45" s="205" t="s">
        <v>320</v>
      </c>
      <c r="BN45" s="205" t="s">
        <v>320</v>
      </c>
      <c r="BO45" s="205" t="s">
        <v>320</v>
      </c>
      <c r="BP45" s="205" t="s">
        <v>320</v>
      </c>
      <c r="BQ45" s="205" t="s">
        <v>320</v>
      </c>
      <c r="BR45" s="205" t="s">
        <v>320</v>
      </c>
      <c r="BS45" s="205" t="s">
        <v>320</v>
      </c>
      <c r="BT45" s="200">
        <v>247401</v>
      </c>
      <c r="BU45" s="200">
        <v>0</v>
      </c>
      <c r="BV45" s="200">
        <v>47741</v>
      </c>
      <c r="BW45" s="200">
        <v>0</v>
      </c>
      <c r="BX45" s="200">
        <v>0</v>
      </c>
      <c r="BY45" s="200">
        <v>0</v>
      </c>
      <c r="BZ45" s="200">
        <v>199660</v>
      </c>
      <c r="CA45" s="200">
        <v>0</v>
      </c>
      <c r="CB45" s="200">
        <v>0</v>
      </c>
      <c r="CC45" s="200">
        <v>0</v>
      </c>
      <c r="CD45" s="200">
        <v>0</v>
      </c>
      <c r="CE45" s="200">
        <v>0</v>
      </c>
      <c r="CF45" s="200">
        <v>0</v>
      </c>
      <c r="CG45" s="200">
        <v>0</v>
      </c>
      <c r="CH45" s="205" t="s">
        <v>320</v>
      </c>
      <c r="CI45" s="200">
        <v>0</v>
      </c>
      <c r="CJ45" s="200">
        <v>0</v>
      </c>
      <c r="CK45" s="200">
        <v>0</v>
      </c>
      <c r="CL45" s="200">
        <v>0</v>
      </c>
      <c r="CM45" s="200">
        <v>0</v>
      </c>
      <c r="CN45" s="200">
        <v>0</v>
      </c>
      <c r="CO45" s="200">
        <v>0</v>
      </c>
      <c r="CP45" s="200">
        <v>0</v>
      </c>
      <c r="CQ45" s="200">
        <v>0</v>
      </c>
      <c r="CR45" s="200">
        <v>0</v>
      </c>
      <c r="CS45" s="200">
        <v>0</v>
      </c>
      <c r="CT45" s="205" t="s">
        <v>320</v>
      </c>
      <c r="CU45" s="209" t="s">
        <v>320</v>
      </c>
    </row>
    <row r="46" ht="15.4" customHeight="1" spans="1:99">
      <c r="A46" s="201" t="s">
        <v>377</v>
      </c>
      <c r="B46" s="202" t="s">
        <v>134</v>
      </c>
      <c r="C46" s="202" t="s">
        <v>134</v>
      </c>
      <c r="D46" s="202" t="s">
        <v>378</v>
      </c>
      <c r="E46" s="200">
        <v>3625726.46</v>
      </c>
      <c r="F46" s="200">
        <v>3386525.47</v>
      </c>
      <c r="G46" s="200">
        <v>0</v>
      </c>
      <c r="H46" s="200">
        <v>2353755.8</v>
      </c>
      <c r="I46" s="200">
        <v>0</v>
      </c>
      <c r="J46" s="200">
        <v>718922.38</v>
      </c>
      <c r="K46" s="200">
        <v>0</v>
      </c>
      <c r="L46" s="200">
        <v>0</v>
      </c>
      <c r="M46" s="200">
        <v>0</v>
      </c>
      <c r="N46" s="200">
        <v>0</v>
      </c>
      <c r="O46" s="200">
        <v>313847.29</v>
      </c>
      <c r="P46" s="200">
        <v>239200.99</v>
      </c>
      <c r="Q46" s="200">
        <v>0</v>
      </c>
      <c r="R46" s="200">
        <v>0</v>
      </c>
      <c r="S46" s="200">
        <v>0</v>
      </c>
      <c r="T46" s="200">
        <v>530</v>
      </c>
      <c r="U46" s="200">
        <v>0</v>
      </c>
      <c r="V46" s="200">
        <v>10041</v>
      </c>
      <c r="W46" s="200">
        <v>13283.37</v>
      </c>
      <c r="X46" s="200">
        <v>0</v>
      </c>
      <c r="Y46" s="200">
        <v>0</v>
      </c>
      <c r="Z46" s="200">
        <v>16039</v>
      </c>
      <c r="AA46" s="200">
        <v>0</v>
      </c>
      <c r="AB46" s="200">
        <v>8393</v>
      </c>
      <c r="AC46" s="200">
        <v>0</v>
      </c>
      <c r="AD46" s="200">
        <v>1716.8</v>
      </c>
      <c r="AE46" s="200">
        <v>117190.66</v>
      </c>
      <c r="AF46" s="200">
        <v>1709</v>
      </c>
      <c r="AG46" s="200">
        <v>0</v>
      </c>
      <c r="AH46" s="200">
        <v>0</v>
      </c>
      <c r="AI46" s="200">
        <v>0</v>
      </c>
      <c r="AJ46" s="200">
        <v>21000</v>
      </c>
      <c r="AK46" s="200">
        <v>0</v>
      </c>
      <c r="AL46" s="200">
        <v>11198.16</v>
      </c>
      <c r="AM46" s="200">
        <v>0</v>
      </c>
      <c r="AN46" s="200">
        <v>0</v>
      </c>
      <c r="AO46" s="200">
        <v>38100</v>
      </c>
      <c r="AP46" s="200">
        <v>0</v>
      </c>
      <c r="AQ46" s="200">
        <v>0</v>
      </c>
      <c r="AR46" s="200">
        <v>0</v>
      </c>
      <c r="AS46" s="200">
        <v>0</v>
      </c>
      <c r="AT46" s="200">
        <v>0</v>
      </c>
      <c r="AU46" s="200">
        <v>0</v>
      </c>
      <c r="AV46" s="200">
        <v>0</v>
      </c>
      <c r="AW46" s="200">
        <v>0</v>
      </c>
      <c r="AX46" s="200">
        <v>0</v>
      </c>
      <c r="AY46" s="200">
        <v>0</v>
      </c>
      <c r="AZ46" s="200">
        <v>0</v>
      </c>
      <c r="BA46" s="200">
        <v>0</v>
      </c>
      <c r="BB46" s="200">
        <v>0</v>
      </c>
      <c r="BC46" s="200">
        <v>0</v>
      </c>
      <c r="BD46" s="200">
        <v>0</v>
      </c>
      <c r="BE46" s="200">
        <v>0</v>
      </c>
      <c r="BF46" s="200">
        <v>0</v>
      </c>
      <c r="BG46" s="200">
        <v>0</v>
      </c>
      <c r="BH46" s="200">
        <v>0</v>
      </c>
      <c r="BI46" s="205" t="s">
        <v>320</v>
      </c>
      <c r="BJ46" s="205" t="s">
        <v>320</v>
      </c>
      <c r="BK46" s="205" t="s">
        <v>320</v>
      </c>
      <c r="BL46" s="205" t="s">
        <v>320</v>
      </c>
      <c r="BM46" s="205" t="s">
        <v>320</v>
      </c>
      <c r="BN46" s="205" t="s">
        <v>320</v>
      </c>
      <c r="BO46" s="205" t="s">
        <v>320</v>
      </c>
      <c r="BP46" s="205" t="s">
        <v>320</v>
      </c>
      <c r="BQ46" s="205" t="s">
        <v>320</v>
      </c>
      <c r="BR46" s="205" t="s">
        <v>320</v>
      </c>
      <c r="BS46" s="205" t="s">
        <v>320</v>
      </c>
      <c r="BT46" s="200">
        <v>0</v>
      </c>
      <c r="BU46" s="200">
        <v>0</v>
      </c>
      <c r="BV46" s="200">
        <v>0</v>
      </c>
      <c r="BW46" s="200">
        <v>0</v>
      </c>
      <c r="BX46" s="200">
        <v>0</v>
      </c>
      <c r="BY46" s="200">
        <v>0</v>
      </c>
      <c r="BZ46" s="200">
        <v>0</v>
      </c>
      <c r="CA46" s="200">
        <v>0</v>
      </c>
      <c r="CB46" s="200">
        <v>0</v>
      </c>
      <c r="CC46" s="200">
        <v>0</v>
      </c>
      <c r="CD46" s="200">
        <v>0</v>
      </c>
      <c r="CE46" s="200">
        <v>0</v>
      </c>
      <c r="CF46" s="200">
        <v>0</v>
      </c>
      <c r="CG46" s="200">
        <v>0</v>
      </c>
      <c r="CH46" s="205" t="s">
        <v>320</v>
      </c>
      <c r="CI46" s="200">
        <v>0</v>
      </c>
      <c r="CJ46" s="200">
        <v>0</v>
      </c>
      <c r="CK46" s="200">
        <v>0</v>
      </c>
      <c r="CL46" s="200">
        <v>0</v>
      </c>
      <c r="CM46" s="200">
        <v>0</v>
      </c>
      <c r="CN46" s="200">
        <v>0</v>
      </c>
      <c r="CO46" s="200">
        <v>0</v>
      </c>
      <c r="CP46" s="200">
        <v>0</v>
      </c>
      <c r="CQ46" s="200">
        <v>0</v>
      </c>
      <c r="CR46" s="200">
        <v>0</v>
      </c>
      <c r="CS46" s="200">
        <v>0</v>
      </c>
      <c r="CT46" s="205" t="s">
        <v>320</v>
      </c>
      <c r="CU46" s="209" t="s">
        <v>320</v>
      </c>
    </row>
    <row r="47" ht="15.4" customHeight="1" spans="1:99">
      <c r="A47" s="201" t="s">
        <v>379</v>
      </c>
      <c r="B47" s="202" t="s">
        <v>134</v>
      </c>
      <c r="C47" s="202" t="s">
        <v>134</v>
      </c>
      <c r="D47" s="202" t="s">
        <v>380</v>
      </c>
      <c r="E47" s="200">
        <v>7498911.02</v>
      </c>
      <c r="F47" s="200">
        <v>6043884.17</v>
      </c>
      <c r="G47" s="200">
        <v>2187267</v>
      </c>
      <c r="H47" s="200">
        <v>1784661.84</v>
      </c>
      <c r="I47" s="200">
        <v>1711095.46</v>
      </c>
      <c r="J47" s="200">
        <v>139680.87</v>
      </c>
      <c r="K47" s="200">
        <v>121551</v>
      </c>
      <c r="L47" s="200">
        <v>99628</v>
      </c>
      <c r="M47" s="200">
        <v>0</v>
      </c>
      <c r="N47" s="200">
        <v>0</v>
      </c>
      <c r="O47" s="200">
        <v>0</v>
      </c>
      <c r="P47" s="200">
        <v>1407143.67</v>
      </c>
      <c r="Q47" s="200">
        <v>357481.06</v>
      </c>
      <c r="R47" s="200">
        <v>217696.29</v>
      </c>
      <c r="S47" s="200">
        <v>0</v>
      </c>
      <c r="T47" s="200">
        <v>240</v>
      </c>
      <c r="U47" s="200">
        <v>0</v>
      </c>
      <c r="V47" s="200">
        <v>0</v>
      </c>
      <c r="W47" s="200">
        <v>221021.82</v>
      </c>
      <c r="X47" s="200">
        <v>0</v>
      </c>
      <c r="Y47" s="200">
        <v>0</v>
      </c>
      <c r="Z47" s="200">
        <v>2000</v>
      </c>
      <c r="AA47" s="200">
        <v>0</v>
      </c>
      <c r="AB47" s="200">
        <v>0</v>
      </c>
      <c r="AC47" s="200">
        <v>0</v>
      </c>
      <c r="AD47" s="200">
        <v>0</v>
      </c>
      <c r="AE47" s="200">
        <v>4000</v>
      </c>
      <c r="AF47" s="200">
        <v>0</v>
      </c>
      <c r="AG47" s="200">
        <v>0</v>
      </c>
      <c r="AH47" s="200">
        <v>0</v>
      </c>
      <c r="AI47" s="200">
        <v>0</v>
      </c>
      <c r="AJ47" s="200">
        <v>19334.4</v>
      </c>
      <c r="AK47" s="200">
        <v>0</v>
      </c>
      <c r="AL47" s="200">
        <v>83296.54</v>
      </c>
      <c r="AM47" s="200">
        <v>0</v>
      </c>
      <c r="AN47" s="200">
        <v>0</v>
      </c>
      <c r="AO47" s="200">
        <v>501550</v>
      </c>
      <c r="AP47" s="200">
        <v>523.56</v>
      </c>
      <c r="AQ47" s="200">
        <v>0</v>
      </c>
      <c r="AR47" s="200">
        <v>47883.18</v>
      </c>
      <c r="AS47" s="200">
        <v>0</v>
      </c>
      <c r="AT47" s="200">
        <v>0</v>
      </c>
      <c r="AU47" s="200">
        <v>0</v>
      </c>
      <c r="AV47" s="200">
        <v>0</v>
      </c>
      <c r="AW47" s="200">
        <v>0</v>
      </c>
      <c r="AX47" s="200">
        <v>0</v>
      </c>
      <c r="AY47" s="200">
        <v>0</v>
      </c>
      <c r="AZ47" s="200">
        <v>0</v>
      </c>
      <c r="BA47" s="200">
        <v>15700</v>
      </c>
      <c r="BB47" s="200">
        <v>0</v>
      </c>
      <c r="BC47" s="200">
        <v>8632</v>
      </c>
      <c r="BD47" s="200">
        <v>0</v>
      </c>
      <c r="BE47" s="200">
        <v>0</v>
      </c>
      <c r="BF47" s="200">
        <v>0</v>
      </c>
      <c r="BG47" s="200">
        <v>0</v>
      </c>
      <c r="BH47" s="200">
        <v>23551.18</v>
      </c>
      <c r="BI47" s="205" t="s">
        <v>320</v>
      </c>
      <c r="BJ47" s="205" t="s">
        <v>320</v>
      </c>
      <c r="BK47" s="205" t="s">
        <v>320</v>
      </c>
      <c r="BL47" s="205" t="s">
        <v>320</v>
      </c>
      <c r="BM47" s="205" t="s">
        <v>320</v>
      </c>
      <c r="BN47" s="205" t="s">
        <v>320</v>
      </c>
      <c r="BO47" s="205" t="s">
        <v>320</v>
      </c>
      <c r="BP47" s="205" t="s">
        <v>320</v>
      </c>
      <c r="BQ47" s="205" t="s">
        <v>320</v>
      </c>
      <c r="BR47" s="205" t="s">
        <v>320</v>
      </c>
      <c r="BS47" s="205" t="s">
        <v>320</v>
      </c>
      <c r="BT47" s="200">
        <v>0</v>
      </c>
      <c r="BU47" s="200">
        <v>0</v>
      </c>
      <c r="BV47" s="200">
        <v>0</v>
      </c>
      <c r="BW47" s="200">
        <v>0</v>
      </c>
      <c r="BX47" s="200">
        <v>0</v>
      </c>
      <c r="BY47" s="200">
        <v>0</v>
      </c>
      <c r="BZ47" s="200">
        <v>0</v>
      </c>
      <c r="CA47" s="200">
        <v>0</v>
      </c>
      <c r="CB47" s="200">
        <v>0</v>
      </c>
      <c r="CC47" s="200">
        <v>0</v>
      </c>
      <c r="CD47" s="200">
        <v>0</v>
      </c>
      <c r="CE47" s="200">
        <v>0</v>
      </c>
      <c r="CF47" s="200">
        <v>0</v>
      </c>
      <c r="CG47" s="200">
        <v>0</v>
      </c>
      <c r="CH47" s="205" t="s">
        <v>320</v>
      </c>
      <c r="CI47" s="200">
        <v>0</v>
      </c>
      <c r="CJ47" s="200">
        <v>0</v>
      </c>
      <c r="CK47" s="200">
        <v>0</v>
      </c>
      <c r="CL47" s="200">
        <v>0</v>
      </c>
      <c r="CM47" s="200">
        <v>0</v>
      </c>
      <c r="CN47" s="200">
        <v>0</v>
      </c>
      <c r="CO47" s="200">
        <v>0</v>
      </c>
      <c r="CP47" s="200">
        <v>0</v>
      </c>
      <c r="CQ47" s="200">
        <v>0</v>
      </c>
      <c r="CR47" s="200">
        <v>0</v>
      </c>
      <c r="CS47" s="200">
        <v>0</v>
      </c>
      <c r="CT47" s="205" t="s">
        <v>320</v>
      </c>
      <c r="CU47" s="209" t="s">
        <v>320</v>
      </c>
    </row>
    <row r="48" ht="15.4" customHeight="1" spans="1:99">
      <c r="A48" s="201" t="s">
        <v>381</v>
      </c>
      <c r="B48" s="202" t="s">
        <v>134</v>
      </c>
      <c r="C48" s="202" t="s">
        <v>134</v>
      </c>
      <c r="D48" s="202" t="s">
        <v>326</v>
      </c>
      <c r="E48" s="200">
        <v>6963813.92</v>
      </c>
      <c r="F48" s="200">
        <v>5549920.15</v>
      </c>
      <c r="G48" s="200">
        <v>2005020</v>
      </c>
      <c r="H48" s="200">
        <v>1655611.84</v>
      </c>
      <c r="I48" s="200">
        <v>1637727.46</v>
      </c>
      <c r="J48" s="200">
        <v>137707.85</v>
      </c>
      <c r="K48" s="200">
        <v>99221</v>
      </c>
      <c r="L48" s="200">
        <v>14632</v>
      </c>
      <c r="M48" s="200">
        <v>0</v>
      </c>
      <c r="N48" s="200">
        <v>0</v>
      </c>
      <c r="O48" s="200">
        <v>0</v>
      </c>
      <c r="P48" s="200">
        <v>1367420.59</v>
      </c>
      <c r="Q48" s="200">
        <v>335849.06</v>
      </c>
      <c r="R48" s="200">
        <v>215696.29</v>
      </c>
      <c r="S48" s="200">
        <v>0</v>
      </c>
      <c r="T48" s="200">
        <v>240</v>
      </c>
      <c r="U48" s="200">
        <v>0</v>
      </c>
      <c r="V48" s="200">
        <v>0</v>
      </c>
      <c r="W48" s="200">
        <v>218821.82</v>
      </c>
      <c r="X48" s="200">
        <v>0</v>
      </c>
      <c r="Y48" s="200">
        <v>0</v>
      </c>
      <c r="Z48" s="200">
        <v>0</v>
      </c>
      <c r="AA48" s="200">
        <v>0</v>
      </c>
      <c r="AB48" s="200">
        <v>0</v>
      </c>
      <c r="AC48" s="200">
        <v>0</v>
      </c>
      <c r="AD48" s="200">
        <v>0</v>
      </c>
      <c r="AE48" s="200">
        <v>0</v>
      </c>
      <c r="AF48" s="200">
        <v>0</v>
      </c>
      <c r="AG48" s="200">
        <v>0</v>
      </c>
      <c r="AH48" s="200">
        <v>0</v>
      </c>
      <c r="AI48" s="200">
        <v>0</v>
      </c>
      <c r="AJ48" s="200">
        <v>19334.4</v>
      </c>
      <c r="AK48" s="200">
        <v>0</v>
      </c>
      <c r="AL48" s="200">
        <v>75405.46</v>
      </c>
      <c r="AM48" s="200">
        <v>0</v>
      </c>
      <c r="AN48" s="200">
        <v>0</v>
      </c>
      <c r="AO48" s="200">
        <v>501550</v>
      </c>
      <c r="AP48" s="200">
        <v>523.56</v>
      </c>
      <c r="AQ48" s="200">
        <v>0</v>
      </c>
      <c r="AR48" s="200">
        <v>46473.18</v>
      </c>
      <c r="AS48" s="200">
        <v>0</v>
      </c>
      <c r="AT48" s="200">
        <v>0</v>
      </c>
      <c r="AU48" s="200">
        <v>0</v>
      </c>
      <c r="AV48" s="200">
        <v>0</v>
      </c>
      <c r="AW48" s="200">
        <v>0</v>
      </c>
      <c r="AX48" s="200">
        <v>0</v>
      </c>
      <c r="AY48" s="200">
        <v>0</v>
      </c>
      <c r="AZ48" s="200">
        <v>0</v>
      </c>
      <c r="BA48" s="200">
        <v>15700</v>
      </c>
      <c r="BB48" s="200">
        <v>0</v>
      </c>
      <c r="BC48" s="200">
        <v>8632</v>
      </c>
      <c r="BD48" s="200">
        <v>0</v>
      </c>
      <c r="BE48" s="200">
        <v>0</v>
      </c>
      <c r="BF48" s="200">
        <v>0</v>
      </c>
      <c r="BG48" s="200">
        <v>0</v>
      </c>
      <c r="BH48" s="200">
        <v>22141.18</v>
      </c>
      <c r="BI48" s="205" t="s">
        <v>320</v>
      </c>
      <c r="BJ48" s="205" t="s">
        <v>320</v>
      </c>
      <c r="BK48" s="205" t="s">
        <v>320</v>
      </c>
      <c r="BL48" s="205" t="s">
        <v>320</v>
      </c>
      <c r="BM48" s="205" t="s">
        <v>320</v>
      </c>
      <c r="BN48" s="205" t="s">
        <v>320</v>
      </c>
      <c r="BO48" s="205" t="s">
        <v>320</v>
      </c>
      <c r="BP48" s="205" t="s">
        <v>320</v>
      </c>
      <c r="BQ48" s="205" t="s">
        <v>320</v>
      </c>
      <c r="BR48" s="205" t="s">
        <v>320</v>
      </c>
      <c r="BS48" s="205" t="s">
        <v>320</v>
      </c>
      <c r="BT48" s="200">
        <v>0</v>
      </c>
      <c r="BU48" s="200">
        <v>0</v>
      </c>
      <c r="BV48" s="200">
        <v>0</v>
      </c>
      <c r="BW48" s="200">
        <v>0</v>
      </c>
      <c r="BX48" s="200">
        <v>0</v>
      </c>
      <c r="BY48" s="200">
        <v>0</v>
      </c>
      <c r="BZ48" s="200">
        <v>0</v>
      </c>
      <c r="CA48" s="200">
        <v>0</v>
      </c>
      <c r="CB48" s="200">
        <v>0</v>
      </c>
      <c r="CC48" s="200">
        <v>0</v>
      </c>
      <c r="CD48" s="200">
        <v>0</v>
      </c>
      <c r="CE48" s="200">
        <v>0</v>
      </c>
      <c r="CF48" s="200">
        <v>0</v>
      </c>
      <c r="CG48" s="200">
        <v>0</v>
      </c>
      <c r="CH48" s="205" t="s">
        <v>320</v>
      </c>
      <c r="CI48" s="200">
        <v>0</v>
      </c>
      <c r="CJ48" s="200">
        <v>0</v>
      </c>
      <c r="CK48" s="200">
        <v>0</v>
      </c>
      <c r="CL48" s="200">
        <v>0</v>
      </c>
      <c r="CM48" s="200">
        <v>0</v>
      </c>
      <c r="CN48" s="200">
        <v>0</v>
      </c>
      <c r="CO48" s="200">
        <v>0</v>
      </c>
      <c r="CP48" s="200">
        <v>0</v>
      </c>
      <c r="CQ48" s="200">
        <v>0</v>
      </c>
      <c r="CR48" s="200">
        <v>0</v>
      </c>
      <c r="CS48" s="200">
        <v>0</v>
      </c>
      <c r="CT48" s="205" t="s">
        <v>320</v>
      </c>
      <c r="CU48" s="209" t="s">
        <v>320</v>
      </c>
    </row>
    <row r="49" ht="15.4" customHeight="1" spans="1:99">
      <c r="A49" s="201" t="s">
        <v>382</v>
      </c>
      <c r="B49" s="202" t="s">
        <v>134</v>
      </c>
      <c r="C49" s="202" t="s">
        <v>134</v>
      </c>
      <c r="D49" s="202" t="s">
        <v>332</v>
      </c>
      <c r="E49" s="200">
        <v>535097.1</v>
      </c>
      <c r="F49" s="200">
        <v>493964.02</v>
      </c>
      <c r="G49" s="200">
        <v>182247</v>
      </c>
      <c r="H49" s="200">
        <v>129050</v>
      </c>
      <c r="I49" s="200">
        <v>73368</v>
      </c>
      <c r="J49" s="200">
        <v>1973.02</v>
      </c>
      <c r="K49" s="200">
        <v>22330</v>
      </c>
      <c r="L49" s="200">
        <v>84996</v>
      </c>
      <c r="M49" s="200">
        <v>0</v>
      </c>
      <c r="N49" s="200">
        <v>0</v>
      </c>
      <c r="O49" s="200">
        <v>0</v>
      </c>
      <c r="P49" s="200">
        <v>39723.08</v>
      </c>
      <c r="Q49" s="200">
        <v>21632</v>
      </c>
      <c r="R49" s="200">
        <v>2000</v>
      </c>
      <c r="S49" s="200">
        <v>0</v>
      </c>
      <c r="T49" s="200">
        <v>0</v>
      </c>
      <c r="U49" s="200">
        <v>0</v>
      </c>
      <c r="V49" s="200">
        <v>0</v>
      </c>
      <c r="W49" s="200">
        <v>2200</v>
      </c>
      <c r="X49" s="200">
        <v>0</v>
      </c>
      <c r="Y49" s="200">
        <v>0</v>
      </c>
      <c r="Z49" s="200">
        <v>2000</v>
      </c>
      <c r="AA49" s="200">
        <v>0</v>
      </c>
      <c r="AB49" s="200">
        <v>0</v>
      </c>
      <c r="AC49" s="200">
        <v>0</v>
      </c>
      <c r="AD49" s="200">
        <v>0</v>
      </c>
      <c r="AE49" s="200">
        <v>4000</v>
      </c>
      <c r="AF49" s="200">
        <v>0</v>
      </c>
      <c r="AG49" s="200">
        <v>0</v>
      </c>
      <c r="AH49" s="200">
        <v>0</v>
      </c>
      <c r="AI49" s="200">
        <v>0</v>
      </c>
      <c r="AJ49" s="200">
        <v>0</v>
      </c>
      <c r="AK49" s="200">
        <v>0</v>
      </c>
      <c r="AL49" s="200">
        <v>7891.08</v>
      </c>
      <c r="AM49" s="200">
        <v>0</v>
      </c>
      <c r="AN49" s="200">
        <v>0</v>
      </c>
      <c r="AO49" s="200">
        <v>0</v>
      </c>
      <c r="AP49" s="200">
        <v>0</v>
      </c>
      <c r="AQ49" s="200">
        <v>0</v>
      </c>
      <c r="AR49" s="200">
        <v>1410</v>
      </c>
      <c r="AS49" s="200">
        <v>0</v>
      </c>
      <c r="AT49" s="200">
        <v>0</v>
      </c>
      <c r="AU49" s="200">
        <v>0</v>
      </c>
      <c r="AV49" s="200">
        <v>0</v>
      </c>
      <c r="AW49" s="200">
        <v>0</v>
      </c>
      <c r="AX49" s="200">
        <v>0</v>
      </c>
      <c r="AY49" s="200">
        <v>0</v>
      </c>
      <c r="AZ49" s="200">
        <v>0</v>
      </c>
      <c r="BA49" s="200">
        <v>0</v>
      </c>
      <c r="BB49" s="200">
        <v>0</v>
      </c>
      <c r="BC49" s="200">
        <v>0</v>
      </c>
      <c r="BD49" s="200">
        <v>0</v>
      </c>
      <c r="BE49" s="200">
        <v>0</v>
      </c>
      <c r="BF49" s="200">
        <v>0</v>
      </c>
      <c r="BG49" s="200">
        <v>0</v>
      </c>
      <c r="BH49" s="200">
        <v>1410</v>
      </c>
      <c r="BI49" s="205" t="s">
        <v>320</v>
      </c>
      <c r="BJ49" s="205" t="s">
        <v>320</v>
      </c>
      <c r="BK49" s="205" t="s">
        <v>320</v>
      </c>
      <c r="BL49" s="205" t="s">
        <v>320</v>
      </c>
      <c r="BM49" s="205" t="s">
        <v>320</v>
      </c>
      <c r="BN49" s="205" t="s">
        <v>320</v>
      </c>
      <c r="BO49" s="205" t="s">
        <v>320</v>
      </c>
      <c r="BP49" s="205" t="s">
        <v>320</v>
      </c>
      <c r="BQ49" s="205" t="s">
        <v>320</v>
      </c>
      <c r="BR49" s="205" t="s">
        <v>320</v>
      </c>
      <c r="BS49" s="205" t="s">
        <v>320</v>
      </c>
      <c r="BT49" s="200">
        <v>0</v>
      </c>
      <c r="BU49" s="200">
        <v>0</v>
      </c>
      <c r="BV49" s="200">
        <v>0</v>
      </c>
      <c r="BW49" s="200">
        <v>0</v>
      </c>
      <c r="BX49" s="200">
        <v>0</v>
      </c>
      <c r="BY49" s="200">
        <v>0</v>
      </c>
      <c r="BZ49" s="200">
        <v>0</v>
      </c>
      <c r="CA49" s="200">
        <v>0</v>
      </c>
      <c r="CB49" s="200">
        <v>0</v>
      </c>
      <c r="CC49" s="200">
        <v>0</v>
      </c>
      <c r="CD49" s="200">
        <v>0</v>
      </c>
      <c r="CE49" s="200">
        <v>0</v>
      </c>
      <c r="CF49" s="200">
        <v>0</v>
      </c>
      <c r="CG49" s="200">
        <v>0</v>
      </c>
      <c r="CH49" s="205" t="s">
        <v>320</v>
      </c>
      <c r="CI49" s="200">
        <v>0</v>
      </c>
      <c r="CJ49" s="200">
        <v>0</v>
      </c>
      <c r="CK49" s="200">
        <v>0</v>
      </c>
      <c r="CL49" s="200">
        <v>0</v>
      </c>
      <c r="CM49" s="200">
        <v>0</v>
      </c>
      <c r="CN49" s="200">
        <v>0</v>
      </c>
      <c r="CO49" s="200">
        <v>0</v>
      </c>
      <c r="CP49" s="200">
        <v>0</v>
      </c>
      <c r="CQ49" s="200">
        <v>0</v>
      </c>
      <c r="CR49" s="200">
        <v>0</v>
      </c>
      <c r="CS49" s="200">
        <v>0</v>
      </c>
      <c r="CT49" s="205" t="s">
        <v>320</v>
      </c>
      <c r="CU49" s="209" t="s">
        <v>320</v>
      </c>
    </row>
    <row r="50" ht="15.4" customHeight="1" spans="1:99">
      <c r="A50" s="201" t="s">
        <v>383</v>
      </c>
      <c r="B50" s="202" t="s">
        <v>134</v>
      </c>
      <c r="C50" s="202" t="s">
        <v>134</v>
      </c>
      <c r="D50" s="202" t="s">
        <v>384</v>
      </c>
      <c r="E50" s="200">
        <v>6348649.82</v>
      </c>
      <c r="F50" s="200">
        <v>5330932.03</v>
      </c>
      <c r="G50" s="200">
        <v>1947278</v>
      </c>
      <c r="H50" s="200">
        <v>1468818.48</v>
      </c>
      <c r="I50" s="200">
        <v>1482519</v>
      </c>
      <c r="J50" s="200">
        <v>59401.99</v>
      </c>
      <c r="K50" s="200">
        <v>114254.68</v>
      </c>
      <c r="L50" s="200">
        <v>0</v>
      </c>
      <c r="M50" s="200">
        <v>211877.5</v>
      </c>
      <c r="N50" s="200">
        <v>0</v>
      </c>
      <c r="O50" s="200">
        <v>46782.38</v>
      </c>
      <c r="P50" s="200">
        <v>931578.79</v>
      </c>
      <c r="Q50" s="200">
        <v>241859</v>
      </c>
      <c r="R50" s="200">
        <v>37346.41</v>
      </c>
      <c r="S50" s="200">
        <v>0</v>
      </c>
      <c r="T50" s="200">
        <v>607</v>
      </c>
      <c r="U50" s="200">
        <v>0</v>
      </c>
      <c r="V50" s="200">
        <v>661.68</v>
      </c>
      <c r="W50" s="200">
        <v>0</v>
      </c>
      <c r="X50" s="200">
        <v>0</v>
      </c>
      <c r="Y50" s="200">
        <v>0</v>
      </c>
      <c r="Z50" s="200">
        <v>0</v>
      </c>
      <c r="AA50" s="200">
        <v>0</v>
      </c>
      <c r="AB50" s="200">
        <v>3670</v>
      </c>
      <c r="AC50" s="200">
        <v>0</v>
      </c>
      <c r="AD50" s="200">
        <v>1040</v>
      </c>
      <c r="AE50" s="200">
        <v>0</v>
      </c>
      <c r="AF50" s="200">
        <v>16801</v>
      </c>
      <c r="AG50" s="200">
        <v>0</v>
      </c>
      <c r="AH50" s="200">
        <v>0</v>
      </c>
      <c r="AI50" s="200">
        <v>0</v>
      </c>
      <c r="AJ50" s="200">
        <v>10267.2</v>
      </c>
      <c r="AK50" s="200">
        <v>0</v>
      </c>
      <c r="AL50" s="200">
        <v>81800.12</v>
      </c>
      <c r="AM50" s="200">
        <v>0</v>
      </c>
      <c r="AN50" s="200">
        <v>18975.44</v>
      </c>
      <c r="AO50" s="200">
        <v>484950</v>
      </c>
      <c r="AP50" s="200">
        <v>32600.94</v>
      </c>
      <c r="AQ50" s="200">
        <v>1000</v>
      </c>
      <c r="AR50" s="200">
        <v>86139</v>
      </c>
      <c r="AS50" s="200">
        <v>0</v>
      </c>
      <c r="AT50" s="200">
        <v>0</v>
      </c>
      <c r="AU50" s="200">
        <v>0</v>
      </c>
      <c r="AV50" s="200">
        <v>0</v>
      </c>
      <c r="AW50" s="200">
        <v>0</v>
      </c>
      <c r="AX50" s="200">
        <v>0</v>
      </c>
      <c r="AY50" s="200">
        <v>0</v>
      </c>
      <c r="AZ50" s="200">
        <v>0</v>
      </c>
      <c r="BA50" s="200">
        <v>10300</v>
      </c>
      <c r="BB50" s="200">
        <v>0</v>
      </c>
      <c r="BC50" s="200">
        <v>22152</v>
      </c>
      <c r="BD50" s="200">
        <v>0</v>
      </c>
      <c r="BE50" s="200">
        <v>0</v>
      </c>
      <c r="BF50" s="200">
        <v>0</v>
      </c>
      <c r="BG50" s="200">
        <v>0</v>
      </c>
      <c r="BH50" s="200">
        <v>53687</v>
      </c>
      <c r="BI50" s="205" t="s">
        <v>320</v>
      </c>
      <c r="BJ50" s="205" t="s">
        <v>320</v>
      </c>
      <c r="BK50" s="205" t="s">
        <v>320</v>
      </c>
      <c r="BL50" s="205" t="s">
        <v>320</v>
      </c>
      <c r="BM50" s="205" t="s">
        <v>320</v>
      </c>
      <c r="BN50" s="205" t="s">
        <v>320</v>
      </c>
      <c r="BO50" s="205" t="s">
        <v>320</v>
      </c>
      <c r="BP50" s="205" t="s">
        <v>320</v>
      </c>
      <c r="BQ50" s="205" t="s">
        <v>320</v>
      </c>
      <c r="BR50" s="205" t="s">
        <v>320</v>
      </c>
      <c r="BS50" s="205" t="s">
        <v>320</v>
      </c>
      <c r="BT50" s="200">
        <v>0</v>
      </c>
      <c r="BU50" s="200">
        <v>0</v>
      </c>
      <c r="BV50" s="200">
        <v>0</v>
      </c>
      <c r="BW50" s="200">
        <v>0</v>
      </c>
      <c r="BX50" s="200">
        <v>0</v>
      </c>
      <c r="BY50" s="200">
        <v>0</v>
      </c>
      <c r="BZ50" s="200">
        <v>0</v>
      </c>
      <c r="CA50" s="200">
        <v>0</v>
      </c>
      <c r="CB50" s="200">
        <v>0</v>
      </c>
      <c r="CC50" s="200">
        <v>0</v>
      </c>
      <c r="CD50" s="200">
        <v>0</v>
      </c>
      <c r="CE50" s="200">
        <v>0</v>
      </c>
      <c r="CF50" s="200">
        <v>0</v>
      </c>
      <c r="CG50" s="200">
        <v>0</v>
      </c>
      <c r="CH50" s="205" t="s">
        <v>320</v>
      </c>
      <c r="CI50" s="200">
        <v>0</v>
      </c>
      <c r="CJ50" s="200">
        <v>0</v>
      </c>
      <c r="CK50" s="200">
        <v>0</v>
      </c>
      <c r="CL50" s="200">
        <v>0</v>
      </c>
      <c r="CM50" s="200">
        <v>0</v>
      </c>
      <c r="CN50" s="200">
        <v>0</v>
      </c>
      <c r="CO50" s="200">
        <v>0</v>
      </c>
      <c r="CP50" s="200">
        <v>0</v>
      </c>
      <c r="CQ50" s="200">
        <v>0</v>
      </c>
      <c r="CR50" s="200">
        <v>0</v>
      </c>
      <c r="CS50" s="200">
        <v>0</v>
      </c>
      <c r="CT50" s="205" t="s">
        <v>320</v>
      </c>
      <c r="CU50" s="209" t="s">
        <v>320</v>
      </c>
    </row>
    <row r="51" ht="15.4" customHeight="1" spans="1:99">
      <c r="A51" s="201" t="s">
        <v>385</v>
      </c>
      <c r="B51" s="202" t="s">
        <v>134</v>
      </c>
      <c r="C51" s="202" t="s">
        <v>134</v>
      </c>
      <c r="D51" s="202" t="s">
        <v>326</v>
      </c>
      <c r="E51" s="200">
        <v>5725885.1</v>
      </c>
      <c r="F51" s="200">
        <v>4862456.31</v>
      </c>
      <c r="G51" s="200">
        <v>1722769</v>
      </c>
      <c r="H51" s="200">
        <v>1290463.48</v>
      </c>
      <c r="I51" s="200">
        <v>1460900</v>
      </c>
      <c r="J51" s="200">
        <v>59401.99</v>
      </c>
      <c r="K51" s="200">
        <v>114254.68</v>
      </c>
      <c r="L51" s="200">
        <v>0</v>
      </c>
      <c r="M51" s="200">
        <v>167884.78</v>
      </c>
      <c r="N51" s="200">
        <v>0</v>
      </c>
      <c r="O51" s="200">
        <v>46782.38</v>
      </c>
      <c r="P51" s="200">
        <v>777289.79</v>
      </c>
      <c r="Q51" s="200">
        <v>150220</v>
      </c>
      <c r="R51" s="200">
        <v>37346.41</v>
      </c>
      <c r="S51" s="200">
        <v>0</v>
      </c>
      <c r="T51" s="200">
        <v>607</v>
      </c>
      <c r="U51" s="200">
        <v>0</v>
      </c>
      <c r="V51" s="200">
        <v>661.68</v>
      </c>
      <c r="W51" s="200">
        <v>0</v>
      </c>
      <c r="X51" s="200">
        <v>0</v>
      </c>
      <c r="Y51" s="200">
        <v>0</v>
      </c>
      <c r="Z51" s="200">
        <v>0</v>
      </c>
      <c r="AA51" s="200">
        <v>0</v>
      </c>
      <c r="AB51" s="200">
        <v>3670</v>
      </c>
      <c r="AC51" s="200">
        <v>0</v>
      </c>
      <c r="AD51" s="200">
        <v>1040</v>
      </c>
      <c r="AE51" s="200">
        <v>0</v>
      </c>
      <c r="AF51" s="200">
        <v>16801</v>
      </c>
      <c r="AG51" s="200">
        <v>0</v>
      </c>
      <c r="AH51" s="200">
        <v>0</v>
      </c>
      <c r="AI51" s="200">
        <v>0</v>
      </c>
      <c r="AJ51" s="200">
        <v>10267.2</v>
      </c>
      <c r="AK51" s="200">
        <v>0</v>
      </c>
      <c r="AL51" s="200">
        <v>81800.12</v>
      </c>
      <c r="AM51" s="200">
        <v>0</v>
      </c>
      <c r="AN51" s="200">
        <v>18975.44</v>
      </c>
      <c r="AO51" s="200">
        <v>423300</v>
      </c>
      <c r="AP51" s="200">
        <v>32600.94</v>
      </c>
      <c r="AQ51" s="200">
        <v>0</v>
      </c>
      <c r="AR51" s="200">
        <v>86139</v>
      </c>
      <c r="AS51" s="200">
        <v>0</v>
      </c>
      <c r="AT51" s="200">
        <v>0</v>
      </c>
      <c r="AU51" s="200">
        <v>0</v>
      </c>
      <c r="AV51" s="200">
        <v>0</v>
      </c>
      <c r="AW51" s="200">
        <v>0</v>
      </c>
      <c r="AX51" s="200">
        <v>0</v>
      </c>
      <c r="AY51" s="200">
        <v>0</v>
      </c>
      <c r="AZ51" s="200">
        <v>0</v>
      </c>
      <c r="BA51" s="200">
        <v>10300</v>
      </c>
      <c r="BB51" s="200">
        <v>0</v>
      </c>
      <c r="BC51" s="200">
        <v>22152</v>
      </c>
      <c r="BD51" s="200">
        <v>0</v>
      </c>
      <c r="BE51" s="200">
        <v>0</v>
      </c>
      <c r="BF51" s="200">
        <v>0</v>
      </c>
      <c r="BG51" s="200">
        <v>0</v>
      </c>
      <c r="BH51" s="200">
        <v>53687</v>
      </c>
      <c r="BI51" s="205" t="s">
        <v>320</v>
      </c>
      <c r="BJ51" s="205" t="s">
        <v>320</v>
      </c>
      <c r="BK51" s="205" t="s">
        <v>320</v>
      </c>
      <c r="BL51" s="205" t="s">
        <v>320</v>
      </c>
      <c r="BM51" s="205" t="s">
        <v>320</v>
      </c>
      <c r="BN51" s="205" t="s">
        <v>320</v>
      </c>
      <c r="BO51" s="205" t="s">
        <v>320</v>
      </c>
      <c r="BP51" s="205" t="s">
        <v>320</v>
      </c>
      <c r="BQ51" s="205" t="s">
        <v>320</v>
      </c>
      <c r="BR51" s="205" t="s">
        <v>320</v>
      </c>
      <c r="BS51" s="205" t="s">
        <v>320</v>
      </c>
      <c r="BT51" s="200">
        <v>0</v>
      </c>
      <c r="BU51" s="200">
        <v>0</v>
      </c>
      <c r="BV51" s="200">
        <v>0</v>
      </c>
      <c r="BW51" s="200">
        <v>0</v>
      </c>
      <c r="BX51" s="200">
        <v>0</v>
      </c>
      <c r="BY51" s="200">
        <v>0</v>
      </c>
      <c r="BZ51" s="200">
        <v>0</v>
      </c>
      <c r="CA51" s="200">
        <v>0</v>
      </c>
      <c r="CB51" s="200">
        <v>0</v>
      </c>
      <c r="CC51" s="200">
        <v>0</v>
      </c>
      <c r="CD51" s="200">
        <v>0</v>
      </c>
      <c r="CE51" s="200">
        <v>0</v>
      </c>
      <c r="CF51" s="200">
        <v>0</v>
      </c>
      <c r="CG51" s="200">
        <v>0</v>
      </c>
      <c r="CH51" s="205" t="s">
        <v>320</v>
      </c>
      <c r="CI51" s="200">
        <v>0</v>
      </c>
      <c r="CJ51" s="200">
        <v>0</v>
      </c>
      <c r="CK51" s="200">
        <v>0</v>
      </c>
      <c r="CL51" s="200">
        <v>0</v>
      </c>
      <c r="CM51" s="200">
        <v>0</v>
      </c>
      <c r="CN51" s="200">
        <v>0</v>
      </c>
      <c r="CO51" s="200">
        <v>0</v>
      </c>
      <c r="CP51" s="200">
        <v>0</v>
      </c>
      <c r="CQ51" s="200">
        <v>0</v>
      </c>
      <c r="CR51" s="200">
        <v>0</v>
      </c>
      <c r="CS51" s="200">
        <v>0</v>
      </c>
      <c r="CT51" s="205" t="s">
        <v>320</v>
      </c>
      <c r="CU51" s="209" t="s">
        <v>320</v>
      </c>
    </row>
    <row r="52" ht="15.4" customHeight="1" spans="1:99">
      <c r="A52" s="201" t="s">
        <v>386</v>
      </c>
      <c r="B52" s="202" t="s">
        <v>134</v>
      </c>
      <c r="C52" s="202" t="s">
        <v>134</v>
      </c>
      <c r="D52" s="202" t="s">
        <v>332</v>
      </c>
      <c r="E52" s="200">
        <v>622764.72</v>
      </c>
      <c r="F52" s="200">
        <v>468475.72</v>
      </c>
      <c r="G52" s="200">
        <v>224509</v>
      </c>
      <c r="H52" s="200">
        <v>178355</v>
      </c>
      <c r="I52" s="200">
        <v>21619</v>
      </c>
      <c r="J52" s="200">
        <v>0</v>
      </c>
      <c r="K52" s="200">
        <v>0</v>
      </c>
      <c r="L52" s="200">
        <v>0</v>
      </c>
      <c r="M52" s="200">
        <v>43992.72</v>
      </c>
      <c r="N52" s="200">
        <v>0</v>
      </c>
      <c r="O52" s="200">
        <v>0</v>
      </c>
      <c r="P52" s="200">
        <v>154289</v>
      </c>
      <c r="Q52" s="200">
        <v>91639</v>
      </c>
      <c r="R52" s="200">
        <v>0</v>
      </c>
      <c r="S52" s="200">
        <v>0</v>
      </c>
      <c r="T52" s="200">
        <v>0</v>
      </c>
      <c r="U52" s="200">
        <v>0</v>
      </c>
      <c r="V52" s="200">
        <v>0</v>
      </c>
      <c r="W52" s="200">
        <v>0</v>
      </c>
      <c r="X52" s="200">
        <v>0</v>
      </c>
      <c r="Y52" s="200">
        <v>0</v>
      </c>
      <c r="Z52" s="200">
        <v>0</v>
      </c>
      <c r="AA52" s="200">
        <v>0</v>
      </c>
      <c r="AB52" s="200">
        <v>0</v>
      </c>
      <c r="AC52" s="200">
        <v>0</v>
      </c>
      <c r="AD52" s="200">
        <v>0</v>
      </c>
      <c r="AE52" s="200">
        <v>0</v>
      </c>
      <c r="AF52" s="200">
        <v>0</v>
      </c>
      <c r="AG52" s="200">
        <v>0</v>
      </c>
      <c r="AH52" s="200">
        <v>0</v>
      </c>
      <c r="AI52" s="200">
        <v>0</v>
      </c>
      <c r="AJ52" s="200">
        <v>0</v>
      </c>
      <c r="AK52" s="200">
        <v>0</v>
      </c>
      <c r="AL52" s="200">
        <v>0</v>
      </c>
      <c r="AM52" s="200">
        <v>0</v>
      </c>
      <c r="AN52" s="200">
        <v>0</v>
      </c>
      <c r="AO52" s="200">
        <v>61650</v>
      </c>
      <c r="AP52" s="200">
        <v>0</v>
      </c>
      <c r="AQ52" s="200">
        <v>1000</v>
      </c>
      <c r="AR52" s="200">
        <v>0</v>
      </c>
      <c r="AS52" s="200">
        <v>0</v>
      </c>
      <c r="AT52" s="200">
        <v>0</v>
      </c>
      <c r="AU52" s="200">
        <v>0</v>
      </c>
      <c r="AV52" s="200">
        <v>0</v>
      </c>
      <c r="AW52" s="200">
        <v>0</v>
      </c>
      <c r="AX52" s="200">
        <v>0</v>
      </c>
      <c r="AY52" s="200">
        <v>0</v>
      </c>
      <c r="AZ52" s="200">
        <v>0</v>
      </c>
      <c r="BA52" s="200">
        <v>0</v>
      </c>
      <c r="BB52" s="200">
        <v>0</v>
      </c>
      <c r="BC52" s="200">
        <v>0</v>
      </c>
      <c r="BD52" s="200">
        <v>0</v>
      </c>
      <c r="BE52" s="200">
        <v>0</v>
      </c>
      <c r="BF52" s="200">
        <v>0</v>
      </c>
      <c r="BG52" s="200">
        <v>0</v>
      </c>
      <c r="BH52" s="200">
        <v>0</v>
      </c>
      <c r="BI52" s="205" t="s">
        <v>320</v>
      </c>
      <c r="BJ52" s="205" t="s">
        <v>320</v>
      </c>
      <c r="BK52" s="205" t="s">
        <v>320</v>
      </c>
      <c r="BL52" s="205" t="s">
        <v>320</v>
      </c>
      <c r="BM52" s="205" t="s">
        <v>320</v>
      </c>
      <c r="BN52" s="205" t="s">
        <v>320</v>
      </c>
      <c r="BO52" s="205" t="s">
        <v>320</v>
      </c>
      <c r="BP52" s="205" t="s">
        <v>320</v>
      </c>
      <c r="BQ52" s="205" t="s">
        <v>320</v>
      </c>
      <c r="BR52" s="205" t="s">
        <v>320</v>
      </c>
      <c r="BS52" s="205" t="s">
        <v>320</v>
      </c>
      <c r="BT52" s="200">
        <v>0</v>
      </c>
      <c r="BU52" s="200">
        <v>0</v>
      </c>
      <c r="BV52" s="200">
        <v>0</v>
      </c>
      <c r="BW52" s="200">
        <v>0</v>
      </c>
      <c r="BX52" s="200">
        <v>0</v>
      </c>
      <c r="BY52" s="200">
        <v>0</v>
      </c>
      <c r="BZ52" s="200">
        <v>0</v>
      </c>
      <c r="CA52" s="200">
        <v>0</v>
      </c>
      <c r="CB52" s="200">
        <v>0</v>
      </c>
      <c r="CC52" s="200">
        <v>0</v>
      </c>
      <c r="CD52" s="200">
        <v>0</v>
      </c>
      <c r="CE52" s="200">
        <v>0</v>
      </c>
      <c r="CF52" s="200">
        <v>0</v>
      </c>
      <c r="CG52" s="200">
        <v>0</v>
      </c>
      <c r="CH52" s="205" t="s">
        <v>320</v>
      </c>
      <c r="CI52" s="200">
        <v>0</v>
      </c>
      <c r="CJ52" s="200">
        <v>0</v>
      </c>
      <c r="CK52" s="200">
        <v>0</v>
      </c>
      <c r="CL52" s="200">
        <v>0</v>
      </c>
      <c r="CM52" s="200">
        <v>0</v>
      </c>
      <c r="CN52" s="200">
        <v>0</v>
      </c>
      <c r="CO52" s="200">
        <v>0</v>
      </c>
      <c r="CP52" s="200">
        <v>0</v>
      </c>
      <c r="CQ52" s="200">
        <v>0</v>
      </c>
      <c r="CR52" s="200">
        <v>0</v>
      </c>
      <c r="CS52" s="200">
        <v>0</v>
      </c>
      <c r="CT52" s="205" t="s">
        <v>320</v>
      </c>
      <c r="CU52" s="209" t="s">
        <v>320</v>
      </c>
    </row>
    <row r="53" ht="15.4" customHeight="1" spans="1:99">
      <c r="A53" s="201" t="s">
        <v>387</v>
      </c>
      <c r="B53" s="202" t="s">
        <v>134</v>
      </c>
      <c r="C53" s="202" t="s">
        <v>134</v>
      </c>
      <c r="D53" s="202" t="s">
        <v>388</v>
      </c>
      <c r="E53" s="200">
        <v>43995885.98</v>
      </c>
      <c r="F53" s="200">
        <v>36534283.5</v>
      </c>
      <c r="G53" s="200">
        <v>12592461.2</v>
      </c>
      <c r="H53" s="200">
        <v>9394876.8</v>
      </c>
      <c r="I53" s="200">
        <v>10271411</v>
      </c>
      <c r="J53" s="200">
        <v>12828</v>
      </c>
      <c r="K53" s="200">
        <v>850740</v>
      </c>
      <c r="L53" s="200">
        <v>0</v>
      </c>
      <c r="M53" s="200">
        <v>3385360.3</v>
      </c>
      <c r="N53" s="200">
        <v>0</v>
      </c>
      <c r="O53" s="200">
        <v>26606.2</v>
      </c>
      <c r="P53" s="200">
        <v>7003543.47</v>
      </c>
      <c r="Q53" s="200">
        <v>1014898.63</v>
      </c>
      <c r="R53" s="200">
        <v>62241.2</v>
      </c>
      <c r="S53" s="200">
        <v>3344.71</v>
      </c>
      <c r="T53" s="200">
        <v>4786.79</v>
      </c>
      <c r="U53" s="200">
        <v>36322.27</v>
      </c>
      <c r="V53" s="200">
        <v>407978.76</v>
      </c>
      <c r="W53" s="200">
        <v>213917.51</v>
      </c>
      <c r="X53" s="200">
        <v>0</v>
      </c>
      <c r="Y53" s="200">
        <v>49885.29</v>
      </c>
      <c r="Z53" s="200">
        <v>305615.28</v>
      </c>
      <c r="AA53" s="200">
        <v>0</v>
      </c>
      <c r="AB53" s="200">
        <v>289716.43</v>
      </c>
      <c r="AC53" s="200">
        <v>51280</v>
      </c>
      <c r="AD53" s="200">
        <v>7499.2</v>
      </c>
      <c r="AE53" s="200">
        <v>2672</v>
      </c>
      <c r="AF53" s="200">
        <v>27183</v>
      </c>
      <c r="AG53" s="200">
        <v>0</v>
      </c>
      <c r="AH53" s="200">
        <v>0</v>
      </c>
      <c r="AI53" s="200">
        <v>0</v>
      </c>
      <c r="AJ53" s="200">
        <v>172030</v>
      </c>
      <c r="AK53" s="200">
        <v>0</v>
      </c>
      <c r="AL53" s="200">
        <v>483507.3</v>
      </c>
      <c r="AM53" s="200">
        <v>0</v>
      </c>
      <c r="AN53" s="200">
        <v>84103.15</v>
      </c>
      <c r="AO53" s="200">
        <v>3272100</v>
      </c>
      <c r="AP53" s="200">
        <v>0</v>
      </c>
      <c r="AQ53" s="200">
        <v>514461.95</v>
      </c>
      <c r="AR53" s="200">
        <v>458059.01</v>
      </c>
      <c r="AS53" s="200">
        <v>0</v>
      </c>
      <c r="AT53" s="200">
        <v>0</v>
      </c>
      <c r="AU53" s="200">
        <v>0</v>
      </c>
      <c r="AV53" s="200">
        <v>0</v>
      </c>
      <c r="AW53" s="200">
        <v>189055.49</v>
      </c>
      <c r="AX53" s="200">
        <v>0</v>
      </c>
      <c r="AY53" s="200">
        <v>0</v>
      </c>
      <c r="AZ53" s="200">
        <v>0</v>
      </c>
      <c r="BA53" s="200">
        <v>1620</v>
      </c>
      <c r="BB53" s="200">
        <v>0</v>
      </c>
      <c r="BC53" s="200">
        <v>9276</v>
      </c>
      <c r="BD53" s="200">
        <v>0</v>
      </c>
      <c r="BE53" s="200">
        <v>0</v>
      </c>
      <c r="BF53" s="200">
        <v>0</v>
      </c>
      <c r="BG53" s="200">
        <v>0</v>
      </c>
      <c r="BH53" s="200">
        <v>258107.52</v>
      </c>
      <c r="BI53" s="205" t="s">
        <v>320</v>
      </c>
      <c r="BJ53" s="205" t="s">
        <v>320</v>
      </c>
      <c r="BK53" s="205" t="s">
        <v>320</v>
      </c>
      <c r="BL53" s="205" t="s">
        <v>320</v>
      </c>
      <c r="BM53" s="205" t="s">
        <v>320</v>
      </c>
      <c r="BN53" s="205" t="s">
        <v>320</v>
      </c>
      <c r="BO53" s="205" t="s">
        <v>320</v>
      </c>
      <c r="BP53" s="205" t="s">
        <v>320</v>
      </c>
      <c r="BQ53" s="205" t="s">
        <v>320</v>
      </c>
      <c r="BR53" s="205" t="s">
        <v>320</v>
      </c>
      <c r="BS53" s="205" t="s">
        <v>320</v>
      </c>
      <c r="BT53" s="200">
        <v>0</v>
      </c>
      <c r="BU53" s="200">
        <v>0</v>
      </c>
      <c r="BV53" s="200">
        <v>0</v>
      </c>
      <c r="BW53" s="200">
        <v>0</v>
      </c>
      <c r="BX53" s="200">
        <v>0</v>
      </c>
      <c r="BY53" s="200">
        <v>0</v>
      </c>
      <c r="BZ53" s="200">
        <v>0</v>
      </c>
      <c r="CA53" s="200">
        <v>0</v>
      </c>
      <c r="CB53" s="200">
        <v>0</v>
      </c>
      <c r="CC53" s="200">
        <v>0</v>
      </c>
      <c r="CD53" s="200">
        <v>0</v>
      </c>
      <c r="CE53" s="200">
        <v>0</v>
      </c>
      <c r="CF53" s="200">
        <v>0</v>
      </c>
      <c r="CG53" s="200">
        <v>0</v>
      </c>
      <c r="CH53" s="205" t="s">
        <v>320</v>
      </c>
      <c r="CI53" s="200">
        <v>0</v>
      </c>
      <c r="CJ53" s="200">
        <v>0</v>
      </c>
      <c r="CK53" s="200">
        <v>0</v>
      </c>
      <c r="CL53" s="200">
        <v>0</v>
      </c>
      <c r="CM53" s="200">
        <v>0</v>
      </c>
      <c r="CN53" s="200">
        <v>0</v>
      </c>
      <c r="CO53" s="200">
        <v>0</v>
      </c>
      <c r="CP53" s="200">
        <v>0</v>
      </c>
      <c r="CQ53" s="200">
        <v>0</v>
      </c>
      <c r="CR53" s="200">
        <v>0</v>
      </c>
      <c r="CS53" s="200">
        <v>0</v>
      </c>
      <c r="CT53" s="205" t="s">
        <v>320</v>
      </c>
      <c r="CU53" s="209" t="s">
        <v>320</v>
      </c>
    </row>
    <row r="54" ht="15.4" customHeight="1" spans="1:99">
      <c r="A54" s="201" t="s">
        <v>389</v>
      </c>
      <c r="B54" s="202" t="s">
        <v>134</v>
      </c>
      <c r="C54" s="202" t="s">
        <v>134</v>
      </c>
      <c r="D54" s="202" t="s">
        <v>326</v>
      </c>
      <c r="E54" s="200">
        <v>43995885.98</v>
      </c>
      <c r="F54" s="200">
        <v>36534283.5</v>
      </c>
      <c r="G54" s="200">
        <v>12592461.2</v>
      </c>
      <c r="H54" s="200">
        <v>9394876.8</v>
      </c>
      <c r="I54" s="200">
        <v>10271411</v>
      </c>
      <c r="J54" s="200">
        <v>12828</v>
      </c>
      <c r="K54" s="200">
        <v>850740</v>
      </c>
      <c r="L54" s="200">
        <v>0</v>
      </c>
      <c r="M54" s="200">
        <v>3385360.3</v>
      </c>
      <c r="N54" s="200">
        <v>0</v>
      </c>
      <c r="O54" s="200">
        <v>26606.2</v>
      </c>
      <c r="P54" s="200">
        <v>7003543.47</v>
      </c>
      <c r="Q54" s="200">
        <v>1014898.63</v>
      </c>
      <c r="R54" s="200">
        <v>62241.2</v>
      </c>
      <c r="S54" s="200">
        <v>3344.71</v>
      </c>
      <c r="T54" s="200">
        <v>4786.79</v>
      </c>
      <c r="U54" s="200">
        <v>36322.27</v>
      </c>
      <c r="V54" s="200">
        <v>407978.76</v>
      </c>
      <c r="W54" s="200">
        <v>213917.51</v>
      </c>
      <c r="X54" s="200">
        <v>0</v>
      </c>
      <c r="Y54" s="200">
        <v>49885.29</v>
      </c>
      <c r="Z54" s="200">
        <v>305615.28</v>
      </c>
      <c r="AA54" s="200">
        <v>0</v>
      </c>
      <c r="AB54" s="200">
        <v>289716.43</v>
      </c>
      <c r="AC54" s="200">
        <v>51280</v>
      </c>
      <c r="AD54" s="200">
        <v>7499.2</v>
      </c>
      <c r="AE54" s="200">
        <v>2672</v>
      </c>
      <c r="AF54" s="200">
        <v>27183</v>
      </c>
      <c r="AG54" s="200">
        <v>0</v>
      </c>
      <c r="AH54" s="200">
        <v>0</v>
      </c>
      <c r="AI54" s="200">
        <v>0</v>
      </c>
      <c r="AJ54" s="200">
        <v>172030</v>
      </c>
      <c r="AK54" s="200">
        <v>0</v>
      </c>
      <c r="AL54" s="200">
        <v>483507.3</v>
      </c>
      <c r="AM54" s="200">
        <v>0</v>
      </c>
      <c r="AN54" s="200">
        <v>84103.15</v>
      </c>
      <c r="AO54" s="200">
        <v>3272100</v>
      </c>
      <c r="AP54" s="200">
        <v>0</v>
      </c>
      <c r="AQ54" s="200">
        <v>514461.95</v>
      </c>
      <c r="AR54" s="200">
        <v>458059.01</v>
      </c>
      <c r="AS54" s="200">
        <v>0</v>
      </c>
      <c r="AT54" s="200">
        <v>0</v>
      </c>
      <c r="AU54" s="200">
        <v>0</v>
      </c>
      <c r="AV54" s="200">
        <v>0</v>
      </c>
      <c r="AW54" s="200">
        <v>189055.49</v>
      </c>
      <c r="AX54" s="200">
        <v>0</v>
      </c>
      <c r="AY54" s="200">
        <v>0</v>
      </c>
      <c r="AZ54" s="200">
        <v>0</v>
      </c>
      <c r="BA54" s="200">
        <v>1620</v>
      </c>
      <c r="BB54" s="200">
        <v>0</v>
      </c>
      <c r="BC54" s="200">
        <v>9276</v>
      </c>
      <c r="BD54" s="200">
        <v>0</v>
      </c>
      <c r="BE54" s="200">
        <v>0</v>
      </c>
      <c r="BF54" s="200">
        <v>0</v>
      </c>
      <c r="BG54" s="200">
        <v>0</v>
      </c>
      <c r="BH54" s="200">
        <v>258107.52</v>
      </c>
      <c r="BI54" s="205" t="s">
        <v>320</v>
      </c>
      <c r="BJ54" s="205" t="s">
        <v>320</v>
      </c>
      <c r="BK54" s="205" t="s">
        <v>320</v>
      </c>
      <c r="BL54" s="205" t="s">
        <v>320</v>
      </c>
      <c r="BM54" s="205" t="s">
        <v>320</v>
      </c>
      <c r="BN54" s="205" t="s">
        <v>320</v>
      </c>
      <c r="BO54" s="205" t="s">
        <v>320</v>
      </c>
      <c r="BP54" s="205" t="s">
        <v>320</v>
      </c>
      <c r="BQ54" s="205" t="s">
        <v>320</v>
      </c>
      <c r="BR54" s="205" t="s">
        <v>320</v>
      </c>
      <c r="BS54" s="205" t="s">
        <v>320</v>
      </c>
      <c r="BT54" s="200">
        <v>0</v>
      </c>
      <c r="BU54" s="200">
        <v>0</v>
      </c>
      <c r="BV54" s="200">
        <v>0</v>
      </c>
      <c r="BW54" s="200">
        <v>0</v>
      </c>
      <c r="BX54" s="200">
        <v>0</v>
      </c>
      <c r="BY54" s="200">
        <v>0</v>
      </c>
      <c r="BZ54" s="200">
        <v>0</v>
      </c>
      <c r="CA54" s="200">
        <v>0</v>
      </c>
      <c r="CB54" s="200">
        <v>0</v>
      </c>
      <c r="CC54" s="200">
        <v>0</v>
      </c>
      <c r="CD54" s="200">
        <v>0</v>
      </c>
      <c r="CE54" s="200">
        <v>0</v>
      </c>
      <c r="CF54" s="200">
        <v>0</v>
      </c>
      <c r="CG54" s="200">
        <v>0</v>
      </c>
      <c r="CH54" s="205" t="s">
        <v>320</v>
      </c>
      <c r="CI54" s="200">
        <v>0</v>
      </c>
      <c r="CJ54" s="200">
        <v>0</v>
      </c>
      <c r="CK54" s="200">
        <v>0</v>
      </c>
      <c r="CL54" s="200">
        <v>0</v>
      </c>
      <c r="CM54" s="200">
        <v>0</v>
      </c>
      <c r="CN54" s="200">
        <v>0</v>
      </c>
      <c r="CO54" s="200">
        <v>0</v>
      </c>
      <c r="CP54" s="200">
        <v>0</v>
      </c>
      <c r="CQ54" s="200">
        <v>0</v>
      </c>
      <c r="CR54" s="200">
        <v>0</v>
      </c>
      <c r="CS54" s="200">
        <v>0</v>
      </c>
      <c r="CT54" s="205" t="s">
        <v>320</v>
      </c>
      <c r="CU54" s="209" t="s">
        <v>320</v>
      </c>
    </row>
    <row r="55" ht="15.4" customHeight="1" spans="1:99">
      <c r="A55" s="201" t="s">
        <v>390</v>
      </c>
      <c r="B55" s="202" t="s">
        <v>134</v>
      </c>
      <c r="C55" s="202" t="s">
        <v>134</v>
      </c>
      <c r="D55" s="202" t="s">
        <v>328</v>
      </c>
      <c r="E55" s="200">
        <v>0</v>
      </c>
      <c r="F55" s="200">
        <v>0</v>
      </c>
      <c r="G55" s="200">
        <v>0</v>
      </c>
      <c r="H55" s="200">
        <v>0</v>
      </c>
      <c r="I55" s="200">
        <v>0</v>
      </c>
      <c r="J55" s="200">
        <v>0</v>
      </c>
      <c r="K55" s="200">
        <v>0</v>
      </c>
      <c r="L55" s="200">
        <v>0</v>
      </c>
      <c r="M55" s="200">
        <v>0</v>
      </c>
      <c r="N55" s="200">
        <v>0</v>
      </c>
      <c r="O55" s="200">
        <v>0</v>
      </c>
      <c r="P55" s="200">
        <v>0</v>
      </c>
      <c r="Q55" s="200">
        <v>0</v>
      </c>
      <c r="R55" s="200">
        <v>0</v>
      </c>
      <c r="S55" s="200">
        <v>0</v>
      </c>
      <c r="T55" s="200">
        <v>0</v>
      </c>
      <c r="U55" s="200">
        <v>0</v>
      </c>
      <c r="V55" s="200">
        <v>0</v>
      </c>
      <c r="W55" s="200">
        <v>0</v>
      </c>
      <c r="X55" s="200">
        <v>0</v>
      </c>
      <c r="Y55" s="200">
        <v>0</v>
      </c>
      <c r="Z55" s="200">
        <v>0</v>
      </c>
      <c r="AA55" s="200">
        <v>0</v>
      </c>
      <c r="AB55" s="200">
        <v>0</v>
      </c>
      <c r="AC55" s="200">
        <v>0</v>
      </c>
      <c r="AD55" s="200">
        <v>0</v>
      </c>
      <c r="AE55" s="200">
        <v>0</v>
      </c>
      <c r="AF55" s="200">
        <v>0</v>
      </c>
      <c r="AG55" s="200">
        <v>0</v>
      </c>
      <c r="AH55" s="200">
        <v>0</v>
      </c>
      <c r="AI55" s="200">
        <v>0</v>
      </c>
      <c r="AJ55" s="200">
        <v>0</v>
      </c>
      <c r="AK55" s="200">
        <v>0</v>
      </c>
      <c r="AL55" s="200">
        <v>0</v>
      </c>
      <c r="AM55" s="200">
        <v>0</v>
      </c>
      <c r="AN55" s="200">
        <v>0</v>
      </c>
      <c r="AO55" s="200">
        <v>0</v>
      </c>
      <c r="AP55" s="200">
        <v>0</v>
      </c>
      <c r="AQ55" s="200">
        <v>0</v>
      </c>
      <c r="AR55" s="200">
        <v>0</v>
      </c>
      <c r="AS55" s="200">
        <v>0</v>
      </c>
      <c r="AT55" s="200">
        <v>0</v>
      </c>
      <c r="AU55" s="200">
        <v>0</v>
      </c>
      <c r="AV55" s="200">
        <v>0</v>
      </c>
      <c r="AW55" s="200">
        <v>0</v>
      </c>
      <c r="AX55" s="200">
        <v>0</v>
      </c>
      <c r="AY55" s="200">
        <v>0</v>
      </c>
      <c r="AZ55" s="200">
        <v>0</v>
      </c>
      <c r="BA55" s="200">
        <v>0</v>
      </c>
      <c r="BB55" s="200">
        <v>0</v>
      </c>
      <c r="BC55" s="200">
        <v>0</v>
      </c>
      <c r="BD55" s="200">
        <v>0</v>
      </c>
      <c r="BE55" s="200">
        <v>0</v>
      </c>
      <c r="BF55" s="200">
        <v>0</v>
      </c>
      <c r="BG55" s="200">
        <v>0</v>
      </c>
      <c r="BH55" s="200">
        <v>0</v>
      </c>
      <c r="BI55" s="205" t="s">
        <v>320</v>
      </c>
      <c r="BJ55" s="205" t="s">
        <v>320</v>
      </c>
      <c r="BK55" s="205" t="s">
        <v>320</v>
      </c>
      <c r="BL55" s="205" t="s">
        <v>320</v>
      </c>
      <c r="BM55" s="205" t="s">
        <v>320</v>
      </c>
      <c r="BN55" s="205" t="s">
        <v>320</v>
      </c>
      <c r="BO55" s="205" t="s">
        <v>320</v>
      </c>
      <c r="BP55" s="205" t="s">
        <v>320</v>
      </c>
      <c r="BQ55" s="205" t="s">
        <v>320</v>
      </c>
      <c r="BR55" s="205" t="s">
        <v>320</v>
      </c>
      <c r="BS55" s="205" t="s">
        <v>320</v>
      </c>
      <c r="BT55" s="200">
        <v>0</v>
      </c>
      <c r="BU55" s="200">
        <v>0</v>
      </c>
      <c r="BV55" s="200">
        <v>0</v>
      </c>
      <c r="BW55" s="200">
        <v>0</v>
      </c>
      <c r="BX55" s="200">
        <v>0</v>
      </c>
      <c r="BY55" s="200">
        <v>0</v>
      </c>
      <c r="BZ55" s="200">
        <v>0</v>
      </c>
      <c r="CA55" s="200">
        <v>0</v>
      </c>
      <c r="CB55" s="200">
        <v>0</v>
      </c>
      <c r="CC55" s="200">
        <v>0</v>
      </c>
      <c r="CD55" s="200">
        <v>0</v>
      </c>
      <c r="CE55" s="200">
        <v>0</v>
      </c>
      <c r="CF55" s="200">
        <v>0</v>
      </c>
      <c r="CG55" s="200">
        <v>0</v>
      </c>
      <c r="CH55" s="205" t="s">
        <v>320</v>
      </c>
      <c r="CI55" s="200">
        <v>0</v>
      </c>
      <c r="CJ55" s="200">
        <v>0</v>
      </c>
      <c r="CK55" s="200">
        <v>0</v>
      </c>
      <c r="CL55" s="200">
        <v>0</v>
      </c>
      <c r="CM55" s="200">
        <v>0</v>
      </c>
      <c r="CN55" s="200">
        <v>0</v>
      </c>
      <c r="CO55" s="200">
        <v>0</v>
      </c>
      <c r="CP55" s="200">
        <v>0</v>
      </c>
      <c r="CQ55" s="200">
        <v>0</v>
      </c>
      <c r="CR55" s="200">
        <v>0</v>
      </c>
      <c r="CS55" s="200">
        <v>0</v>
      </c>
      <c r="CT55" s="205" t="s">
        <v>320</v>
      </c>
      <c r="CU55" s="209" t="s">
        <v>320</v>
      </c>
    </row>
    <row r="56" ht="15.4" customHeight="1" spans="1:99">
      <c r="A56" s="201" t="s">
        <v>391</v>
      </c>
      <c r="B56" s="202" t="s">
        <v>134</v>
      </c>
      <c r="C56" s="202" t="s">
        <v>134</v>
      </c>
      <c r="D56" s="202" t="s">
        <v>392</v>
      </c>
      <c r="E56" s="200">
        <v>0</v>
      </c>
      <c r="F56" s="200">
        <v>0</v>
      </c>
      <c r="G56" s="200">
        <v>0</v>
      </c>
      <c r="H56" s="200">
        <v>0</v>
      </c>
      <c r="I56" s="200">
        <v>0</v>
      </c>
      <c r="J56" s="200">
        <v>0</v>
      </c>
      <c r="K56" s="200">
        <v>0</v>
      </c>
      <c r="L56" s="200">
        <v>0</v>
      </c>
      <c r="M56" s="200">
        <v>0</v>
      </c>
      <c r="N56" s="200">
        <v>0</v>
      </c>
      <c r="O56" s="200">
        <v>0</v>
      </c>
      <c r="P56" s="200">
        <v>0</v>
      </c>
      <c r="Q56" s="200">
        <v>0</v>
      </c>
      <c r="R56" s="200">
        <v>0</v>
      </c>
      <c r="S56" s="200">
        <v>0</v>
      </c>
      <c r="T56" s="200">
        <v>0</v>
      </c>
      <c r="U56" s="200">
        <v>0</v>
      </c>
      <c r="V56" s="200">
        <v>0</v>
      </c>
      <c r="W56" s="200">
        <v>0</v>
      </c>
      <c r="X56" s="200">
        <v>0</v>
      </c>
      <c r="Y56" s="200">
        <v>0</v>
      </c>
      <c r="Z56" s="200">
        <v>0</v>
      </c>
      <c r="AA56" s="200">
        <v>0</v>
      </c>
      <c r="AB56" s="200">
        <v>0</v>
      </c>
      <c r="AC56" s="200">
        <v>0</v>
      </c>
      <c r="AD56" s="200">
        <v>0</v>
      </c>
      <c r="AE56" s="200">
        <v>0</v>
      </c>
      <c r="AF56" s="200">
        <v>0</v>
      </c>
      <c r="AG56" s="200">
        <v>0</v>
      </c>
      <c r="AH56" s="200">
        <v>0</v>
      </c>
      <c r="AI56" s="200">
        <v>0</v>
      </c>
      <c r="AJ56" s="200">
        <v>0</v>
      </c>
      <c r="AK56" s="200">
        <v>0</v>
      </c>
      <c r="AL56" s="200">
        <v>0</v>
      </c>
      <c r="AM56" s="200">
        <v>0</v>
      </c>
      <c r="AN56" s="200">
        <v>0</v>
      </c>
      <c r="AO56" s="200">
        <v>0</v>
      </c>
      <c r="AP56" s="200">
        <v>0</v>
      </c>
      <c r="AQ56" s="200">
        <v>0</v>
      </c>
      <c r="AR56" s="200">
        <v>0</v>
      </c>
      <c r="AS56" s="200">
        <v>0</v>
      </c>
      <c r="AT56" s="200">
        <v>0</v>
      </c>
      <c r="AU56" s="200">
        <v>0</v>
      </c>
      <c r="AV56" s="200">
        <v>0</v>
      </c>
      <c r="AW56" s="200">
        <v>0</v>
      </c>
      <c r="AX56" s="200">
        <v>0</v>
      </c>
      <c r="AY56" s="200">
        <v>0</v>
      </c>
      <c r="AZ56" s="200">
        <v>0</v>
      </c>
      <c r="BA56" s="200">
        <v>0</v>
      </c>
      <c r="BB56" s="200">
        <v>0</v>
      </c>
      <c r="BC56" s="200">
        <v>0</v>
      </c>
      <c r="BD56" s="200">
        <v>0</v>
      </c>
      <c r="BE56" s="200">
        <v>0</v>
      </c>
      <c r="BF56" s="200">
        <v>0</v>
      </c>
      <c r="BG56" s="200">
        <v>0</v>
      </c>
      <c r="BH56" s="200">
        <v>0</v>
      </c>
      <c r="BI56" s="205" t="s">
        <v>320</v>
      </c>
      <c r="BJ56" s="205" t="s">
        <v>320</v>
      </c>
      <c r="BK56" s="205" t="s">
        <v>320</v>
      </c>
      <c r="BL56" s="205" t="s">
        <v>320</v>
      </c>
      <c r="BM56" s="205" t="s">
        <v>320</v>
      </c>
      <c r="BN56" s="205" t="s">
        <v>320</v>
      </c>
      <c r="BO56" s="205" t="s">
        <v>320</v>
      </c>
      <c r="BP56" s="205" t="s">
        <v>320</v>
      </c>
      <c r="BQ56" s="205" t="s">
        <v>320</v>
      </c>
      <c r="BR56" s="205" t="s">
        <v>320</v>
      </c>
      <c r="BS56" s="205" t="s">
        <v>320</v>
      </c>
      <c r="BT56" s="200">
        <v>0</v>
      </c>
      <c r="BU56" s="200">
        <v>0</v>
      </c>
      <c r="BV56" s="200">
        <v>0</v>
      </c>
      <c r="BW56" s="200">
        <v>0</v>
      </c>
      <c r="BX56" s="200">
        <v>0</v>
      </c>
      <c r="BY56" s="200">
        <v>0</v>
      </c>
      <c r="BZ56" s="200">
        <v>0</v>
      </c>
      <c r="CA56" s="200">
        <v>0</v>
      </c>
      <c r="CB56" s="200">
        <v>0</v>
      </c>
      <c r="CC56" s="200">
        <v>0</v>
      </c>
      <c r="CD56" s="200">
        <v>0</v>
      </c>
      <c r="CE56" s="200">
        <v>0</v>
      </c>
      <c r="CF56" s="200">
        <v>0</v>
      </c>
      <c r="CG56" s="200">
        <v>0</v>
      </c>
      <c r="CH56" s="205" t="s">
        <v>320</v>
      </c>
      <c r="CI56" s="200">
        <v>0</v>
      </c>
      <c r="CJ56" s="200">
        <v>0</v>
      </c>
      <c r="CK56" s="200">
        <v>0</v>
      </c>
      <c r="CL56" s="200">
        <v>0</v>
      </c>
      <c r="CM56" s="200">
        <v>0</v>
      </c>
      <c r="CN56" s="200">
        <v>0</v>
      </c>
      <c r="CO56" s="200">
        <v>0</v>
      </c>
      <c r="CP56" s="200">
        <v>0</v>
      </c>
      <c r="CQ56" s="200">
        <v>0</v>
      </c>
      <c r="CR56" s="200">
        <v>0</v>
      </c>
      <c r="CS56" s="200">
        <v>0</v>
      </c>
      <c r="CT56" s="205" t="s">
        <v>320</v>
      </c>
      <c r="CU56" s="209" t="s">
        <v>320</v>
      </c>
    </row>
    <row r="57" ht="15.4" customHeight="1" spans="1:99">
      <c r="A57" s="201" t="s">
        <v>393</v>
      </c>
      <c r="B57" s="202" t="s">
        <v>134</v>
      </c>
      <c r="C57" s="202" t="s">
        <v>134</v>
      </c>
      <c r="D57" s="202" t="s">
        <v>394</v>
      </c>
      <c r="E57" s="200">
        <v>7187504.19</v>
      </c>
      <c r="F57" s="200">
        <v>6775630.77</v>
      </c>
      <c r="G57" s="200">
        <v>2945434</v>
      </c>
      <c r="H57" s="200">
        <v>1497509</v>
      </c>
      <c r="I57" s="200">
        <v>1144963</v>
      </c>
      <c r="J57" s="200">
        <v>12892.97</v>
      </c>
      <c r="K57" s="200">
        <v>43339</v>
      </c>
      <c r="L57" s="200">
        <v>1086732</v>
      </c>
      <c r="M57" s="200">
        <v>0</v>
      </c>
      <c r="N57" s="200">
        <v>0</v>
      </c>
      <c r="O57" s="200">
        <v>44760.8</v>
      </c>
      <c r="P57" s="200">
        <v>355114.56</v>
      </c>
      <c r="Q57" s="200">
        <v>16091.81</v>
      </c>
      <c r="R57" s="200">
        <v>11881</v>
      </c>
      <c r="S57" s="200">
        <v>0</v>
      </c>
      <c r="T57" s="200">
        <v>229</v>
      </c>
      <c r="U57" s="200">
        <v>0</v>
      </c>
      <c r="V57" s="200">
        <v>20000</v>
      </c>
      <c r="W57" s="200">
        <v>28106.12</v>
      </c>
      <c r="X57" s="200">
        <v>0</v>
      </c>
      <c r="Y57" s="200">
        <v>8238.58</v>
      </c>
      <c r="Z57" s="200">
        <v>32608.86</v>
      </c>
      <c r="AA57" s="200">
        <v>0</v>
      </c>
      <c r="AB57" s="200">
        <v>8252.34</v>
      </c>
      <c r="AC57" s="200">
        <v>0</v>
      </c>
      <c r="AD57" s="200">
        <v>7176.5</v>
      </c>
      <c r="AE57" s="200">
        <v>14077.77</v>
      </c>
      <c r="AF57" s="200">
        <v>1670.58</v>
      </c>
      <c r="AG57" s="200">
        <v>29638.65</v>
      </c>
      <c r="AH57" s="200">
        <v>0</v>
      </c>
      <c r="AI57" s="200">
        <v>0</v>
      </c>
      <c r="AJ57" s="200">
        <v>6610.5</v>
      </c>
      <c r="AK57" s="200">
        <v>0</v>
      </c>
      <c r="AL57" s="200">
        <v>120988</v>
      </c>
      <c r="AM57" s="200">
        <v>0</v>
      </c>
      <c r="AN57" s="200">
        <v>21647.16</v>
      </c>
      <c r="AO57" s="200">
        <v>2735</v>
      </c>
      <c r="AP57" s="200">
        <v>0</v>
      </c>
      <c r="AQ57" s="200">
        <v>25162.69</v>
      </c>
      <c r="AR57" s="200">
        <v>56758.86</v>
      </c>
      <c r="AS57" s="200">
        <v>0</v>
      </c>
      <c r="AT57" s="200">
        <v>0</v>
      </c>
      <c r="AU57" s="200">
        <v>0</v>
      </c>
      <c r="AV57" s="200">
        <v>0</v>
      </c>
      <c r="AW57" s="200">
        <v>21102.5</v>
      </c>
      <c r="AX57" s="200">
        <v>0</v>
      </c>
      <c r="AY57" s="200">
        <v>0</v>
      </c>
      <c r="AZ57" s="200">
        <v>0</v>
      </c>
      <c r="BA57" s="200">
        <v>0</v>
      </c>
      <c r="BB57" s="200">
        <v>0</v>
      </c>
      <c r="BC57" s="200">
        <v>0</v>
      </c>
      <c r="BD57" s="200">
        <v>0</v>
      </c>
      <c r="BE57" s="200">
        <v>0</v>
      </c>
      <c r="BF57" s="200">
        <v>0</v>
      </c>
      <c r="BG57" s="200">
        <v>0</v>
      </c>
      <c r="BH57" s="200">
        <v>35656.36</v>
      </c>
      <c r="BI57" s="205" t="s">
        <v>320</v>
      </c>
      <c r="BJ57" s="205" t="s">
        <v>320</v>
      </c>
      <c r="BK57" s="205" t="s">
        <v>320</v>
      </c>
      <c r="BL57" s="205" t="s">
        <v>320</v>
      </c>
      <c r="BM57" s="205" t="s">
        <v>320</v>
      </c>
      <c r="BN57" s="205" t="s">
        <v>320</v>
      </c>
      <c r="BO57" s="205" t="s">
        <v>320</v>
      </c>
      <c r="BP57" s="205" t="s">
        <v>320</v>
      </c>
      <c r="BQ57" s="205" t="s">
        <v>320</v>
      </c>
      <c r="BR57" s="205" t="s">
        <v>320</v>
      </c>
      <c r="BS57" s="205" t="s">
        <v>320</v>
      </c>
      <c r="BT57" s="200">
        <v>0</v>
      </c>
      <c r="BU57" s="200">
        <v>0</v>
      </c>
      <c r="BV57" s="200">
        <v>0</v>
      </c>
      <c r="BW57" s="200">
        <v>0</v>
      </c>
      <c r="BX57" s="200">
        <v>0</v>
      </c>
      <c r="BY57" s="200">
        <v>0</v>
      </c>
      <c r="BZ57" s="200">
        <v>0</v>
      </c>
      <c r="CA57" s="200">
        <v>0</v>
      </c>
      <c r="CB57" s="200">
        <v>0</v>
      </c>
      <c r="CC57" s="200">
        <v>0</v>
      </c>
      <c r="CD57" s="200">
        <v>0</v>
      </c>
      <c r="CE57" s="200">
        <v>0</v>
      </c>
      <c r="CF57" s="200">
        <v>0</v>
      </c>
      <c r="CG57" s="200">
        <v>0</v>
      </c>
      <c r="CH57" s="205" t="s">
        <v>320</v>
      </c>
      <c r="CI57" s="200">
        <v>0</v>
      </c>
      <c r="CJ57" s="200">
        <v>0</v>
      </c>
      <c r="CK57" s="200">
        <v>0</v>
      </c>
      <c r="CL57" s="200">
        <v>0</v>
      </c>
      <c r="CM57" s="200">
        <v>0</v>
      </c>
      <c r="CN57" s="200">
        <v>0</v>
      </c>
      <c r="CO57" s="200">
        <v>0</v>
      </c>
      <c r="CP57" s="200">
        <v>0</v>
      </c>
      <c r="CQ57" s="200">
        <v>0</v>
      </c>
      <c r="CR57" s="200">
        <v>0</v>
      </c>
      <c r="CS57" s="200">
        <v>0</v>
      </c>
      <c r="CT57" s="205" t="s">
        <v>320</v>
      </c>
      <c r="CU57" s="209" t="s">
        <v>320</v>
      </c>
    </row>
    <row r="58" ht="15.4" customHeight="1" spans="1:99">
      <c r="A58" s="201" t="s">
        <v>395</v>
      </c>
      <c r="B58" s="202" t="s">
        <v>134</v>
      </c>
      <c r="C58" s="202" t="s">
        <v>134</v>
      </c>
      <c r="D58" s="202" t="s">
        <v>326</v>
      </c>
      <c r="E58" s="200">
        <v>4420257.5</v>
      </c>
      <c r="F58" s="200">
        <v>4186739.8</v>
      </c>
      <c r="G58" s="200">
        <v>1459768</v>
      </c>
      <c r="H58" s="200">
        <v>1493909</v>
      </c>
      <c r="I58" s="200">
        <v>1144963</v>
      </c>
      <c r="J58" s="200">
        <v>0</v>
      </c>
      <c r="K58" s="200">
        <v>43339</v>
      </c>
      <c r="L58" s="200">
        <v>0</v>
      </c>
      <c r="M58" s="200">
        <v>0</v>
      </c>
      <c r="N58" s="200">
        <v>0</v>
      </c>
      <c r="O58" s="200">
        <v>44760.8</v>
      </c>
      <c r="P58" s="200">
        <v>196101.2</v>
      </c>
      <c r="Q58" s="200">
        <v>7606.81</v>
      </c>
      <c r="R58" s="200">
        <v>1465</v>
      </c>
      <c r="S58" s="200">
        <v>0</v>
      </c>
      <c r="T58" s="200">
        <v>0</v>
      </c>
      <c r="U58" s="200">
        <v>0</v>
      </c>
      <c r="V58" s="200">
        <v>20000</v>
      </c>
      <c r="W58" s="200">
        <v>13454.12</v>
      </c>
      <c r="X58" s="200">
        <v>0</v>
      </c>
      <c r="Y58" s="200">
        <v>7585.73</v>
      </c>
      <c r="Z58" s="200">
        <v>15174</v>
      </c>
      <c r="AA58" s="200">
        <v>0</v>
      </c>
      <c r="AB58" s="200">
        <v>0</v>
      </c>
      <c r="AC58" s="200">
        <v>0</v>
      </c>
      <c r="AD58" s="200">
        <v>0</v>
      </c>
      <c r="AE58" s="200">
        <v>9099.27</v>
      </c>
      <c r="AF58" s="200">
        <v>1134.58</v>
      </c>
      <c r="AG58" s="200">
        <v>0</v>
      </c>
      <c r="AH58" s="200">
        <v>0</v>
      </c>
      <c r="AI58" s="200">
        <v>0</v>
      </c>
      <c r="AJ58" s="200">
        <v>6610.5</v>
      </c>
      <c r="AK58" s="200">
        <v>0</v>
      </c>
      <c r="AL58" s="200">
        <v>70453</v>
      </c>
      <c r="AM58" s="200">
        <v>0</v>
      </c>
      <c r="AN58" s="200">
        <v>19410.5</v>
      </c>
      <c r="AO58" s="200">
        <v>2735</v>
      </c>
      <c r="AP58" s="200">
        <v>0</v>
      </c>
      <c r="AQ58" s="200">
        <v>21372.69</v>
      </c>
      <c r="AR58" s="200">
        <v>37416.5</v>
      </c>
      <c r="AS58" s="200">
        <v>0</v>
      </c>
      <c r="AT58" s="200">
        <v>0</v>
      </c>
      <c r="AU58" s="200">
        <v>0</v>
      </c>
      <c r="AV58" s="200">
        <v>0</v>
      </c>
      <c r="AW58" s="200">
        <v>8032.5</v>
      </c>
      <c r="AX58" s="200">
        <v>0</v>
      </c>
      <c r="AY58" s="200">
        <v>0</v>
      </c>
      <c r="AZ58" s="200">
        <v>0</v>
      </c>
      <c r="BA58" s="200">
        <v>0</v>
      </c>
      <c r="BB58" s="200">
        <v>0</v>
      </c>
      <c r="BC58" s="200">
        <v>0</v>
      </c>
      <c r="BD58" s="200">
        <v>0</v>
      </c>
      <c r="BE58" s="200">
        <v>0</v>
      </c>
      <c r="BF58" s="200">
        <v>0</v>
      </c>
      <c r="BG58" s="200">
        <v>0</v>
      </c>
      <c r="BH58" s="200">
        <v>29384</v>
      </c>
      <c r="BI58" s="205" t="s">
        <v>320</v>
      </c>
      <c r="BJ58" s="205" t="s">
        <v>320</v>
      </c>
      <c r="BK58" s="205" t="s">
        <v>320</v>
      </c>
      <c r="BL58" s="205" t="s">
        <v>320</v>
      </c>
      <c r="BM58" s="205" t="s">
        <v>320</v>
      </c>
      <c r="BN58" s="205" t="s">
        <v>320</v>
      </c>
      <c r="BO58" s="205" t="s">
        <v>320</v>
      </c>
      <c r="BP58" s="205" t="s">
        <v>320</v>
      </c>
      <c r="BQ58" s="205" t="s">
        <v>320</v>
      </c>
      <c r="BR58" s="205" t="s">
        <v>320</v>
      </c>
      <c r="BS58" s="205" t="s">
        <v>320</v>
      </c>
      <c r="BT58" s="200">
        <v>0</v>
      </c>
      <c r="BU58" s="200">
        <v>0</v>
      </c>
      <c r="BV58" s="200">
        <v>0</v>
      </c>
      <c r="BW58" s="200">
        <v>0</v>
      </c>
      <c r="BX58" s="200">
        <v>0</v>
      </c>
      <c r="BY58" s="200">
        <v>0</v>
      </c>
      <c r="BZ58" s="200">
        <v>0</v>
      </c>
      <c r="CA58" s="200">
        <v>0</v>
      </c>
      <c r="CB58" s="200">
        <v>0</v>
      </c>
      <c r="CC58" s="200">
        <v>0</v>
      </c>
      <c r="CD58" s="200">
        <v>0</v>
      </c>
      <c r="CE58" s="200">
        <v>0</v>
      </c>
      <c r="CF58" s="200">
        <v>0</v>
      </c>
      <c r="CG58" s="200">
        <v>0</v>
      </c>
      <c r="CH58" s="205" t="s">
        <v>320</v>
      </c>
      <c r="CI58" s="200">
        <v>0</v>
      </c>
      <c r="CJ58" s="200">
        <v>0</v>
      </c>
      <c r="CK58" s="200">
        <v>0</v>
      </c>
      <c r="CL58" s="200">
        <v>0</v>
      </c>
      <c r="CM58" s="200">
        <v>0</v>
      </c>
      <c r="CN58" s="200">
        <v>0</v>
      </c>
      <c r="CO58" s="200">
        <v>0</v>
      </c>
      <c r="CP58" s="200">
        <v>0</v>
      </c>
      <c r="CQ58" s="200">
        <v>0</v>
      </c>
      <c r="CR58" s="200">
        <v>0</v>
      </c>
      <c r="CS58" s="200">
        <v>0</v>
      </c>
      <c r="CT58" s="205" t="s">
        <v>320</v>
      </c>
      <c r="CU58" s="209" t="s">
        <v>320</v>
      </c>
    </row>
    <row r="59" ht="15.4" customHeight="1" spans="1:99">
      <c r="A59" s="201" t="s">
        <v>396</v>
      </c>
      <c r="B59" s="202" t="s">
        <v>134</v>
      </c>
      <c r="C59" s="202" t="s">
        <v>134</v>
      </c>
      <c r="D59" s="202" t="s">
        <v>332</v>
      </c>
      <c r="E59" s="200">
        <v>2767246.69</v>
      </c>
      <c r="F59" s="200">
        <v>2588890.97</v>
      </c>
      <c r="G59" s="200">
        <v>1485666</v>
      </c>
      <c r="H59" s="200">
        <v>3600</v>
      </c>
      <c r="I59" s="200">
        <v>0</v>
      </c>
      <c r="J59" s="200">
        <v>12892.97</v>
      </c>
      <c r="K59" s="200">
        <v>0</v>
      </c>
      <c r="L59" s="200">
        <v>1086732</v>
      </c>
      <c r="M59" s="200">
        <v>0</v>
      </c>
      <c r="N59" s="200">
        <v>0</v>
      </c>
      <c r="O59" s="200">
        <v>0</v>
      </c>
      <c r="P59" s="200">
        <v>159013.36</v>
      </c>
      <c r="Q59" s="200">
        <v>8485</v>
      </c>
      <c r="R59" s="200">
        <v>10416</v>
      </c>
      <c r="S59" s="200">
        <v>0</v>
      </c>
      <c r="T59" s="200">
        <v>229</v>
      </c>
      <c r="U59" s="200">
        <v>0</v>
      </c>
      <c r="V59" s="200">
        <v>0</v>
      </c>
      <c r="W59" s="200">
        <v>14652</v>
      </c>
      <c r="X59" s="200">
        <v>0</v>
      </c>
      <c r="Y59" s="200">
        <v>652.85</v>
      </c>
      <c r="Z59" s="200">
        <v>17434.86</v>
      </c>
      <c r="AA59" s="200">
        <v>0</v>
      </c>
      <c r="AB59" s="200">
        <v>8252.34</v>
      </c>
      <c r="AC59" s="200">
        <v>0</v>
      </c>
      <c r="AD59" s="200">
        <v>7176.5</v>
      </c>
      <c r="AE59" s="200">
        <v>4978.5</v>
      </c>
      <c r="AF59" s="200">
        <v>536</v>
      </c>
      <c r="AG59" s="200">
        <v>29638.65</v>
      </c>
      <c r="AH59" s="200">
        <v>0</v>
      </c>
      <c r="AI59" s="200">
        <v>0</v>
      </c>
      <c r="AJ59" s="200">
        <v>0</v>
      </c>
      <c r="AK59" s="200">
        <v>0</v>
      </c>
      <c r="AL59" s="200">
        <v>50535</v>
      </c>
      <c r="AM59" s="200">
        <v>0</v>
      </c>
      <c r="AN59" s="200">
        <v>2236.66</v>
      </c>
      <c r="AO59" s="200">
        <v>0</v>
      </c>
      <c r="AP59" s="200">
        <v>0</v>
      </c>
      <c r="AQ59" s="200">
        <v>3790</v>
      </c>
      <c r="AR59" s="200">
        <v>19342.36</v>
      </c>
      <c r="AS59" s="200">
        <v>0</v>
      </c>
      <c r="AT59" s="200">
        <v>0</v>
      </c>
      <c r="AU59" s="200">
        <v>0</v>
      </c>
      <c r="AV59" s="200">
        <v>0</v>
      </c>
      <c r="AW59" s="200">
        <v>13070</v>
      </c>
      <c r="AX59" s="200">
        <v>0</v>
      </c>
      <c r="AY59" s="200">
        <v>0</v>
      </c>
      <c r="AZ59" s="200">
        <v>0</v>
      </c>
      <c r="BA59" s="200">
        <v>0</v>
      </c>
      <c r="BB59" s="200">
        <v>0</v>
      </c>
      <c r="BC59" s="200">
        <v>0</v>
      </c>
      <c r="BD59" s="200">
        <v>0</v>
      </c>
      <c r="BE59" s="200">
        <v>0</v>
      </c>
      <c r="BF59" s="200">
        <v>0</v>
      </c>
      <c r="BG59" s="200">
        <v>0</v>
      </c>
      <c r="BH59" s="200">
        <v>6272.36</v>
      </c>
      <c r="BI59" s="205" t="s">
        <v>320</v>
      </c>
      <c r="BJ59" s="205" t="s">
        <v>320</v>
      </c>
      <c r="BK59" s="205" t="s">
        <v>320</v>
      </c>
      <c r="BL59" s="205" t="s">
        <v>320</v>
      </c>
      <c r="BM59" s="205" t="s">
        <v>320</v>
      </c>
      <c r="BN59" s="205" t="s">
        <v>320</v>
      </c>
      <c r="BO59" s="205" t="s">
        <v>320</v>
      </c>
      <c r="BP59" s="205" t="s">
        <v>320</v>
      </c>
      <c r="BQ59" s="205" t="s">
        <v>320</v>
      </c>
      <c r="BR59" s="205" t="s">
        <v>320</v>
      </c>
      <c r="BS59" s="205" t="s">
        <v>320</v>
      </c>
      <c r="BT59" s="200">
        <v>0</v>
      </c>
      <c r="BU59" s="200">
        <v>0</v>
      </c>
      <c r="BV59" s="200">
        <v>0</v>
      </c>
      <c r="BW59" s="200">
        <v>0</v>
      </c>
      <c r="BX59" s="200">
        <v>0</v>
      </c>
      <c r="BY59" s="200">
        <v>0</v>
      </c>
      <c r="BZ59" s="200">
        <v>0</v>
      </c>
      <c r="CA59" s="200">
        <v>0</v>
      </c>
      <c r="CB59" s="200">
        <v>0</v>
      </c>
      <c r="CC59" s="200">
        <v>0</v>
      </c>
      <c r="CD59" s="200">
        <v>0</v>
      </c>
      <c r="CE59" s="200">
        <v>0</v>
      </c>
      <c r="CF59" s="200">
        <v>0</v>
      </c>
      <c r="CG59" s="200">
        <v>0</v>
      </c>
      <c r="CH59" s="205" t="s">
        <v>320</v>
      </c>
      <c r="CI59" s="200">
        <v>0</v>
      </c>
      <c r="CJ59" s="200">
        <v>0</v>
      </c>
      <c r="CK59" s="200">
        <v>0</v>
      </c>
      <c r="CL59" s="200">
        <v>0</v>
      </c>
      <c r="CM59" s="200">
        <v>0</v>
      </c>
      <c r="CN59" s="200">
        <v>0</v>
      </c>
      <c r="CO59" s="200">
        <v>0</v>
      </c>
      <c r="CP59" s="200">
        <v>0</v>
      </c>
      <c r="CQ59" s="200">
        <v>0</v>
      </c>
      <c r="CR59" s="200">
        <v>0</v>
      </c>
      <c r="CS59" s="200">
        <v>0</v>
      </c>
      <c r="CT59" s="205" t="s">
        <v>320</v>
      </c>
      <c r="CU59" s="209" t="s">
        <v>320</v>
      </c>
    </row>
    <row r="60" ht="15.4" customHeight="1" spans="1:99">
      <c r="A60" s="201" t="s">
        <v>397</v>
      </c>
      <c r="B60" s="202" t="s">
        <v>134</v>
      </c>
      <c r="C60" s="202" t="s">
        <v>134</v>
      </c>
      <c r="D60" s="202" t="s">
        <v>398</v>
      </c>
      <c r="E60" s="200">
        <v>731442</v>
      </c>
      <c r="F60" s="200">
        <v>624581</v>
      </c>
      <c r="G60" s="200">
        <v>250824</v>
      </c>
      <c r="H60" s="200">
        <v>193944</v>
      </c>
      <c r="I60" s="200">
        <v>168148</v>
      </c>
      <c r="J60" s="200">
        <v>0</v>
      </c>
      <c r="K60" s="200">
        <v>11665</v>
      </c>
      <c r="L60" s="200">
        <v>0</v>
      </c>
      <c r="M60" s="200">
        <v>0</v>
      </c>
      <c r="N60" s="200">
        <v>0</v>
      </c>
      <c r="O60" s="200">
        <v>0</v>
      </c>
      <c r="P60" s="200">
        <v>105841</v>
      </c>
      <c r="Q60" s="200">
        <v>27550</v>
      </c>
      <c r="R60" s="200">
        <v>0</v>
      </c>
      <c r="S60" s="200">
        <v>0</v>
      </c>
      <c r="T60" s="200">
        <v>0</v>
      </c>
      <c r="U60" s="200">
        <v>0</v>
      </c>
      <c r="V60" s="200">
        <v>0</v>
      </c>
      <c r="W60" s="200">
        <v>0</v>
      </c>
      <c r="X60" s="200">
        <v>0</v>
      </c>
      <c r="Y60" s="200">
        <v>0</v>
      </c>
      <c r="Z60" s="200">
        <v>0</v>
      </c>
      <c r="AA60" s="200">
        <v>0</v>
      </c>
      <c r="AB60" s="200">
        <v>0</v>
      </c>
      <c r="AC60" s="200">
        <v>0</v>
      </c>
      <c r="AD60" s="200">
        <v>0</v>
      </c>
      <c r="AE60" s="200">
        <v>0</v>
      </c>
      <c r="AF60" s="200">
        <v>0</v>
      </c>
      <c r="AG60" s="200">
        <v>0</v>
      </c>
      <c r="AH60" s="200">
        <v>0</v>
      </c>
      <c r="AI60" s="200">
        <v>0</v>
      </c>
      <c r="AJ60" s="200">
        <v>0</v>
      </c>
      <c r="AK60" s="200">
        <v>0</v>
      </c>
      <c r="AL60" s="200">
        <v>9291</v>
      </c>
      <c r="AM60" s="200">
        <v>0</v>
      </c>
      <c r="AN60" s="200">
        <v>0</v>
      </c>
      <c r="AO60" s="200">
        <v>69000</v>
      </c>
      <c r="AP60" s="200">
        <v>0</v>
      </c>
      <c r="AQ60" s="200">
        <v>0</v>
      </c>
      <c r="AR60" s="200">
        <v>1020</v>
      </c>
      <c r="AS60" s="200">
        <v>0</v>
      </c>
      <c r="AT60" s="200">
        <v>0</v>
      </c>
      <c r="AU60" s="200">
        <v>0</v>
      </c>
      <c r="AV60" s="200">
        <v>0</v>
      </c>
      <c r="AW60" s="200">
        <v>0</v>
      </c>
      <c r="AX60" s="200">
        <v>0</v>
      </c>
      <c r="AY60" s="200">
        <v>0</v>
      </c>
      <c r="AZ60" s="200">
        <v>0</v>
      </c>
      <c r="BA60" s="200">
        <v>0</v>
      </c>
      <c r="BB60" s="200">
        <v>0</v>
      </c>
      <c r="BC60" s="200">
        <v>0</v>
      </c>
      <c r="BD60" s="200">
        <v>0</v>
      </c>
      <c r="BE60" s="200">
        <v>0</v>
      </c>
      <c r="BF60" s="200">
        <v>0</v>
      </c>
      <c r="BG60" s="200">
        <v>0</v>
      </c>
      <c r="BH60" s="200">
        <v>1020</v>
      </c>
      <c r="BI60" s="205" t="s">
        <v>320</v>
      </c>
      <c r="BJ60" s="205" t="s">
        <v>320</v>
      </c>
      <c r="BK60" s="205" t="s">
        <v>320</v>
      </c>
      <c r="BL60" s="205" t="s">
        <v>320</v>
      </c>
      <c r="BM60" s="205" t="s">
        <v>320</v>
      </c>
      <c r="BN60" s="205" t="s">
        <v>320</v>
      </c>
      <c r="BO60" s="205" t="s">
        <v>320</v>
      </c>
      <c r="BP60" s="205" t="s">
        <v>320</v>
      </c>
      <c r="BQ60" s="205" t="s">
        <v>320</v>
      </c>
      <c r="BR60" s="205" t="s">
        <v>320</v>
      </c>
      <c r="BS60" s="205" t="s">
        <v>320</v>
      </c>
      <c r="BT60" s="200">
        <v>0</v>
      </c>
      <c r="BU60" s="200">
        <v>0</v>
      </c>
      <c r="BV60" s="200">
        <v>0</v>
      </c>
      <c r="BW60" s="200">
        <v>0</v>
      </c>
      <c r="BX60" s="200">
        <v>0</v>
      </c>
      <c r="BY60" s="200">
        <v>0</v>
      </c>
      <c r="BZ60" s="200">
        <v>0</v>
      </c>
      <c r="CA60" s="200">
        <v>0</v>
      </c>
      <c r="CB60" s="200">
        <v>0</v>
      </c>
      <c r="CC60" s="200">
        <v>0</v>
      </c>
      <c r="CD60" s="200">
        <v>0</v>
      </c>
      <c r="CE60" s="200">
        <v>0</v>
      </c>
      <c r="CF60" s="200">
        <v>0</v>
      </c>
      <c r="CG60" s="200">
        <v>0</v>
      </c>
      <c r="CH60" s="205" t="s">
        <v>320</v>
      </c>
      <c r="CI60" s="200">
        <v>0</v>
      </c>
      <c r="CJ60" s="200">
        <v>0</v>
      </c>
      <c r="CK60" s="200">
        <v>0</v>
      </c>
      <c r="CL60" s="200">
        <v>0</v>
      </c>
      <c r="CM60" s="200">
        <v>0</v>
      </c>
      <c r="CN60" s="200">
        <v>0</v>
      </c>
      <c r="CO60" s="200">
        <v>0</v>
      </c>
      <c r="CP60" s="200">
        <v>0</v>
      </c>
      <c r="CQ60" s="200">
        <v>0</v>
      </c>
      <c r="CR60" s="200">
        <v>0</v>
      </c>
      <c r="CS60" s="200">
        <v>0</v>
      </c>
      <c r="CT60" s="205" t="s">
        <v>320</v>
      </c>
      <c r="CU60" s="209" t="s">
        <v>320</v>
      </c>
    </row>
    <row r="61" ht="15.4" customHeight="1" spans="1:99">
      <c r="A61" s="201" t="s">
        <v>399</v>
      </c>
      <c r="B61" s="202" t="s">
        <v>134</v>
      </c>
      <c r="C61" s="202" t="s">
        <v>134</v>
      </c>
      <c r="D61" s="202" t="s">
        <v>326</v>
      </c>
      <c r="E61" s="200">
        <v>731442</v>
      </c>
      <c r="F61" s="200">
        <v>624581</v>
      </c>
      <c r="G61" s="200">
        <v>250824</v>
      </c>
      <c r="H61" s="200">
        <v>193944</v>
      </c>
      <c r="I61" s="200">
        <v>168148</v>
      </c>
      <c r="J61" s="200">
        <v>0</v>
      </c>
      <c r="K61" s="200">
        <v>11665</v>
      </c>
      <c r="L61" s="200">
        <v>0</v>
      </c>
      <c r="M61" s="200">
        <v>0</v>
      </c>
      <c r="N61" s="200">
        <v>0</v>
      </c>
      <c r="O61" s="200">
        <v>0</v>
      </c>
      <c r="P61" s="200">
        <v>105841</v>
      </c>
      <c r="Q61" s="200">
        <v>27550</v>
      </c>
      <c r="R61" s="200">
        <v>0</v>
      </c>
      <c r="S61" s="200">
        <v>0</v>
      </c>
      <c r="T61" s="200">
        <v>0</v>
      </c>
      <c r="U61" s="200">
        <v>0</v>
      </c>
      <c r="V61" s="200">
        <v>0</v>
      </c>
      <c r="W61" s="200">
        <v>0</v>
      </c>
      <c r="X61" s="200">
        <v>0</v>
      </c>
      <c r="Y61" s="200">
        <v>0</v>
      </c>
      <c r="Z61" s="200">
        <v>0</v>
      </c>
      <c r="AA61" s="200">
        <v>0</v>
      </c>
      <c r="AB61" s="200">
        <v>0</v>
      </c>
      <c r="AC61" s="200">
        <v>0</v>
      </c>
      <c r="AD61" s="200">
        <v>0</v>
      </c>
      <c r="AE61" s="200">
        <v>0</v>
      </c>
      <c r="AF61" s="200">
        <v>0</v>
      </c>
      <c r="AG61" s="200">
        <v>0</v>
      </c>
      <c r="AH61" s="200">
        <v>0</v>
      </c>
      <c r="AI61" s="200">
        <v>0</v>
      </c>
      <c r="AJ61" s="200">
        <v>0</v>
      </c>
      <c r="AK61" s="200">
        <v>0</v>
      </c>
      <c r="AL61" s="200">
        <v>9291</v>
      </c>
      <c r="AM61" s="200">
        <v>0</v>
      </c>
      <c r="AN61" s="200">
        <v>0</v>
      </c>
      <c r="AO61" s="200">
        <v>69000</v>
      </c>
      <c r="AP61" s="200">
        <v>0</v>
      </c>
      <c r="AQ61" s="200">
        <v>0</v>
      </c>
      <c r="AR61" s="200">
        <v>1020</v>
      </c>
      <c r="AS61" s="200">
        <v>0</v>
      </c>
      <c r="AT61" s="200">
        <v>0</v>
      </c>
      <c r="AU61" s="200">
        <v>0</v>
      </c>
      <c r="AV61" s="200">
        <v>0</v>
      </c>
      <c r="AW61" s="200">
        <v>0</v>
      </c>
      <c r="AX61" s="200">
        <v>0</v>
      </c>
      <c r="AY61" s="200">
        <v>0</v>
      </c>
      <c r="AZ61" s="200">
        <v>0</v>
      </c>
      <c r="BA61" s="200">
        <v>0</v>
      </c>
      <c r="BB61" s="200">
        <v>0</v>
      </c>
      <c r="BC61" s="200">
        <v>0</v>
      </c>
      <c r="BD61" s="200">
        <v>0</v>
      </c>
      <c r="BE61" s="200">
        <v>0</v>
      </c>
      <c r="BF61" s="200">
        <v>0</v>
      </c>
      <c r="BG61" s="200">
        <v>0</v>
      </c>
      <c r="BH61" s="200">
        <v>1020</v>
      </c>
      <c r="BI61" s="205" t="s">
        <v>320</v>
      </c>
      <c r="BJ61" s="205" t="s">
        <v>320</v>
      </c>
      <c r="BK61" s="205" t="s">
        <v>320</v>
      </c>
      <c r="BL61" s="205" t="s">
        <v>320</v>
      </c>
      <c r="BM61" s="205" t="s">
        <v>320</v>
      </c>
      <c r="BN61" s="205" t="s">
        <v>320</v>
      </c>
      <c r="BO61" s="205" t="s">
        <v>320</v>
      </c>
      <c r="BP61" s="205" t="s">
        <v>320</v>
      </c>
      <c r="BQ61" s="205" t="s">
        <v>320</v>
      </c>
      <c r="BR61" s="205" t="s">
        <v>320</v>
      </c>
      <c r="BS61" s="205" t="s">
        <v>320</v>
      </c>
      <c r="BT61" s="200">
        <v>0</v>
      </c>
      <c r="BU61" s="200">
        <v>0</v>
      </c>
      <c r="BV61" s="200">
        <v>0</v>
      </c>
      <c r="BW61" s="200">
        <v>0</v>
      </c>
      <c r="BX61" s="200">
        <v>0</v>
      </c>
      <c r="BY61" s="200">
        <v>0</v>
      </c>
      <c r="BZ61" s="200">
        <v>0</v>
      </c>
      <c r="CA61" s="200">
        <v>0</v>
      </c>
      <c r="CB61" s="200">
        <v>0</v>
      </c>
      <c r="CC61" s="200">
        <v>0</v>
      </c>
      <c r="CD61" s="200">
        <v>0</v>
      </c>
      <c r="CE61" s="200">
        <v>0</v>
      </c>
      <c r="CF61" s="200">
        <v>0</v>
      </c>
      <c r="CG61" s="200">
        <v>0</v>
      </c>
      <c r="CH61" s="205" t="s">
        <v>320</v>
      </c>
      <c r="CI61" s="200">
        <v>0</v>
      </c>
      <c r="CJ61" s="200">
        <v>0</v>
      </c>
      <c r="CK61" s="200">
        <v>0</v>
      </c>
      <c r="CL61" s="200">
        <v>0</v>
      </c>
      <c r="CM61" s="200">
        <v>0</v>
      </c>
      <c r="CN61" s="200">
        <v>0</v>
      </c>
      <c r="CO61" s="200">
        <v>0</v>
      </c>
      <c r="CP61" s="200">
        <v>0</v>
      </c>
      <c r="CQ61" s="200">
        <v>0</v>
      </c>
      <c r="CR61" s="200">
        <v>0</v>
      </c>
      <c r="CS61" s="200">
        <v>0</v>
      </c>
      <c r="CT61" s="205" t="s">
        <v>320</v>
      </c>
      <c r="CU61" s="209" t="s">
        <v>320</v>
      </c>
    </row>
    <row r="62" ht="15.4" customHeight="1" spans="1:99">
      <c r="A62" s="201" t="s">
        <v>400</v>
      </c>
      <c r="B62" s="202" t="s">
        <v>134</v>
      </c>
      <c r="C62" s="202" t="s">
        <v>134</v>
      </c>
      <c r="D62" s="202" t="s">
        <v>401</v>
      </c>
      <c r="E62" s="200">
        <v>584385</v>
      </c>
      <c r="F62" s="200">
        <v>505625.27</v>
      </c>
      <c r="G62" s="200">
        <v>206064</v>
      </c>
      <c r="H62" s="200">
        <v>147420</v>
      </c>
      <c r="I62" s="200">
        <v>133172</v>
      </c>
      <c r="J62" s="200">
        <v>8969.27</v>
      </c>
      <c r="K62" s="200">
        <v>10000</v>
      </c>
      <c r="L62" s="200">
        <v>0</v>
      </c>
      <c r="M62" s="200">
        <v>0</v>
      </c>
      <c r="N62" s="200">
        <v>0</v>
      </c>
      <c r="O62" s="200">
        <v>0</v>
      </c>
      <c r="P62" s="200">
        <v>74471.93</v>
      </c>
      <c r="Q62" s="200">
        <v>17857.93</v>
      </c>
      <c r="R62" s="200">
        <v>0</v>
      </c>
      <c r="S62" s="200">
        <v>0</v>
      </c>
      <c r="T62" s="200">
        <v>0</v>
      </c>
      <c r="U62" s="200">
        <v>0</v>
      </c>
      <c r="V62" s="200">
        <v>0</v>
      </c>
      <c r="W62" s="200">
        <v>0</v>
      </c>
      <c r="X62" s="200">
        <v>0</v>
      </c>
      <c r="Y62" s="200">
        <v>0</v>
      </c>
      <c r="Z62" s="200">
        <v>0</v>
      </c>
      <c r="AA62" s="200">
        <v>0</v>
      </c>
      <c r="AB62" s="200">
        <v>0</v>
      </c>
      <c r="AC62" s="200">
        <v>0</v>
      </c>
      <c r="AD62" s="200">
        <v>0</v>
      </c>
      <c r="AE62" s="200">
        <v>0</v>
      </c>
      <c r="AF62" s="200">
        <v>0</v>
      </c>
      <c r="AG62" s="200">
        <v>0</v>
      </c>
      <c r="AH62" s="200">
        <v>0</v>
      </c>
      <c r="AI62" s="200">
        <v>0</v>
      </c>
      <c r="AJ62" s="200">
        <v>0</v>
      </c>
      <c r="AK62" s="200">
        <v>0</v>
      </c>
      <c r="AL62" s="200">
        <v>7414</v>
      </c>
      <c r="AM62" s="200">
        <v>0</v>
      </c>
      <c r="AN62" s="200">
        <v>0</v>
      </c>
      <c r="AO62" s="200">
        <v>49200</v>
      </c>
      <c r="AP62" s="200">
        <v>0</v>
      </c>
      <c r="AQ62" s="200">
        <v>0</v>
      </c>
      <c r="AR62" s="200">
        <v>4287.8</v>
      </c>
      <c r="AS62" s="200">
        <v>0</v>
      </c>
      <c r="AT62" s="200">
        <v>0</v>
      </c>
      <c r="AU62" s="200">
        <v>0</v>
      </c>
      <c r="AV62" s="200">
        <v>0</v>
      </c>
      <c r="AW62" s="200">
        <v>0</v>
      </c>
      <c r="AX62" s="200">
        <v>0</v>
      </c>
      <c r="AY62" s="200">
        <v>0</v>
      </c>
      <c r="AZ62" s="200">
        <v>0</v>
      </c>
      <c r="BA62" s="200">
        <v>1500</v>
      </c>
      <c r="BB62" s="200">
        <v>0</v>
      </c>
      <c r="BC62" s="200">
        <v>0</v>
      </c>
      <c r="BD62" s="200">
        <v>0</v>
      </c>
      <c r="BE62" s="200">
        <v>0</v>
      </c>
      <c r="BF62" s="200">
        <v>0</v>
      </c>
      <c r="BG62" s="200">
        <v>0</v>
      </c>
      <c r="BH62" s="200">
        <v>2787.8</v>
      </c>
      <c r="BI62" s="205" t="s">
        <v>320</v>
      </c>
      <c r="BJ62" s="205" t="s">
        <v>320</v>
      </c>
      <c r="BK62" s="205" t="s">
        <v>320</v>
      </c>
      <c r="BL62" s="205" t="s">
        <v>320</v>
      </c>
      <c r="BM62" s="205" t="s">
        <v>320</v>
      </c>
      <c r="BN62" s="205" t="s">
        <v>320</v>
      </c>
      <c r="BO62" s="205" t="s">
        <v>320</v>
      </c>
      <c r="BP62" s="205" t="s">
        <v>320</v>
      </c>
      <c r="BQ62" s="205" t="s">
        <v>320</v>
      </c>
      <c r="BR62" s="205" t="s">
        <v>320</v>
      </c>
      <c r="BS62" s="205" t="s">
        <v>320</v>
      </c>
      <c r="BT62" s="200">
        <v>0</v>
      </c>
      <c r="BU62" s="200">
        <v>0</v>
      </c>
      <c r="BV62" s="200">
        <v>0</v>
      </c>
      <c r="BW62" s="200">
        <v>0</v>
      </c>
      <c r="BX62" s="200">
        <v>0</v>
      </c>
      <c r="BY62" s="200">
        <v>0</v>
      </c>
      <c r="BZ62" s="200">
        <v>0</v>
      </c>
      <c r="CA62" s="200">
        <v>0</v>
      </c>
      <c r="CB62" s="200">
        <v>0</v>
      </c>
      <c r="CC62" s="200">
        <v>0</v>
      </c>
      <c r="CD62" s="200">
        <v>0</v>
      </c>
      <c r="CE62" s="200">
        <v>0</v>
      </c>
      <c r="CF62" s="200">
        <v>0</v>
      </c>
      <c r="CG62" s="200">
        <v>0</v>
      </c>
      <c r="CH62" s="205" t="s">
        <v>320</v>
      </c>
      <c r="CI62" s="200">
        <v>0</v>
      </c>
      <c r="CJ62" s="200">
        <v>0</v>
      </c>
      <c r="CK62" s="200">
        <v>0</v>
      </c>
      <c r="CL62" s="200">
        <v>0</v>
      </c>
      <c r="CM62" s="200">
        <v>0</v>
      </c>
      <c r="CN62" s="200">
        <v>0</v>
      </c>
      <c r="CO62" s="200">
        <v>0</v>
      </c>
      <c r="CP62" s="200">
        <v>0</v>
      </c>
      <c r="CQ62" s="200">
        <v>0</v>
      </c>
      <c r="CR62" s="200">
        <v>0</v>
      </c>
      <c r="CS62" s="200">
        <v>0</v>
      </c>
      <c r="CT62" s="205" t="s">
        <v>320</v>
      </c>
      <c r="CU62" s="209" t="s">
        <v>320</v>
      </c>
    </row>
    <row r="63" ht="15.4" customHeight="1" spans="1:99">
      <c r="A63" s="201" t="s">
        <v>402</v>
      </c>
      <c r="B63" s="202" t="s">
        <v>134</v>
      </c>
      <c r="C63" s="202" t="s">
        <v>134</v>
      </c>
      <c r="D63" s="202" t="s">
        <v>326</v>
      </c>
      <c r="E63" s="200">
        <v>584385</v>
      </c>
      <c r="F63" s="200">
        <v>505625.27</v>
      </c>
      <c r="G63" s="200">
        <v>206064</v>
      </c>
      <c r="H63" s="200">
        <v>147420</v>
      </c>
      <c r="I63" s="200">
        <v>133172</v>
      </c>
      <c r="J63" s="200">
        <v>8969.27</v>
      </c>
      <c r="K63" s="200">
        <v>10000</v>
      </c>
      <c r="L63" s="200">
        <v>0</v>
      </c>
      <c r="M63" s="200">
        <v>0</v>
      </c>
      <c r="N63" s="200">
        <v>0</v>
      </c>
      <c r="O63" s="200">
        <v>0</v>
      </c>
      <c r="P63" s="200">
        <v>74471.93</v>
      </c>
      <c r="Q63" s="200">
        <v>17857.93</v>
      </c>
      <c r="R63" s="200">
        <v>0</v>
      </c>
      <c r="S63" s="200">
        <v>0</v>
      </c>
      <c r="T63" s="200">
        <v>0</v>
      </c>
      <c r="U63" s="200">
        <v>0</v>
      </c>
      <c r="V63" s="200">
        <v>0</v>
      </c>
      <c r="W63" s="200">
        <v>0</v>
      </c>
      <c r="X63" s="200">
        <v>0</v>
      </c>
      <c r="Y63" s="200">
        <v>0</v>
      </c>
      <c r="Z63" s="200">
        <v>0</v>
      </c>
      <c r="AA63" s="200">
        <v>0</v>
      </c>
      <c r="AB63" s="200">
        <v>0</v>
      </c>
      <c r="AC63" s="200">
        <v>0</v>
      </c>
      <c r="AD63" s="200">
        <v>0</v>
      </c>
      <c r="AE63" s="200">
        <v>0</v>
      </c>
      <c r="AF63" s="200">
        <v>0</v>
      </c>
      <c r="AG63" s="200">
        <v>0</v>
      </c>
      <c r="AH63" s="200">
        <v>0</v>
      </c>
      <c r="AI63" s="200">
        <v>0</v>
      </c>
      <c r="AJ63" s="200">
        <v>0</v>
      </c>
      <c r="AK63" s="200">
        <v>0</v>
      </c>
      <c r="AL63" s="200">
        <v>7414</v>
      </c>
      <c r="AM63" s="200">
        <v>0</v>
      </c>
      <c r="AN63" s="200">
        <v>0</v>
      </c>
      <c r="AO63" s="200">
        <v>49200</v>
      </c>
      <c r="AP63" s="200">
        <v>0</v>
      </c>
      <c r="AQ63" s="200">
        <v>0</v>
      </c>
      <c r="AR63" s="200">
        <v>4287.8</v>
      </c>
      <c r="AS63" s="200">
        <v>0</v>
      </c>
      <c r="AT63" s="200">
        <v>0</v>
      </c>
      <c r="AU63" s="200">
        <v>0</v>
      </c>
      <c r="AV63" s="200">
        <v>0</v>
      </c>
      <c r="AW63" s="200">
        <v>0</v>
      </c>
      <c r="AX63" s="200">
        <v>0</v>
      </c>
      <c r="AY63" s="200">
        <v>0</v>
      </c>
      <c r="AZ63" s="200">
        <v>0</v>
      </c>
      <c r="BA63" s="200">
        <v>1500</v>
      </c>
      <c r="BB63" s="200">
        <v>0</v>
      </c>
      <c r="BC63" s="200">
        <v>0</v>
      </c>
      <c r="BD63" s="200">
        <v>0</v>
      </c>
      <c r="BE63" s="200">
        <v>0</v>
      </c>
      <c r="BF63" s="200">
        <v>0</v>
      </c>
      <c r="BG63" s="200">
        <v>0</v>
      </c>
      <c r="BH63" s="200">
        <v>2787.8</v>
      </c>
      <c r="BI63" s="205" t="s">
        <v>320</v>
      </c>
      <c r="BJ63" s="205" t="s">
        <v>320</v>
      </c>
      <c r="BK63" s="205" t="s">
        <v>320</v>
      </c>
      <c r="BL63" s="205" t="s">
        <v>320</v>
      </c>
      <c r="BM63" s="205" t="s">
        <v>320</v>
      </c>
      <c r="BN63" s="205" t="s">
        <v>320</v>
      </c>
      <c r="BO63" s="205" t="s">
        <v>320</v>
      </c>
      <c r="BP63" s="205" t="s">
        <v>320</v>
      </c>
      <c r="BQ63" s="205" t="s">
        <v>320</v>
      </c>
      <c r="BR63" s="205" t="s">
        <v>320</v>
      </c>
      <c r="BS63" s="205" t="s">
        <v>320</v>
      </c>
      <c r="BT63" s="200">
        <v>0</v>
      </c>
      <c r="BU63" s="200">
        <v>0</v>
      </c>
      <c r="BV63" s="200">
        <v>0</v>
      </c>
      <c r="BW63" s="200">
        <v>0</v>
      </c>
      <c r="BX63" s="200">
        <v>0</v>
      </c>
      <c r="BY63" s="200">
        <v>0</v>
      </c>
      <c r="BZ63" s="200">
        <v>0</v>
      </c>
      <c r="CA63" s="200">
        <v>0</v>
      </c>
      <c r="CB63" s="200">
        <v>0</v>
      </c>
      <c r="CC63" s="200">
        <v>0</v>
      </c>
      <c r="CD63" s="200">
        <v>0</v>
      </c>
      <c r="CE63" s="200">
        <v>0</v>
      </c>
      <c r="CF63" s="200">
        <v>0</v>
      </c>
      <c r="CG63" s="200">
        <v>0</v>
      </c>
      <c r="CH63" s="205" t="s">
        <v>320</v>
      </c>
      <c r="CI63" s="200">
        <v>0</v>
      </c>
      <c r="CJ63" s="200">
        <v>0</v>
      </c>
      <c r="CK63" s="200">
        <v>0</v>
      </c>
      <c r="CL63" s="200">
        <v>0</v>
      </c>
      <c r="CM63" s="200">
        <v>0</v>
      </c>
      <c r="CN63" s="200">
        <v>0</v>
      </c>
      <c r="CO63" s="200">
        <v>0</v>
      </c>
      <c r="CP63" s="200">
        <v>0</v>
      </c>
      <c r="CQ63" s="200">
        <v>0</v>
      </c>
      <c r="CR63" s="200">
        <v>0</v>
      </c>
      <c r="CS63" s="200">
        <v>0</v>
      </c>
      <c r="CT63" s="205" t="s">
        <v>320</v>
      </c>
      <c r="CU63" s="209" t="s">
        <v>320</v>
      </c>
    </row>
    <row r="64" ht="15.4" customHeight="1" spans="1:99">
      <c r="A64" s="201" t="s">
        <v>403</v>
      </c>
      <c r="B64" s="202" t="s">
        <v>134</v>
      </c>
      <c r="C64" s="202" t="s">
        <v>134</v>
      </c>
      <c r="D64" s="202" t="s">
        <v>404</v>
      </c>
      <c r="E64" s="200">
        <v>1205505</v>
      </c>
      <c r="F64" s="200">
        <v>1057924.04</v>
      </c>
      <c r="G64" s="200">
        <v>409937</v>
      </c>
      <c r="H64" s="200">
        <v>310391</v>
      </c>
      <c r="I64" s="200">
        <v>280609</v>
      </c>
      <c r="J64" s="200">
        <v>28483.44</v>
      </c>
      <c r="K64" s="200">
        <v>20646</v>
      </c>
      <c r="L64" s="200">
        <v>0</v>
      </c>
      <c r="M64" s="200">
        <v>0</v>
      </c>
      <c r="N64" s="200">
        <v>0</v>
      </c>
      <c r="O64" s="200">
        <v>7857.6</v>
      </c>
      <c r="P64" s="200">
        <v>137040.96</v>
      </c>
      <c r="Q64" s="200">
        <v>12213.96</v>
      </c>
      <c r="R64" s="200">
        <v>0</v>
      </c>
      <c r="S64" s="200">
        <v>0</v>
      </c>
      <c r="T64" s="200">
        <v>0</v>
      </c>
      <c r="U64" s="200">
        <v>0</v>
      </c>
      <c r="V64" s="200">
        <v>0</v>
      </c>
      <c r="W64" s="200">
        <v>0</v>
      </c>
      <c r="X64" s="200">
        <v>0</v>
      </c>
      <c r="Y64" s="200">
        <v>0</v>
      </c>
      <c r="Z64" s="200">
        <v>0</v>
      </c>
      <c r="AA64" s="200">
        <v>0</v>
      </c>
      <c r="AB64" s="200">
        <v>0</v>
      </c>
      <c r="AC64" s="200">
        <v>0</v>
      </c>
      <c r="AD64" s="200">
        <v>0</v>
      </c>
      <c r="AE64" s="200">
        <v>0</v>
      </c>
      <c r="AF64" s="200">
        <v>0</v>
      </c>
      <c r="AG64" s="200">
        <v>0</v>
      </c>
      <c r="AH64" s="200">
        <v>0</v>
      </c>
      <c r="AI64" s="200">
        <v>0</v>
      </c>
      <c r="AJ64" s="200">
        <v>0</v>
      </c>
      <c r="AK64" s="200">
        <v>0</v>
      </c>
      <c r="AL64" s="200">
        <v>15177</v>
      </c>
      <c r="AM64" s="200">
        <v>0</v>
      </c>
      <c r="AN64" s="200">
        <v>0</v>
      </c>
      <c r="AO64" s="200">
        <v>109650</v>
      </c>
      <c r="AP64" s="200">
        <v>0</v>
      </c>
      <c r="AQ64" s="200">
        <v>0</v>
      </c>
      <c r="AR64" s="200">
        <v>10540</v>
      </c>
      <c r="AS64" s="200">
        <v>0</v>
      </c>
      <c r="AT64" s="200">
        <v>0</v>
      </c>
      <c r="AU64" s="200">
        <v>0</v>
      </c>
      <c r="AV64" s="200">
        <v>0</v>
      </c>
      <c r="AW64" s="200">
        <v>0</v>
      </c>
      <c r="AX64" s="200">
        <v>0</v>
      </c>
      <c r="AY64" s="200">
        <v>0</v>
      </c>
      <c r="AZ64" s="200">
        <v>0</v>
      </c>
      <c r="BA64" s="200">
        <v>1500</v>
      </c>
      <c r="BB64" s="200">
        <v>0</v>
      </c>
      <c r="BC64" s="200">
        <v>0</v>
      </c>
      <c r="BD64" s="200">
        <v>0</v>
      </c>
      <c r="BE64" s="200">
        <v>0</v>
      </c>
      <c r="BF64" s="200">
        <v>0</v>
      </c>
      <c r="BG64" s="200">
        <v>0</v>
      </c>
      <c r="BH64" s="200">
        <v>9040</v>
      </c>
      <c r="BI64" s="205" t="s">
        <v>320</v>
      </c>
      <c r="BJ64" s="205" t="s">
        <v>320</v>
      </c>
      <c r="BK64" s="205" t="s">
        <v>320</v>
      </c>
      <c r="BL64" s="205" t="s">
        <v>320</v>
      </c>
      <c r="BM64" s="205" t="s">
        <v>320</v>
      </c>
      <c r="BN64" s="205" t="s">
        <v>320</v>
      </c>
      <c r="BO64" s="205" t="s">
        <v>320</v>
      </c>
      <c r="BP64" s="205" t="s">
        <v>320</v>
      </c>
      <c r="BQ64" s="205" t="s">
        <v>320</v>
      </c>
      <c r="BR64" s="205" t="s">
        <v>320</v>
      </c>
      <c r="BS64" s="205" t="s">
        <v>320</v>
      </c>
      <c r="BT64" s="200">
        <v>0</v>
      </c>
      <c r="BU64" s="200">
        <v>0</v>
      </c>
      <c r="BV64" s="200">
        <v>0</v>
      </c>
      <c r="BW64" s="200">
        <v>0</v>
      </c>
      <c r="BX64" s="200">
        <v>0</v>
      </c>
      <c r="BY64" s="200">
        <v>0</v>
      </c>
      <c r="BZ64" s="200">
        <v>0</v>
      </c>
      <c r="CA64" s="200">
        <v>0</v>
      </c>
      <c r="CB64" s="200">
        <v>0</v>
      </c>
      <c r="CC64" s="200">
        <v>0</v>
      </c>
      <c r="CD64" s="200">
        <v>0</v>
      </c>
      <c r="CE64" s="200">
        <v>0</v>
      </c>
      <c r="CF64" s="200">
        <v>0</v>
      </c>
      <c r="CG64" s="200">
        <v>0</v>
      </c>
      <c r="CH64" s="205" t="s">
        <v>320</v>
      </c>
      <c r="CI64" s="200">
        <v>0</v>
      </c>
      <c r="CJ64" s="200">
        <v>0</v>
      </c>
      <c r="CK64" s="200">
        <v>0</v>
      </c>
      <c r="CL64" s="200">
        <v>0</v>
      </c>
      <c r="CM64" s="200">
        <v>0</v>
      </c>
      <c r="CN64" s="200">
        <v>0</v>
      </c>
      <c r="CO64" s="200">
        <v>0</v>
      </c>
      <c r="CP64" s="200">
        <v>0</v>
      </c>
      <c r="CQ64" s="200">
        <v>0</v>
      </c>
      <c r="CR64" s="200">
        <v>0</v>
      </c>
      <c r="CS64" s="200">
        <v>0</v>
      </c>
      <c r="CT64" s="205" t="s">
        <v>320</v>
      </c>
      <c r="CU64" s="209" t="s">
        <v>320</v>
      </c>
    </row>
    <row r="65" ht="15.4" customHeight="1" spans="1:99">
      <c r="A65" s="201" t="s">
        <v>405</v>
      </c>
      <c r="B65" s="202" t="s">
        <v>134</v>
      </c>
      <c r="C65" s="202" t="s">
        <v>134</v>
      </c>
      <c r="D65" s="202" t="s">
        <v>326</v>
      </c>
      <c r="E65" s="200">
        <v>1205505</v>
      </c>
      <c r="F65" s="200">
        <v>1057924.04</v>
      </c>
      <c r="G65" s="200">
        <v>409937</v>
      </c>
      <c r="H65" s="200">
        <v>310391</v>
      </c>
      <c r="I65" s="200">
        <v>280609</v>
      </c>
      <c r="J65" s="200">
        <v>28483.44</v>
      </c>
      <c r="K65" s="200">
        <v>20646</v>
      </c>
      <c r="L65" s="200">
        <v>0</v>
      </c>
      <c r="M65" s="200">
        <v>0</v>
      </c>
      <c r="N65" s="200">
        <v>0</v>
      </c>
      <c r="O65" s="200">
        <v>7857.6</v>
      </c>
      <c r="P65" s="200">
        <v>137040.96</v>
      </c>
      <c r="Q65" s="200">
        <v>12213.96</v>
      </c>
      <c r="R65" s="200">
        <v>0</v>
      </c>
      <c r="S65" s="200">
        <v>0</v>
      </c>
      <c r="T65" s="200">
        <v>0</v>
      </c>
      <c r="U65" s="200">
        <v>0</v>
      </c>
      <c r="V65" s="200">
        <v>0</v>
      </c>
      <c r="W65" s="200">
        <v>0</v>
      </c>
      <c r="X65" s="200">
        <v>0</v>
      </c>
      <c r="Y65" s="200">
        <v>0</v>
      </c>
      <c r="Z65" s="200">
        <v>0</v>
      </c>
      <c r="AA65" s="200">
        <v>0</v>
      </c>
      <c r="AB65" s="200">
        <v>0</v>
      </c>
      <c r="AC65" s="200">
        <v>0</v>
      </c>
      <c r="AD65" s="200">
        <v>0</v>
      </c>
      <c r="AE65" s="200">
        <v>0</v>
      </c>
      <c r="AF65" s="200">
        <v>0</v>
      </c>
      <c r="AG65" s="200">
        <v>0</v>
      </c>
      <c r="AH65" s="200">
        <v>0</v>
      </c>
      <c r="AI65" s="200">
        <v>0</v>
      </c>
      <c r="AJ65" s="200">
        <v>0</v>
      </c>
      <c r="AK65" s="200">
        <v>0</v>
      </c>
      <c r="AL65" s="200">
        <v>15177</v>
      </c>
      <c r="AM65" s="200">
        <v>0</v>
      </c>
      <c r="AN65" s="200">
        <v>0</v>
      </c>
      <c r="AO65" s="200">
        <v>109650</v>
      </c>
      <c r="AP65" s="200">
        <v>0</v>
      </c>
      <c r="AQ65" s="200">
        <v>0</v>
      </c>
      <c r="AR65" s="200">
        <v>10540</v>
      </c>
      <c r="AS65" s="200">
        <v>0</v>
      </c>
      <c r="AT65" s="200">
        <v>0</v>
      </c>
      <c r="AU65" s="200">
        <v>0</v>
      </c>
      <c r="AV65" s="200">
        <v>0</v>
      </c>
      <c r="AW65" s="200">
        <v>0</v>
      </c>
      <c r="AX65" s="200">
        <v>0</v>
      </c>
      <c r="AY65" s="200">
        <v>0</v>
      </c>
      <c r="AZ65" s="200">
        <v>0</v>
      </c>
      <c r="BA65" s="200">
        <v>1500</v>
      </c>
      <c r="BB65" s="200">
        <v>0</v>
      </c>
      <c r="BC65" s="200">
        <v>0</v>
      </c>
      <c r="BD65" s="200">
        <v>0</v>
      </c>
      <c r="BE65" s="200">
        <v>0</v>
      </c>
      <c r="BF65" s="200">
        <v>0</v>
      </c>
      <c r="BG65" s="200">
        <v>0</v>
      </c>
      <c r="BH65" s="200">
        <v>9040</v>
      </c>
      <c r="BI65" s="205" t="s">
        <v>320</v>
      </c>
      <c r="BJ65" s="205" t="s">
        <v>320</v>
      </c>
      <c r="BK65" s="205" t="s">
        <v>320</v>
      </c>
      <c r="BL65" s="205" t="s">
        <v>320</v>
      </c>
      <c r="BM65" s="205" t="s">
        <v>320</v>
      </c>
      <c r="BN65" s="205" t="s">
        <v>320</v>
      </c>
      <c r="BO65" s="205" t="s">
        <v>320</v>
      </c>
      <c r="BP65" s="205" t="s">
        <v>320</v>
      </c>
      <c r="BQ65" s="205" t="s">
        <v>320</v>
      </c>
      <c r="BR65" s="205" t="s">
        <v>320</v>
      </c>
      <c r="BS65" s="205" t="s">
        <v>320</v>
      </c>
      <c r="BT65" s="200">
        <v>0</v>
      </c>
      <c r="BU65" s="200">
        <v>0</v>
      </c>
      <c r="BV65" s="200">
        <v>0</v>
      </c>
      <c r="BW65" s="200">
        <v>0</v>
      </c>
      <c r="BX65" s="200">
        <v>0</v>
      </c>
      <c r="BY65" s="200">
        <v>0</v>
      </c>
      <c r="BZ65" s="200">
        <v>0</v>
      </c>
      <c r="CA65" s="200">
        <v>0</v>
      </c>
      <c r="CB65" s="200">
        <v>0</v>
      </c>
      <c r="CC65" s="200">
        <v>0</v>
      </c>
      <c r="CD65" s="200">
        <v>0</v>
      </c>
      <c r="CE65" s="200">
        <v>0</v>
      </c>
      <c r="CF65" s="200">
        <v>0</v>
      </c>
      <c r="CG65" s="200">
        <v>0</v>
      </c>
      <c r="CH65" s="205" t="s">
        <v>320</v>
      </c>
      <c r="CI65" s="200">
        <v>0</v>
      </c>
      <c r="CJ65" s="200">
        <v>0</v>
      </c>
      <c r="CK65" s="200">
        <v>0</v>
      </c>
      <c r="CL65" s="200">
        <v>0</v>
      </c>
      <c r="CM65" s="200">
        <v>0</v>
      </c>
      <c r="CN65" s="200">
        <v>0</v>
      </c>
      <c r="CO65" s="200">
        <v>0</v>
      </c>
      <c r="CP65" s="200">
        <v>0</v>
      </c>
      <c r="CQ65" s="200">
        <v>0</v>
      </c>
      <c r="CR65" s="200">
        <v>0</v>
      </c>
      <c r="CS65" s="200">
        <v>0</v>
      </c>
      <c r="CT65" s="205" t="s">
        <v>320</v>
      </c>
      <c r="CU65" s="209" t="s">
        <v>320</v>
      </c>
    </row>
    <row r="66" ht="15.4" customHeight="1" spans="1:99">
      <c r="A66" s="201" t="s">
        <v>406</v>
      </c>
      <c r="B66" s="202" t="s">
        <v>134</v>
      </c>
      <c r="C66" s="202" t="s">
        <v>134</v>
      </c>
      <c r="D66" s="202" t="s">
        <v>407</v>
      </c>
      <c r="E66" s="200">
        <v>2358659</v>
      </c>
      <c r="F66" s="200">
        <v>2087692.86</v>
      </c>
      <c r="G66" s="200">
        <v>764815</v>
      </c>
      <c r="H66" s="200">
        <v>598859</v>
      </c>
      <c r="I66" s="200">
        <v>548389</v>
      </c>
      <c r="J66" s="200">
        <v>47744.14</v>
      </c>
      <c r="K66" s="200">
        <v>44327</v>
      </c>
      <c r="L66" s="200">
        <v>0</v>
      </c>
      <c r="M66" s="200">
        <v>57505</v>
      </c>
      <c r="N66" s="200">
        <v>0</v>
      </c>
      <c r="O66" s="200">
        <v>26053.72</v>
      </c>
      <c r="P66" s="200">
        <v>258094.94</v>
      </c>
      <c r="Q66" s="200">
        <v>10310.94</v>
      </c>
      <c r="R66" s="200">
        <v>0</v>
      </c>
      <c r="S66" s="200">
        <v>0</v>
      </c>
      <c r="T66" s="200">
        <v>0</v>
      </c>
      <c r="U66" s="200">
        <v>0</v>
      </c>
      <c r="V66" s="200">
        <v>0</v>
      </c>
      <c r="W66" s="200">
        <v>0</v>
      </c>
      <c r="X66" s="200">
        <v>0</v>
      </c>
      <c r="Y66" s="200">
        <v>0</v>
      </c>
      <c r="Z66" s="200">
        <v>0</v>
      </c>
      <c r="AA66" s="200">
        <v>0</v>
      </c>
      <c r="AB66" s="200">
        <v>0</v>
      </c>
      <c r="AC66" s="200">
        <v>0</v>
      </c>
      <c r="AD66" s="200">
        <v>0</v>
      </c>
      <c r="AE66" s="200">
        <v>0</v>
      </c>
      <c r="AF66" s="200">
        <v>0</v>
      </c>
      <c r="AG66" s="200">
        <v>0</v>
      </c>
      <c r="AH66" s="200">
        <v>0</v>
      </c>
      <c r="AI66" s="200">
        <v>0</v>
      </c>
      <c r="AJ66" s="200">
        <v>0</v>
      </c>
      <c r="AK66" s="200">
        <v>0</v>
      </c>
      <c r="AL66" s="200">
        <v>28484</v>
      </c>
      <c r="AM66" s="200">
        <v>0</v>
      </c>
      <c r="AN66" s="200">
        <v>0</v>
      </c>
      <c r="AO66" s="200">
        <v>219300</v>
      </c>
      <c r="AP66" s="200">
        <v>0</v>
      </c>
      <c r="AQ66" s="200">
        <v>0</v>
      </c>
      <c r="AR66" s="200">
        <v>12871.2</v>
      </c>
      <c r="AS66" s="200">
        <v>0</v>
      </c>
      <c r="AT66" s="200">
        <v>0</v>
      </c>
      <c r="AU66" s="200">
        <v>0</v>
      </c>
      <c r="AV66" s="200">
        <v>0</v>
      </c>
      <c r="AW66" s="200">
        <v>0</v>
      </c>
      <c r="AX66" s="200">
        <v>0</v>
      </c>
      <c r="AY66" s="200">
        <v>0</v>
      </c>
      <c r="AZ66" s="200">
        <v>0</v>
      </c>
      <c r="BA66" s="200">
        <v>6900</v>
      </c>
      <c r="BB66" s="200">
        <v>0</v>
      </c>
      <c r="BC66" s="200">
        <v>0</v>
      </c>
      <c r="BD66" s="200">
        <v>0</v>
      </c>
      <c r="BE66" s="200">
        <v>0</v>
      </c>
      <c r="BF66" s="200">
        <v>0</v>
      </c>
      <c r="BG66" s="200">
        <v>0</v>
      </c>
      <c r="BH66" s="200">
        <v>5971.2</v>
      </c>
      <c r="BI66" s="205" t="s">
        <v>320</v>
      </c>
      <c r="BJ66" s="205" t="s">
        <v>320</v>
      </c>
      <c r="BK66" s="205" t="s">
        <v>320</v>
      </c>
      <c r="BL66" s="205" t="s">
        <v>320</v>
      </c>
      <c r="BM66" s="205" t="s">
        <v>320</v>
      </c>
      <c r="BN66" s="205" t="s">
        <v>320</v>
      </c>
      <c r="BO66" s="205" t="s">
        <v>320</v>
      </c>
      <c r="BP66" s="205" t="s">
        <v>320</v>
      </c>
      <c r="BQ66" s="205" t="s">
        <v>320</v>
      </c>
      <c r="BR66" s="205" t="s">
        <v>320</v>
      </c>
      <c r="BS66" s="205" t="s">
        <v>320</v>
      </c>
      <c r="BT66" s="200">
        <v>0</v>
      </c>
      <c r="BU66" s="200">
        <v>0</v>
      </c>
      <c r="BV66" s="200">
        <v>0</v>
      </c>
      <c r="BW66" s="200">
        <v>0</v>
      </c>
      <c r="BX66" s="200">
        <v>0</v>
      </c>
      <c r="BY66" s="200">
        <v>0</v>
      </c>
      <c r="BZ66" s="200">
        <v>0</v>
      </c>
      <c r="CA66" s="200">
        <v>0</v>
      </c>
      <c r="CB66" s="200">
        <v>0</v>
      </c>
      <c r="CC66" s="200">
        <v>0</v>
      </c>
      <c r="CD66" s="200">
        <v>0</v>
      </c>
      <c r="CE66" s="200">
        <v>0</v>
      </c>
      <c r="CF66" s="200">
        <v>0</v>
      </c>
      <c r="CG66" s="200">
        <v>0</v>
      </c>
      <c r="CH66" s="205" t="s">
        <v>320</v>
      </c>
      <c r="CI66" s="200">
        <v>0</v>
      </c>
      <c r="CJ66" s="200">
        <v>0</v>
      </c>
      <c r="CK66" s="200">
        <v>0</v>
      </c>
      <c r="CL66" s="200">
        <v>0</v>
      </c>
      <c r="CM66" s="200">
        <v>0</v>
      </c>
      <c r="CN66" s="200">
        <v>0</v>
      </c>
      <c r="CO66" s="200">
        <v>0</v>
      </c>
      <c r="CP66" s="200">
        <v>0</v>
      </c>
      <c r="CQ66" s="200">
        <v>0</v>
      </c>
      <c r="CR66" s="200">
        <v>0</v>
      </c>
      <c r="CS66" s="200">
        <v>0</v>
      </c>
      <c r="CT66" s="205" t="s">
        <v>320</v>
      </c>
      <c r="CU66" s="209" t="s">
        <v>320</v>
      </c>
    </row>
    <row r="67" ht="15.4" customHeight="1" spans="1:99">
      <c r="A67" s="201" t="s">
        <v>408</v>
      </c>
      <c r="B67" s="202" t="s">
        <v>134</v>
      </c>
      <c r="C67" s="202" t="s">
        <v>134</v>
      </c>
      <c r="D67" s="202" t="s">
        <v>326</v>
      </c>
      <c r="E67" s="200">
        <v>2358659</v>
      </c>
      <c r="F67" s="200">
        <v>2087692.86</v>
      </c>
      <c r="G67" s="200">
        <v>764815</v>
      </c>
      <c r="H67" s="200">
        <v>598859</v>
      </c>
      <c r="I67" s="200">
        <v>548389</v>
      </c>
      <c r="J67" s="200">
        <v>47744.14</v>
      </c>
      <c r="K67" s="200">
        <v>44327</v>
      </c>
      <c r="L67" s="200">
        <v>0</v>
      </c>
      <c r="M67" s="200">
        <v>57505</v>
      </c>
      <c r="N67" s="200">
        <v>0</v>
      </c>
      <c r="O67" s="200">
        <v>26053.72</v>
      </c>
      <c r="P67" s="200">
        <v>258094.94</v>
      </c>
      <c r="Q67" s="200">
        <v>10310.94</v>
      </c>
      <c r="R67" s="200">
        <v>0</v>
      </c>
      <c r="S67" s="200">
        <v>0</v>
      </c>
      <c r="T67" s="200">
        <v>0</v>
      </c>
      <c r="U67" s="200">
        <v>0</v>
      </c>
      <c r="V67" s="200">
        <v>0</v>
      </c>
      <c r="W67" s="200">
        <v>0</v>
      </c>
      <c r="X67" s="200">
        <v>0</v>
      </c>
      <c r="Y67" s="200">
        <v>0</v>
      </c>
      <c r="Z67" s="200">
        <v>0</v>
      </c>
      <c r="AA67" s="200">
        <v>0</v>
      </c>
      <c r="AB67" s="200">
        <v>0</v>
      </c>
      <c r="AC67" s="200">
        <v>0</v>
      </c>
      <c r="AD67" s="200">
        <v>0</v>
      </c>
      <c r="AE67" s="200">
        <v>0</v>
      </c>
      <c r="AF67" s="200">
        <v>0</v>
      </c>
      <c r="AG67" s="200">
        <v>0</v>
      </c>
      <c r="AH67" s="200">
        <v>0</v>
      </c>
      <c r="AI67" s="200">
        <v>0</v>
      </c>
      <c r="AJ67" s="200">
        <v>0</v>
      </c>
      <c r="AK67" s="200">
        <v>0</v>
      </c>
      <c r="AL67" s="200">
        <v>28484</v>
      </c>
      <c r="AM67" s="200">
        <v>0</v>
      </c>
      <c r="AN67" s="200">
        <v>0</v>
      </c>
      <c r="AO67" s="200">
        <v>219300</v>
      </c>
      <c r="AP67" s="200">
        <v>0</v>
      </c>
      <c r="AQ67" s="200">
        <v>0</v>
      </c>
      <c r="AR67" s="200">
        <v>12871.2</v>
      </c>
      <c r="AS67" s="200">
        <v>0</v>
      </c>
      <c r="AT67" s="200">
        <v>0</v>
      </c>
      <c r="AU67" s="200">
        <v>0</v>
      </c>
      <c r="AV67" s="200">
        <v>0</v>
      </c>
      <c r="AW67" s="200">
        <v>0</v>
      </c>
      <c r="AX67" s="200">
        <v>0</v>
      </c>
      <c r="AY67" s="200">
        <v>0</v>
      </c>
      <c r="AZ67" s="200">
        <v>0</v>
      </c>
      <c r="BA67" s="200">
        <v>6900</v>
      </c>
      <c r="BB67" s="200">
        <v>0</v>
      </c>
      <c r="BC67" s="200">
        <v>0</v>
      </c>
      <c r="BD67" s="200">
        <v>0</v>
      </c>
      <c r="BE67" s="200">
        <v>0</v>
      </c>
      <c r="BF67" s="200">
        <v>0</v>
      </c>
      <c r="BG67" s="200">
        <v>0</v>
      </c>
      <c r="BH67" s="200">
        <v>5971.2</v>
      </c>
      <c r="BI67" s="205" t="s">
        <v>320</v>
      </c>
      <c r="BJ67" s="205" t="s">
        <v>320</v>
      </c>
      <c r="BK67" s="205" t="s">
        <v>320</v>
      </c>
      <c r="BL67" s="205" t="s">
        <v>320</v>
      </c>
      <c r="BM67" s="205" t="s">
        <v>320</v>
      </c>
      <c r="BN67" s="205" t="s">
        <v>320</v>
      </c>
      <c r="BO67" s="205" t="s">
        <v>320</v>
      </c>
      <c r="BP67" s="205" t="s">
        <v>320</v>
      </c>
      <c r="BQ67" s="205" t="s">
        <v>320</v>
      </c>
      <c r="BR67" s="205" t="s">
        <v>320</v>
      </c>
      <c r="BS67" s="205" t="s">
        <v>320</v>
      </c>
      <c r="BT67" s="200">
        <v>0</v>
      </c>
      <c r="BU67" s="200">
        <v>0</v>
      </c>
      <c r="BV67" s="200">
        <v>0</v>
      </c>
      <c r="BW67" s="200">
        <v>0</v>
      </c>
      <c r="BX67" s="200">
        <v>0</v>
      </c>
      <c r="BY67" s="200">
        <v>0</v>
      </c>
      <c r="BZ67" s="200">
        <v>0</v>
      </c>
      <c r="CA67" s="200">
        <v>0</v>
      </c>
      <c r="CB67" s="200">
        <v>0</v>
      </c>
      <c r="CC67" s="200">
        <v>0</v>
      </c>
      <c r="CD67" s="200">
        <v>0</v>
      </c>
      <c r="CE67" s="200">
        <v>0</v>
      </c>
      <c r="CF67" s="200">
        <v>0</v>
      </c>
      <c r="CG67" s="200">
        <v>0</v>
      </c>
      <c r="CH67" s="205" t="s">
        <v>320</v>
      </c>
      <c r="CI67" s="200">
        <v>0</v>
      </c>
      <c r="CJ67" s="200">
        <v>0</v>
      </c>
      <c r="CK67" s="200">
        <v>0</v>
      </c>
      <c r="CL67" s="200">
        <v>0</v>
      </c>
      <c r="CM67" s="200">
        <v>0</v>
      </c>
      <c r="CN67" s="200">
        <v>0</v>
      </c>
      <c r="CO67" s="200">
        <v>0</v>
      </c>
      <c r="CP67" s="200">
        <v>0</v>
      </c>
      <c r="CQ67" s="200">
        <v>0</v>
      </c>
      <c r="CR67" s="200">
        <v>0</v>
      </c>
      <c r="CS67" s="200">
        <v>0</v>
      </c>
      <c r="CT67" s="205" t="s">
        <v>320</v>
      </c>
      <c r="CU67" s="209" t="s">
        <v>320</v>
      </c>
    </row>
    <row r="68" ht="15.4" customHeight="1" spans="1:99">
      <c r="A68" s="201" t="s">
        <v>409</v>
      </c>
      <c r="B68" s="202" t="s">
        <v>134</v>
      </c>
      <c r="C68" s="202" t="s">
        <v>134</v>
      </c>
      <c r="D68" s="202" t="s">
        <v>410</v>
      </c>
      <c r="E68" s="200">
        <v>4748187.14</v>
      </c>
      <c r="F68" s="200">
        <v>4204957.41</v>
      </c>
      <c r="G68" s="200">
        <v>1672233</v>
      </c>
      <c r="H68" s="200">
        <v>1070217</v>
      </c>
      <c r="I68" s="200">
        <v>998489</v>
      </c>
      <c r="J68" s="200">
        <v>67033.37</v>
      </c>
      <c r="K68" s="200">
        <v>85964</v>
      </c>
      <c r="L68" s="200">
        <v>282542</v>
      </c>
      <c r="M68" s="200">
        <v>0</v>
      </c>
      <c r="N68" s="200">
        <v>0</v>
      </c>
      <c r="O68" s="200">
        <v>28479.04</v>
      </c>
      <c r="P68" s="200">
        <v>511055.53</v>
      </c>
      <c r="Q68" s="200">
        <v>40240.39</v>
      </c>
      <c r="R68" s="200">
        <v>0</v>
      </c>
      <c r="S68" s="200">
        <v>0</v>
      </c>
      <c r="T68" s="200">
        <v>0</v>
      </c>
      <c r="U68" s="200">
        <v>0</v>
      </c>
      <c r="V68" s="200">
        <v>0</v>
      </c>
      <c r="W68" s="200">
        <v>0</v>
      </c>
      <c r="X68" s="200">
        <v>0</v>
      </c>
      <c r="Y68" s="200">
        <v>0</v>
      </c>
      <c r="Z68" s="200">
        <v>0</v>
      </c>
      <c r="AA68" s="200">
        <v>0</v>
      </c>
      <c r="AB68" s="200">
        <v>0</v>
      </c>
      <c r="AC68" s="200">
        <v>0</v>
      </c>
      <c r="AD68" s="200">
        <v>13000</v>
      </c>
      <c r="AE68" s="200">
        <v>13000</v>
      </c>
      <c r="AF68" s="200">
        <v>3000</v>
      </c>
      <c r="AG68" s="200">
        <v>0</v>
      </c>
      <c r="AH68" s="200">
        <v>0</v>
      </c>
      <c r="AI68" s="200">
        <v>0</v>
      </c>
      <c r="AJ68" s="200">
        <v>0</v>
      </c>
      <c r="AK68" s="200">
        <v>0</v>
      </c>
      <c r="AL68" s="200">
        <v>62765.14</v>
      </c>
      <c r="AM68" s="200">
        <v>0</v>
      </c>
      <c r="AN68" s="200">
        <v>0</v>
      </c>
      <c r="AO68" s="200">
        <v>379050</v>
      </c>
      <c r="AP68" s="200">
        <v>0</v>
      </c>
      <c r="AQ68" s="200">
        <v>0</v>
      </c>
      <c r="AR68" s="200">
        <v>32174.2</v>
      </c>
      <c r="AS68" s="200">
        <v>0</v>
      </c>
      <c r="AT68" s="200">
        <v>0</v>
      </c>
      <c r="AU68" s="200">
        <v>0</v>
      </c>
      <c r="AV68" s="200">
        <v>0</v>
      </c>
      <c r="AW68" s="200">
        <v>10447.5</v>
      </c>
      <c r="AX68" s="200">
        <v>0</v>
      </c>
      <c r="AY68" s="200">
        <v>0</v>
      </c>
      <c r="AZ68" s="200">
        <v>0</v>
      </c>
      <c r="BA68" s="200">
        <v>6400</v>
      </c>
      <c r="BB68" s="200">
        <v>0</v>
      </c>
      <c r="BC68" s="200">
        <v>0</v>
      </c>
      <c r="BD68" s="200">
        <v>0</v>
      </c>
      <c r="BE68" s="200">
        <v>0</v>
      </c>
      <c r="BF68" s="200">
        <v>0</v>
      </c>
      <c r="BG68" s="200">
        <v>0</v>
      </c>
      <c r="BH68" s="200">
        <v>15326.7</v>
      </c>
      <c r="BI68" s="205" t="s">
        <v>320</v>
      </c>
      <c r="BJ68" s="205" t="s">
        <v>320</v>
      </c>
      <c r="BK68" s="205" t="s">
        <v>320</v>
      </c>
      <c r="BL68" s="205" t="s">
        <v>320</v>
      </c>
      <c r="BM68" s="205" t="s">
        <v>320</v>
      </c>
      <c r="BN68" s="205" t="s">
        <v>320</v>
      </c>
      <c r="BO68" s="205" t="s">
        <v>320</v>
      </c>
      <c r="BP68" s="205" t="s">
        <v>320</v>
      </c>
      <c r="BQ68" s="205" t="s">
        <v>320</v>
      </c>
      <c r="BR68" s="205" t="s">
        <v>320</v>
      </c>
      <c r="BS68" s="205" t="s">
        <v>320</v>
      </c>
      <c r="BT68" s="200">
        <v>0</v>
      </c>
      <c r="BU68" s="200">
        <v>0</v>
      </c>
      <c r="BV68" s="200">
        <v>0</v>
      </c>
      <c r="BW68" s="200">
        <v>0</v>
      </c>
      <c r="BX68" s="200">
        <v>0</v>
      </c>
      <c r="BY68" s="200">
        <v>0</v>
      </c>
      <c r="BZ68" s="200">
        <v>0</v>
      </c>
      <c r="CA68" s="200">
        <v>0</v>
      </c>
      <c r="CB68" s="200">
        <v>0</v>
      </c>
      <c r="CC68" s="200">
        <v>0</v>
      </c>
      <c r="CD68" s="200">
        <v>0</v>
      </c>
      <c r="CE68" s="200">
        <v>0</v>
      </c>
      <c r="CF68" s="200">
        <v>0</v>
      </c>
      <c r="CG68" s="200">
        <v>0</v>
      </c>
      <c r="CH68" s="205" t="s">
        <v>320</v>
      </c>
      <c r="CI68" s="200">
        <v>0</v>
      </c>
      <c r="CJ68" s="200">
        <v>0</v>
      </c>
      <c r="CK68" s="200">
        <v>0</v>
      </c>
      <c r="CL68" s="200">
        <v>0</v>
      </c>
      <c r="CM68" s="200">
        <v>0</v>
      </c>
      <c r="CN68" s="200">
        <v>0</v>
      </c>
      <c r="CO68" s="200">
        <v>0</v>
      </c>
      <c r="CP68" s="200">
        <v>0</v>
      </c>
      <c r="CQ68" s="200">
        <v>0</v>
      </c>
      <c r="CR68" s="200">
        <v>0</v>
      </c>
      <c r="CS68" s="200">
        <v>0</v>
      </c>
      <c r="CT68" s="205" t="s">
        <v>320</v>
      </c>
      <c r="CU68" s="209" t="s">
        <v>320</v>
      </c>
    </row>
    <row r="69" ht="15.4" customHeight="1" spans="1:99">
      <c r="A69" s="201" t="s">
        <v>411</v>
      </c>
      <c r="B69" s="202" t="s">
        <v>134</v>
      </c>
      <c r="C69" s="202" t="s">
        <v>134</v>
      </c>
      <c r="D69" s="202" t="s">
        <v>326</v>
      </c>
      <c r="E69" s="200">
        <v>4106895.14</v>
      </c>
      <c r="F69" s="200">
        <v>3589110.41</v>
      </c>
      <c r="G69" s="200">
        <v>1367055</v>
      </c>
      <c r="H69" s="200">
        <v>1066617</v>
      </c>
      <c r="I69" s="200">
        <v>963908</v>
      </c>
      <c r="J69" s="200">
        <v>64434.37</v>
      </c>
      <c r="K69" s="200">
        <v>74299</v>
      </c>
      <c r="L69" s="200">
        <v>25508</v>
      </c>
      <c r="M69" s="200">
        <v>0</v>
      </c>
      <c r="N69" s="200">
        <v>0</v>
      </c>
      <c r="O69" s="200">
        <v>27289.04</v>
      </c>
      <c r="P69" s="200">
        <v>485610.53</v>
      </c>
      <c r="Q69" s="200">
        <v>34190.39</v>
      </c>
      <c r="R69" s="200">
        <v>0</v>
      </c>
      <c r="S69" s="200">
        <v>0</v>
      </c>
      <c r="T69" s="200">
        <v>0</v>
      </c>
      <c r="U69" s="200">
        <v>0</v>
      </c>
      <c r="V69" s="200">
        <v>0</v>
      </c>
      <c r="W69" s="200">
        <v>0</v>
      </c>
      <c r="X69" s="200">
        <v>0</v>
      </c>
      <c r="Y69" s="200">
        <v>0</v>
      </c>
      <c r="Z69" s="200">
        <v>0</v>
      </c>
      <c r="AA69" s="200">
        <v>0</v>
      </c>
      <c r="AB69" s="200">
        <v>0</v>
      </c>
      <c r="AC69" s="200">
        <v>0</v>
      </c>
      <c r="AD69" s="200">
        <v>10000</v>
      </c>
      <c r="AE69" s="200">
        <v>10000</v>
      </c>
      <c r="AF69" s="200">
        <v>0</v>
      </c>
      <c r="AG69" s="200">
        <v>0</v>
      </c>
      <c r="AH69" s="200">
        <v>0</v>
      </c>
      <c r="AI69" s="200">
        <v>0</v>
      </c>
      <c r="AJ69" s="200">
        <v>0</v>
      </c>
      <c r="AK69" s="200">
        <v>0</v>
      </c>
      <c r="AL69" s="200">
        <v>52370.14</v>
      </c>
      <c r="AM69" s="200">
        <v>0</v>
      </c>
      <c r="AN69" s="200">
        <v>0</v>
      </c>
      <c r="AO69" s="200">
        <v>379050</v>
      </c>
      <c r="AP69" s="200">
        <v>0</v>
      </c>
      <c r="AQ69" s="200">
        <v>0</v>
      </c>
      <c r="AR69" s="200">
        <v>32174.2</v>
      </c>
      <c r="AS69" s="200">
        <v>0</v>
      </c>
      <c r="AT69" s="200">
        <v>0</v>
      </c>
      <c r="AU69" s="200">
        <v>0</v>
      </c>
      <c r="AV69" s="200">
        <v>0</v>
      </c>
      <c r="AW69" s="200">
        <v>10447.5</v>
      </c>
      <c r="AX69" s="200">
        <v>0</v>
      </c>
      <c r="AY69" s="200">
        <v>0</v>
      </c>
      <c r="AZ69" s="200">
        <v>0</v>
      </c>
      <c r="BA69" s="200">
        <v>6400</v>
      </c>
      <c r="BB69" s="200">
        <v>0</v>
      </c>
      <c r="BC69" s="200">
        <v>0</v>
      </c>
      <c r="BD69" s="200">
        <v>0</v>
      </c>
      <c r="BE69" s="200">
        <v>0</v>
      </c>
      <c r="BF69" s="200">
        <v>0</v>
      </c>
      <c r="BG69" s="200">
        <v>0</v>
      </c>
      <c r="BH69" s="200">
        <v>15326.7</v>
      </c>
      <c r="BI69" s="205" t="s">
        <v>320</v>
      </c>
      <c r="BJ69" s="205" t="s">
        <v>320</v>
      </c>
      <c r="BK69" s="205" t="s">
        <v>320</v>
      </c>
      <c r="BL69" s="205" t="s">
        <v>320</v>
      </c>
      <c r="BM69" s="205" t="s">
        <v>320</v>
      </c>
      <c r="BN69" s="205" t="s">
        <v>320</v>
      </c>
      <c r="BO69" s="205" t="s">
        <v>320</v>
      </c>
      <c r="BP69" s="205" t="s">
        <v>320</v>
      </c>
      <c r="BQ69" s="205" t="s">
        <v>320</v>
      </c>
      <c r="BR69" s="205" t="s">
        <v>320</v>
      </c>
      <c r="BS69" s="205" t="s">
        <v>320</v>
      </c>
      <c r="BT69" s="200">
        <v>0</v>
      </c>
      <c r="BU69" s="200">
        <v>0</v>
      </c>
      <c r="BV69" s="200">
        <v>0</v>
      </c>
      <c r="BW69" s="200">
        <v>0</v>
      </c>
      <c r="BX69" s="200">
        <v>0</v>
      </c>
      <c r="BY69" s="200">
        <v>0</v>
      </c>
      <c r="BZ69" s="200">
        <v>0</v>
      </c>
      <c r="CA69" s="200">
        <v>0</v>
      </c>
      <c r="CB69" s="200">
        <v>0</v>
      </c>
      <c r="CC69" s="200">
        <v>0</v>
      </c>
      <c r="CD69" s="200">
        <v>0</v>
      </c>
      <c r="CE69" s="200">
        <v>0</v>
      </c>
      <c r="CF69" s="200">
        <v>0</v>
      </c>
      <c r="CG69" s="200">
        <v>0</v>
      </c>
      <c r="CH69" s="205" t="s">
        <v>320</v>
      </c>
      <c r="CI69" s="200">
        <v>0</v>
      </c>
      <c r="CJ69" s="200">
        <v>0</v>
      </c>
      <c r="CK69" s="200">
        <v>0</v>
      </c>
      <c r="CL69" s="200">
        <v>0</v>
      </c>
      <c r="CM69" s="200">
        <v>0</v>
      </c>
      <c r="CN69" s="200">
        <v>0</v>
      </c>
      <c r="CO69" s="200">
        <v>0</v>
      </c>
      <c r="CP69" s="200">
        <v>0</v>
      </c>
      <c r="CQ69" s="200">
        <v>0</v>
      </c>
      <c r="CR69" s="200">
        <v>0</v>
      </c>
      <c r="CS69" s="200">
        <v>0</v>
      </c>
      <c r="CT69" s="205" t="s">
        <v>320</v>
      </c>
      <c r="CU69" s="209" t="s">
        <v>320</v>
      </c>
    </row>
    <row r="70" ht="15.4" customHeight="1" spans="1:99">
      <c r="A70" s="201" t="s">
        <v>412</v>
      </c>
      <c r="B70" s="202" t="s">
        <v>134</v>
      </c>
      <c r="C70" s="202" t="s">
        <v>134</v>
      </c>
      <c r="D70" s="202" t="s">
        <v>332</v>
      </c>
      <c r="E70" s="200">
        <v>641292</v>
      </c>
      <c r="F70" s="200">
        <v>615847</v>
      </c>
      <c r="G70" s="200">
        <v>305178</v>
      </c>
      <c r="H70" s="200">
        <v>3600</v>
      </c>
      <c r="I70" s="200">
        <v>34581</v>
      </c>
      <c r="J70" s="200">
        <v>2599</v>
      </c>
      <c r="K70" s="200">
        <v>11665</v>
      </c>
      <c r="L70" s="200">
        <v>257034</v>
      </c>
      <c r="M70" s="200">
        <v>0</v>
      </c>
      <c r="N70" s="200">
        <v>0</v>
      </c>
      <c r="O70" s="200">
        <v>1190</v>
      </c>
      <c r="P70" s="200">
        <v>25445</v>
      </c>
      <c r="Q70" s="200">
        <v>6050</v>
      </c>
      <c r="R70" s="200">
        <v>0</v>
      </c>
      <c r="S70" s="200">
        <v>0</v>
      </c>
      <c r="T70" s="200">
        <v>0</v>
      </c>
      <c r="U70" s="200">
        <v>0</v>
      </c>
      <c r="V70" s="200">
        <v>0</v>
      </c>
      <c r="W70" s="200">
        <v>0</v>
      </c>
      <c r="X70" s="200">
        <v>0</v>
      </c>
      <c r="Y70" s="200">
        <v>0</v>
      </c>
      <c r="Z70" s="200">
        <v>0</v>
      </c>
      <c r="AA70" s="200">
        <v>0</v>
      </c>
      <c r="AB70" s="200">
        <v>0</v>
      </c>
      <c r="AC70" s="200">
        <v>0</v>
      </c>
      <c r="AD70" s="200">
        <v>3000</v>
      </c>
      <c r="AE70" s="200">
        <v>3000</v>
      </c>
      <c r="AF70" s="200">
        <v>3000</v>
      </c>
      <c r="AG70" s="200">
        <v>0</v>
      </c>
      <c r="AH70" s="200">
        <v>0</v>
      </c>
      <c r="AI70" s="200">
        <v>0</v>
      </c>
      <c r="AJ70" s="200">
        <v>0</v>
      </c>
      <c r="AK70" s="200">
        <v>0</v>
      </c>
      <c r="AL70" s="200">
        <v>10395</v>
      </c>
      <c r="AM70" s="200">
        <v>0</v>
      </c>
      <c r="AN70" s="200">
        <v>0</v>
      </c>
      <c r="AO70" s="200">
        <v>0</v>
      </c>
      <c r="AP70" s="200">
        <v>0</v>
      </c>
      <c r="AQ70" s="200">
        <v>0</v>
      </c>
      <c r="AR70" s="200">
        <v>0</v>
      </c>
      <c r="AS70" s="200">
        <v>0</v>
      </c>
      <c r="AT70" s="200">
        <v>0</v>
      </c>
      <c r="AU70" s="200">
        <v>0</v>
      </c>
      <c r="AV70" s="200">
        <v>0</v>
      </c>
      <c r="AW70" s="200">
        <v>0</v>
      </c>
      <c r="AX70" s="200">
        <v>0</v>
      </c>
      <c r="AY70" s="200">
        <v>0</v>
      </c>
      <c r="AZ70" s="200">
        <v>0</v>
      </c>
      <c r="BA70" s="200">
        <v>0</v>
      </c>
      <c r="BB70" s="200">
        <v>0</v>
      </c>
      <c r="BC70" s="200">
        <v>0</v>
      </c>
      <c r="BD70" s="200">
        <v>0</v>
      </c>
      <c r="BE70" s="200">
        <v>0</v>
      </c>
      <c r="BF70" s="200">
        <v>0</v>
      </c>
      <c r="BG70" s="200">
        <v>0</v>
      </c>
      <c r="BH70" s="200">
        <v>0</v>
      </c>
      <c r="BI70" s="205" t="s">
        <v>320</v>
      </c>
      <c r="BJ70" s="205" t="s">
        <v>320</v>
      </c>
      <c r="BK70" s="205" t="s">
        <v>320</v>
      </c>
      <c r="BL70" s="205" t="s">
        <v>320</v>
      </c>
      <c r="BM70" s="205" t="s">
        <v>320</v>
      </c>
      <c r="BN70" s="205" t="s">
        <v>320</v>
      </c>
      <c r="BO70" s="205" t="s">
        <v>320</v>
      </c>
      <c r="BP70" s="205" t="s">
        <v>320</v>
      </c>
      <c r="BQ70" s="205" t="s">
        <v>320</v>
      </c>
      <c r="BR70" s="205" t="s">
        <v>320</v>
      </c>
      <c r="BS70" s="205" t="s">
        <v>320</v>
      </c>
      <c r="BT70" s="200">
        <v>0</v>
      </c>
      <c r="BU70" s="200">
        <v>0</v>
      </c>
      <c r="BV70" s="200">
        <v>0</v>
      </c>
      <c r="BW70" s="200">
        <v>0</v>
      </c>
      <c r="BX70" s="200">
        <v>0</v>
      </c>
      <c r="BY70" s="200">
        <v>0</v>
      </c>
      <c r="BZ70" s="200">
        <v>0</v>
      </c>
      <c r="CA70" s="200">
        <v>0</v>
      </c>
      <c r="CB70" s="200">
        <v>0</v>
      </c>
      <c r="CC70" s="200">
        <v>0</v>
      </c>
      <c r="CD70" s="200">
        <v>0</v>
      </c>
      <c r="CE70" s="200">
        <v>0</v>
      </c>
      <c r="CF70" s="200">
        <v>0</v>
      </c>
      <c r="CG70" s="200">
        <v>0</v>
      </c>
      <c r="CH70" s="205" t="s">
        <v>320</v>
      </c>
      <c r="CI70" s="200">
        <v>0</v>
      </c>
      <c r="CJ70" s="200">
        <v>0</v>
      </c>
      <c r="CK70" s="200">
        <v>0</v>
      </c>
      <c r="CL70" s="200">
        <v>0</v>
      </c>
      <c r="CM70" s="200">
        <v>0</v>
      </c>
      <c r="CN70" s="200">
        <v>0</v>
      </c>
      <c r="CO70" s="200">
        <v>0</v>
      </c>
      <c r="CP70" s="200">
        <v>0</v>
      </c>
      <c r="CQ70" s="200">
        <v>0</v>
      </c>
      <c r="CR70" s="200">
        <v>0</v>
      </c>
      <c r="CS70" s="200">
        <v>0</v>
      </c>
      <c r="CT70" s="205" t="s">
        <v>320</v>
      </c>
      <c r="CU70" s="209" t="s">
        <v>320</v>
      </c>
    </row>
    <row r="71" ht="15.4" customHeight="1" spans="1:99">
      <c r="A71" s="201" t="s">
        <v>413</v>
      </c>
      <c r="B71" s="202" t="s">
        <v>134</v>
      </c>
      <c r="C71" s="202" t="s">
        <v>134</v>
      </c>
      <c r="D71" s="202" t="s">
        <v>414</v>
      </c>
      <c r="E71" s="200">
        <v>20137280.6</v>
      </c>
      <c r="F71" s="200">
        <v>17046065.35</v>
      </c>
      <c r="G71" s="200">
        <v>6208762</v>
      </c>
      <c r="H71" s="200">
        <v>5102777.9</v>
      </c>
      <c r="I71" s="200">
        <v>4441795</v>
      </c>
      <c r="J71" s="200">
        <v>410538.96</v>
      </c>
      <c r="K71" s="200">
        <v>356754</v>
      </c>
      <c r="L71" s="200">
        <v>319272</v>
      </c>
      <c r="M71" s="200">
        <v>21800</v>
      </c>
      <c r="N71" s="200">
        <v>10600</v>
      </c>
      <c r="O71" s="200">
        <v>173765.49</v>
      </c>
      <c r="P71" s="200">
        <v>2841719.25</v>
      </c>
      <c r="Q71" s="200">
        <v>779804.24</v>
      </c>
      <c r="R71" s="200">
        <v>122277.18</v>
      </c>
      <c r="S71" s="200">
        <v>0</v>
      </c>
      <c r="T71" s="200">
        <v>0</v>
      </c>
      <c r="U71" s="200">
        <v>0</v>
      </c>
      <c r="V71" s="200">
        <v>0</v>
      </c>
      <c r="W71" s="200">
        <v>20000</v>
      </c>
      <c r="X71" s="200">
        <v>0</v>
      </c>
      <c r="Y71" s="200">
        <v>0</v>
      </c>
      <c r="Z71" s="200">
        <v>20000</v>
      </c>
      <c r="AA71" s="200">
        <v>0</v>
      </c>
      <c r="AB71" s="200">
        <v>40888.8</v>
      </c>
      <c r="AC71" s="200">
        <v>0</v>
      </c>
      <c r="AD71" s="200">
        <v>1160</v>
      </c>
      <c r="AE71" s="200">
        <v>0</v>
      </c>
      <c r="AF71" s="200">
        <v>12616</v>
      </c>
      <c r="AG71" s="200">
        <v>0</v>
      </c>
      <c r="AH71" s="200">
        <v>0</v>
      </c>
      <c r="AI71" s="200">
        <v>0</v>
      </c>
      <c r="AJ71" s="200">
        <v>0</v>
      </c>
      <c r="AK71" s="200">
        <v>0</v>
      </c>
      <c r="AL71" s="200">
        <v>227659.13</v>
      </c>
      <c r="AM71" s="200">
        <v>210</v>
      </c>
      <c r="AN71" s="200">
        <v>20000</v>
      </c>
      <c r="AO71" s="200">
        <v>1585400</v>
      </c>
      <c r="AP71" s="200">
        <v>0</v>
      </c>
      <c r="AQ71" s="200">
        <v>11703.9</v>
      </c>
      <c r="AR71" s="200">
        <v>249496</v>
      </c>
      <c r="AS71" s="200">
        <v>0</v>
      </c>
      <c r="AT71" s="200">
        <v>0</v>
      </c>
      <c r="AU71" s="200">
        <v>0</v>
      </c>
      <c r="AV71" s="200">
        <v>0</v>
      </c>
      <c r="AW71" s="200">
        <v>169360</v>
      </c>
      <c r="AX71" s="200">
        <v>0</v>
      </c>
      <c r="AY71" s="200">
        <v>0</v>
      </c>
      <c r="AZ71" s="200">
        <v>0</v>
      </c>
      <c r="BA71" s="200">
        <v>42400</v>
      </c>
      <c r="BB71" s="200">
        <v>0</v>
      </c>
      <c r="BC71" s="200">
        <v>0</v>
      </c>
      <c r="BD71" s="200">
        <v>0</v>
      </c>
      <c r="BE71" s="200">
        <v>0</v>
      </c>
      <c r="BF71" s="200">
        <v>0</v>
      </c>
      <c r="BG71" s="200">
        <v>0</v>
      </c>
      <c r="BH71" s="200">
        <v>37736</v>
      </c>
      <c r="BI71" s="205" t="s">
        <v>320</v>
      </c>
      <c r="BJ71" s="205" t="s">
        <v>320</v>
      </c>
      <c r="BK71" s="205" t="s">
        <v>320</v>
      </c>
      <c r="BL71" s="205" t="s">
        <v>320</v>
      </c>
      <c r="BM71" s="205" t="s">
        <v>320</v>
      </c>
      <c r="BN71" s="205" t="s">
        <v>320</v>
      </c>
      <c r="BO71" s="205" t="s">
        <v>320</v>
      </c>
      <c r="BP71" s="205" t="s">
        <v>320</v>
      </c>
      <c r="BQ71" s="205" t="s">
        <v>320</v>
      </c>
      <c r="BR71" s="205" t="s">
        <v>320</v>
      </c>
      <c r="BS71" s="205" t="s">
        <v>320</v>
      </c>
      <c r="BT71" s="200">
        <v>0</v>
      </c>
      <c r="BU71" s="200">
        <v>0</v>
      </c>
      <c r="BV71" s="200">
        <v>0</v>
      </c>
      <c r="BW71" s="200">
        <v>0</v>
      </c>
      <c r="BX71" s="200">
        <v>0</v>
      </c>
      <c r="BY71" s="200">
        <v>0</v>
      </c>
      <c r="BZ71" s="200">
        <v>0</v>
      </c>
      <c r="CA71" s="200">
        <v>0</v>
      </c>
      <c r="CB71" s="200">
        <v>0</v>
      </c>
      <c r="CC71" s="200">
        <v>0</v>
      </c>
      <c r="CD71" s="200">
        <v>0</v>
      </c>
      <c r="CE71" s="200">
        <v>0</v>
      </c>
      <c r="CF71" s="200">
        <v>0</v>
      </c>
      <c r="CG71" s="200">
        <v>0</v>
      </c>
      <c r="CH71" s="205" t="s">
        <v>320</v>
      </c>
      <c r="CI71" s="200">
        <v>0</v>
      </c>
      <c r="CJ71" s="200">
        <v>0</v>
      </c>
      <c r="CK71" s="200">
        <v>0</v>
      </c>
      <c r="CL71" s="200">
        <v>0</v>
      </c>
      <c r="CM71" s="200">
        <v>0</v>
      </c>
      <c r="CN71" s="200">
        <v>0</v>
      </c>
      <c r="CO71" s="200">
        <v>0</v>
      </c>
      <c r="CP71" s="200">
        <v>0</v>
      </c>
      <c r="CQ71" s="200">
        <v>0</v>
      </c>
      <c r="CR71" s="200">
        <v>0</v>
      </c>
      <c r="CS71" s="200">
        <v>0</v>
      </c>
      <c r="CT71" s="205" t="s">
        <v>320</v>
      </c>
      <c r="CU71" s="209" t="s">
        <v>320</v>
      </c>
    </row>
    <row r="72" ht="15.4" customHeight="1" spans="1:99">
      <c r="A72" s="201" t="s">
        <v>415</v>
      </c>
      <c r="B72" s="202" t="s">
        <v>134</v>
      </c>
      <c r="C72" s="202" t="s">
        <v>134</v>
      </c>
      <c r="D72" s="202" t="s">
        <v>326</v>
      </c>
      <c r="E72" s="200">
        <v>18925236.49</v>
      </c>
      <c r="F72" s="200">
        <v>16273365.47</v>
      </c>
      <c r="G72" s="200">
        <v>5747089</v>
      </c>
      <c r="H72" s="200">
        <v>5080463.9</v>
      </c>
      <c r="I72" s="200">
        <v>4393758</v>
      </c>
      <c r="J72" s="200">
        <v>394460.88</v>
      </c>
      <c r="K72" s="200">
        <v>321831</v>
      </c>
      <c r="L72" s="200">
        <v>155400</v>
      </c>
      <c r="M72" s="200">
        <v>21800</v>
      </c>
      <c r="N72" s="200">
        <v>10600</v>
      </c>
      <c r="O72" s="200">
        <v>147962.69</v>
      </c>
      <c r="P72" s="200">
        <v>2578675.02</v>
      </c>
      <c r="Q72" s="200">
        <v>702776.56</v>
      </c>
      <c r="R72" s="200">
        <v>62865.43</v>
      </c>
      <c r="S72" s="200">
        <v>0</v>
      </c>
      <c r="T72" s="200">
        <v>0</v>
      </c>
      <c r="U72" s="200">
        <v>0</v>
      </c>
      <c r="V72" s="200">
        <v>0</v>
      </c>
      <c r="W72" s="200">
        <v>0</v>
      </c>
      <c r="X72" s="200">
        <v>0</v>
      </c>
      <c r="Y72" s="200">
        <v>0</v>
      </c>
      <c r="Z72" s="200">
        <v>0</v>
      </c>
      <c r="AA72" s="200">
        <v>0</v>
      </c>
      <c r="AB72" s="200">
        <v>0</v>
      </c>
      <c r="AC72" s="200">
        <v>0</v>
      </c>
      <c r="AD72" s="200">
        <v>1160</v>
      </c>
      <c r="AE72" s="200">
        <v>0</v>
      </c>
      <c r="AF72" s="200">
        <v>12616</v>
      </c>
      <c r="AG72" s="200">
        <v>0</v>
      </c>
      <c r="AH72" s="200">
        <v>0</v>
      </c>
      <c r="AI72" s="200">
        <v>0</v>
      </c>
      <c r="AJ72" s="200">
        <v>0</v>
      </c>
      <c r="AK72" s="200">
        <v>0</v>
      </c>
      <c r="AL72" s="200">
        <v>211443.13</v>
      </c>
      <c r="AM72" s="200">
        <v>210</v>
      </c>
      <c r="AN72" s="200">
        <v>20000</v>
      </c>
      <c r="AO72" s="200">
        <v>1555900</v>
      </c>
      <c r="AP72" s="200">
        <v>0</v>
      </c>
      <c r="AQ72" s="200">
        <v>11703.9</v>
      </c>
      <c r="AR72" s="200">
        <v>73196</v>
      </c>
      <c r="AS72" s="200">
        <v>0</v>
      </c>
      <c r="AT72" s="200">
        <v>0</v>
      </c>
      <c r="AU72" s="200">
        <v>0</v>
      </c>
      <c r="AV72" s="200">
        <v>0</v>
      </c>
      <c r="AW72" s="200">
        <v>5020</v>
      </c>
      <c r="AX72" s="200">
        <v>0</v>
      </c>
      <c r="AY72" s="200">
        <v>0</v>
      </c>
      <c r="AZ72" s="200">
        <v>0</v>
      </c>
      <c r="BA72" s="200">
        <v>42250</v>
      </c>
      <c r="BB72" s="200">
        <v>0</v>
      </c>
      <c r="BC72" s="200">
        <v>0</v>
      </c>
      <c r="BD72" s="200">
        <v>0</v>
      </c>
      <c r="BE72" s="200">
        <v>0</v>
      </c>
      <c r="BF72" s="200">
        <v>0</v>
      </c>
      <c r="BG72" s="200">
        <v>0</v>
      </c>
      <c r="BH72" s="200">
        <v>25926</v>
      </c>
      <c r="BI72" s="205" t="s">
        <v>320</v>
      </c>
      <c r="BJ72" s="205" t="s">
        <v>320</v>
      </c>
      <c r="BK72" s="205" t="s">
        <v>320</v>
      </c>
      <c r="BL72" s="205" t="s">
        <v>320</v>
      </c>
      <c r="BM72" s="205" t="s">
        <v>320</v>
      </c>
      <c r="BN72" s="205" t="s">
        <v>320</v>
      </c>
      <c r="BO72" s="205" t="s">
        <v>320</v>
      </c>
      <c r="BP72" s="205" t="s">
        <v>320</v>
      </c>
      <c r="BQ72" s="205" t="s">
        <v>320</v>
      </c>
      <c r="BR72" s="205" t="s">
        <v>320</v>
      </c>
      <c r="BS72" s="205" t="s">
        <v>320</v>
      </c>
      <c r="BT72" s="200">
        <v>0</v>
      </c>
      <c r="BU72" s="200">
        <v>0</v>
      </c>
      <c r="BV72" s="200">
        <v>0</v>
      </c>
      <c r="BW72" s="200">
        <v>0</v>
      </c>
      <c r="BX72" s="200">
        <v>0</v>
      </c>
      <c r="BY72" s="200">
        <v>0</v>
      </c>
      <c r="BZ72" s="200">
        <v>0</v>
      </c>
      <c r="CA72" s="200">
        <v>0</v>
      </c>
      <c r="CB72" s="200">
        <v>0</v>
      </c>
      <c r="CC72" s="200">
        <v>0</v>
      </c>
      <c r="CD72" s="200">
        <v>0</v>
      </c>
      <c r="CE72" s="200">
        <v>0</v>
      </c>
      <c r="CF72" s="200">
        <v>0</v>
      </c>
      <c r="CG72" s="200">
        <v>0</v>
      </c>
      <c r="CH72" s="205" t="s">
        <v>320</v>
      </c>
      <c r="CI72" s="200">
        <v>0</v>
      </c>
      <c r="CJ72" s="200">
        <v>0</v>
      </c>
      <c r="CK72" s="200">
        <v>0</v>
      </c>
      <c r="CL72" s="200">
        <v>0</v>
      </c>
      <c r="CM72" s="200">
        <v>0</v>
      </c>
      <c r="CN72" s="200">
        <v>0</v>
      </c>
      <c r="CO72" s="200">
        <v>0</v>
      </c>
      <c r="CP72" s="200">
        <v>0</v>
      </c>
      <c r="CQ72" s="200">
        <v>0</v>
      </c>
      <c r="CR72" s="200">
        <v>0</v>
      </c>
      <c r="CS72" s="200">
        <v>0</v>
      </c>
      <c r="CT72" s="205" t="s">
        <v>320</v>
      </c>
      <c r="CU72" s="209" t="s">
        <v>320</v>
      </c>
    </row>
    <row r="73" ht="15.4" customHeight="1" spans="1:99">
      <c r="A73" s="201" t="s">
        <v>416</v>
      </c>
      <c r="B73" s="202" t="s">
        <v>134</v>
      </c>
      <c r="C73" s="202" t="s">
        <v>134</v>
      </c>
      <c r="D73" s="202" t="s">
        <v>328</v>
      </c>
      <c r="E73" s="200">
        <v>234454.88</v>
      </c>
      <c r="F73" s="200">
        <v>70114.88</v>
      </c>
      <c r="G73" s="200">
        <v>44592</v>
      </c>
      <c r="H73" s="200">
        <v>0</v>
      </c>
      <c r="I73" s="200">
        <v>0</v>
      </c>
      <c r="J73" s="200">
        <v>12220.08</v>
      </c>
      <c r="K73" s="200">
        <v>0</v>
      </c>
      <c r="L73" s="200">
        <v>0</v>
      </c>
      <c r="M73" s="200">
        <v>0</v>
      </c>
      <c r="N73" s="200">
        <v>0</v>
      </c>
      <c r="O73" s="200">
        <v>13302.8</v>
      </c>
      <c r="P73" s="200">
        <v>0</v>
      </c>
      <c r="Q73" s="200">
        <v>0</v>
      </c>
      <c r="R73" s="200">
        <v>0</v>
      </c>
      <c r="S73" s="200">
        <v>0</v>
      </c>
      <c r="T73" s="200">
        <v>0</v>
      </c>
      <c r="U73" s="200">
        <v>0</v>
      </c>
      <c r="V73" s="200">
        <v>0</v>
      </c>
      <c r="W73" s="200">
        <v>0</v>
      </c>
      <c r="X73" s="200">
        <v>0</v>
      </c>
      <c r="Y73" s="200">
        <v>0</v>
      </c>
      <c r="Z73" s="200">
        <v>0</v>
      </c>
      <c r="AA73" s="200">
        <v>0</v>
      </c>
      <c r="AB73" s="200">
        <v>0</v>
      </c>
      <c r="AC73" s="200">
        <v>0</v>
      </c>
      <c r="AD73" s="200">
        <v>0</v>
      </c>
      <c r="AE73" s="200">
        <v>0</v>
      </c>
      <c r="AF73" s="200">
        <v>0</v>
      </c>
      <c r="AG73" s="200">
        <v>0</v>
      </c>
      <c r="AH73" s="200">
        <v>0</v>
      </c>
      <c r="AI73" s="200">
        <v>0</v>
      </c>
      <c r="AJ73" s="200">
        <v>0</v>
      </c>
      <c r="AK73" s="200">
        <v>0</v>
      </c>
      <c r="AL73" s="200">
        <v>0</v>
      </c>
      <c r="AM73" s="200">
        <v>0</v>
      </c>
      <c r="AN73" s="200">
        <v>0</v>
      </c>
      <c r="AO73" s="200">
        <v>0</v>
      </c>
      <c r="AP73" s="200">
        <v>0</v>
      </c>
      <c r="AQ73" s="200">
        <v>0</v>
      </c>
      <c r="AR73" s="200">
        <v>164340</v>
      </c>
      <c r="AS73" s="200">
        <v>0</v>
      </c>
      <c r="AT73" s="200">
        <v>0</v>
      </c>
      <c r="AU73" s="200">
        <v>0</v>
      </c>
      <c r="AV73" s="200">
        <v>0</v>
      </c>
      <c r="AW73" s="200">
        <v>164340</v>
      </c>
      <c r="AX73" s="200">
        <v>0</v>
      </c>
      <c r="AY73" s="200">
        <v>0</v>
      </c>
      <c r="AZ73" s="200">
        <v>0</v>
      </c>
      <c r="BA73" s="200">
        <v>0</v>
      </c>
      <c r="BB73" s="200">
        <v>0</v>
      </c>
      <c r="BC73" s="200">
        <v>0</v>
      </c>
      <c r="BD73" s="200">
        <v>0</v>
      </c>
      <c r="BE73" s="200">
        <v>0</v>
      </c>
      <c r="BF73" s="200">
        <v>0</v>
      </c>
      <c r="BG73" s="200">
        <v>0</v>
      </c>
      <c r="BH73" s="200">
        <v>0</v>
      </c>
      <c r="BI73" s="205" t="s">
        <v>320</v>
      </c>
      <c r="BJ73" s="205" t="s">
        <v>320</v>
      </c>
      <c r="BK73" s="205" t="s">
        <v>320</v>
      </c>
      <c r="BL73" s="205" t="s">
        <v>320</v>
      </c>
      <c r="BM73" s="205" t="s">
        <v>320</v>
      </c>
      <c r="BN73" s="205" t="s">
        <v>320</v>
      </c>
      <c r="BO73" s="205" t="s">
        <v>320</v>
      </c>
      <c r="BP73" s="205" t="s">
        <v>320</v>
      </c>
      <c r="BQ73" s="205" t="s">
        <v>320</v>
      </c>
      <c r="BR73" s="205" t="s">
        <v>320</v>
      </c>
      <c r="BS73" s="205" t="s">
        <v>320</v>
      </c>
      <c r="BT73" s="200">
        <v>0</v>
      </c>
      <c r="BU73" s="200">
        <v>0</v>
      </c>
      <c r="BV73" s="200">
        <v>0</v>
      </c>
      <c r="BW73" s="200">
        <v>0</v>
      </c>
      <c r="BX73" s="200">
        <v>0</v>
      </c>
      <c r="BY73" s="200">
        <v>0</v>
      </c>
      <c r="BZ73" s="200">
        <v>0</v>
      </c>
      <c r="CA73" s="200">
        <v>0</v>
      </c>
      <c r="CB73" s="200">
        <v>0</v>
      </c>
      <c r="CC73" s="200">
        <v>0</v>
      </c>
      <c r="CD73" s="200">
        <v>0</v>
      </c>
      <c r="CE73" s="200">
        <v>0</v>
      </c>
      <c r="CF73" s="200">
        <v>0</v>
      </c>
      <c r="CG73" s="200">
        <v>0</v>
      </c>
      <c r="CH73" s="205" t="s">
        <v>320</v>
      </c>
      <c r="CI73" s="200">
        <v>0</v>
      </c>
      <c r="CJ73" s="200">
        <v>0</v>
      </c>
      <c r="CK73" s="200">
        <v>0</v>
      </c>
      <c r="CL73" s="200">
        <v>0</v>
      </c>
      <c r="CM73" s="200">
        <v>0</v>
      </c>
      <c r="CN73" s="200">
        <v>0</v>
      </c>
      <c r="CO73" s="200">
        <v>0</v>
      </c>
      <c r="CP73" s="200">
        <v>0</v>
      </c>
      <c r="CQ73" s="200">
        <v>0</v>
      </c>
      <c r="CR73" s="200">
        <v>0</v>
      </c>
      <c r="CS73" s="200">
        <v>0</v>
      </c>
      <c r="CT73" s="205" t="s">
        <v>320</v>
      </c>
      <c r="CU73" s="209" t="s">
        <v>320</v>
      </c>
    </row>
    <row r="74" ht="15.4" customHeight="1" spans="1:99">
      <c r="A74" s="201" t="s">
        <v>417</v>
      </c>
      <c r="B74" s="202" t="s">
        <v>134</v>
      </c>
      <c r="C74" s="202" t="s">
        <v>134</v>
      </c>
      <c r="D74" s="202" t="s">
        <v>332</v>
      </c>
      <c r="E74" s="200">
        <v>892790.43</v>
      </c>
      <c r="F74" s="200">
        <v>702585</v>
      </c>
      <c r="G74" s="200">
        <v>417081</v>
      </c>
      <c r="H74" s="200">
        <v>22314</v>
      </c>
      <c r="I74" s="200">
        <v>48037</v>
      </c>
      <c r="J74" s="200">
        <v>3858</v>
      </c>
      <c r="K74" s="200">
        <v>34923</v>
      </c>
      <c r="L74" s="200">
        <v>163872</v>
      </c>
      <c r="M74" s="200">
        <v>0</v>
      </c>
      <c r="N74" s="200">
        <v>0</v>
      </c>
      <c r="O74" s="200">
        <v>12500</v>
      </c>
      <c r="P74" s="200">
        <v>178245.43</v>
      </c>
      <c r="Q74" s="200">
        <v>77027.68</v>
      </c>
      <c r="R74" s="200">
        <v>15501.75</v>
      </c>
      <c r="S74" s="200">
        <v>0</v>
      </c>
      <c r="T74" s="200">
        <v>0</v>
      </c>
      <c r="U74" s="200">
        <v>0</v>
      </c>
      <c r="V74" s="200">
        <v>0</v>
      </c>
      <c r="W74" s="200">
        <v>20000</v>
      </c>
      <c r="X74" s="200">
        <v>0</v>
      </c>
      <c r="Y74" s="200">
        <v>0</v>
      </c>
      <c r="Z74" s="200">
        <v>20000</v>
      </c>
      <c r="AA74" s="200">
        <v>0</v>
      </c>
      <c r="AB74" s="200">
        <v>0</v>
      </c>
      <c r="AC74" s="200">
        <v>0</v>
      </c>
      <c r="AD74" s="200">
        <v>0</v>
      </c>
      <c r="AE74" s="200">
        <v>0</v>
      </c>
      <c r="AF74" s="200">
        <v>0</v>
      </c>
      <c r="AG74" s="200">
        <v>0</v>
      </c>
      <c r="AH74" s="200">
        <v>0</v>
      </c>
      <c r="AI74" s="200">
        <v>0</v>
      </c>
      <c r="AJ74" s="200">
        <v>0</v>
      </c>
      <c r="AK74" s="200">
        <v>0</v>
      </c>
      <c r="AL74" s="200">
        <v>16216</v>
      </c>
      <c r="AM74" s="200">
        <v>0</v>
      </c>
      <c r="AN74" s="200">
        <v>0</v>
      </c>
      <c r="AO74" s="200">
        <v>29500</v>
      </c>
      <c r="AP74" s="200">
        <v>0</v>
      </c>
      <c r="AQ74" s="200">
        <v>0</v>
      </c>
      <c r="AR74" s="200">
        <v>11960</v>
      </c>
      <c r="AS74" s="200">
        <v>0</v>
      </c>
      <c r="AT74" s="200">
        <v>0</v>
      </c>
      <c r="AU74" s="200">
        <v>0</v>
      </c>
      <c r="AV74" s="200">
        <v>0</v>
      </c>
      <c r="AW74" s="200">
        <v>0</v>
      </c>
      <c r="AX74" s="200">
        <v>0</v>
      </c>
      <c r="AY74" s="200">
        <v>0</v>
      </c>
      <c r="AZ74" s="200">
        <v>0</v>
      </c>
      <c r="BA74" s="200">
        <v>150</v>
      </c>
      <c r="BB74" s="200">
        <v>0</v>
      </c>
      <c r="BC74" s="200">
        <v>0</v>
      </c>
      <c r="BD74" s="200">
        <v>0</v>
      </c>
      <c r="BE74" s="200">
        <v>0</v>
      </c>
      <c r="BF74" s="200">
        <v>0</v>
      </c>
      <c r="BG74" s="200">
        <v>0</v>
      </c>
      <c r="BH74" s="200">
        <v>11810</v>
      </c>
      <c r="BI74" s="205" t="s">
        <v>320</v>
      </c>
      <c r="BJ74" s="205" t="s">
        <v>320</v>
      </c>
      <c r="BK74" s="205" t="s">
        <v>320</v>
      </c>
      <c r="BL74" s="205" t="s">
        <v>320</v>
      </c>
      <c r="BM74" s="205" t="s">
        <v>320</v>
      </c>
      <c r="BN74" s="205" t="s">
        <v>320</v>
      </c>
      <c r="BO74" s="205" t="s">
        <v>320</v>
      </c>
      <c r="BP74" s="205" t="s">
        <v>320</v>
      </c>
      <c r="BQ74" s="205" t="s">
        <v>320</v>
      </c>
      <c r="BR74" s="205" t="s">
        <v>320</v>
      </c>
      <c r="BS74" s="205" t="s">
        <v>320</v>
      </c>
      <c r="BT74" s="200">
        <v>0</v>
      </c>
      <c r="BU74" s="200">
        <v>0</v>
      </c>
      <c r="BV74" s="200">
        <v>0</v>
      </c>
      <c r="BW74" s="200">
        <v>0</v>
      </c>
      <c r="BX74" s="200">
        <v>0</v>
      </c>
      <c r="BY74" s="200">
        <v>0</v>
      </c>
      <c r="BZ74" s="200">
        <v>0</v>
      </c>
      <c r="CA74" s="200">
        <v>0</v>
      </c>
      <c r="CB74" s="200">
        <v>0</v>
      </c>
      <c r="CC74" s="200">
        <v>0</v>
      </c>
      <c r="CD74" s="200">
        <v>0</v>
      </c>
      <c r="CE74" s="200">
        <v>0</v>
      </c>
      <c r="CF74" s="200">
        <v>0</v>
      </c>
      <c r="CG74" s="200">
        <v>0</v>
      </c>
      <c r="CH74" s="205" t="s">
        <v>320</v>
      </c>
      <c r="CI74" s="200">
        <v>0</v>
      </c>
      <c r="CJ74" s="200">
        <v>0</v>
      </c>
      <c r="CK74" s="200">
        <v>0</v>
      </c>
      <c r="CL74" s="200">
        <v>0</v>
      </c>
      <c r="CM74" s="200">
        <v>0</v>
      </c>
      <c r="CN74" s="200">
        <v>0</v>
      </c>
      <c r="CO74" s="200">
        <v>0</v>
      </c>
      <c r="CP74" s="200">
        <v>0</v>
      </c>
      <c r="CQ74" s="200">
        <v>0</v>
      </c>
      <c r="CR74" s="200">
        <v>0</v>
      </c>
      <c r="CS74" s="200">
        <v>0</v>
      </c>
      <c r="CT74" s="205" t="s">
        <v>320</v>
      </c>
      <c r="CU74" s="209" t="s">
        <v>320</v>
      </c>
    </row>
    <row r="75" ht="15.4" customHeight="1" spans="1:99">
      <c r="A75" s="201" t="s">
        <v>418</v>
      </c>
      <c r="B75" s="202" t="s">
        <v>134</v>
      </c>
      <c r="C75" s="202" t="s">
        <v>134</v>
      </c>
      <c r="D75" s="202" t="s">
        <v>419</v>
      </c>
      <c r="E75" s="200">
        <v>84798.8</v>
      </c>
      <c r="F75" s="200">
        <v>0</v>
      </c>
      <c r="G75" s="200">
        <v>0</v>
      </c>
      <c r="H75" s="200">
        <v>0</v>
      </c>
      <c r="I75" s="200">
        <v>0</v>
      </c>
      <c r="J75" s="200">
        <v>0</v>
      </c>
      <c r="K75" s="200">
        <v>0</v>
      </c>
      <c r="L75" s="200">
        <v>0</v>
      </c>
      <c r="M75" s="200">
        <v>0</v>
      </c>
      <c r="N75" s="200">
        <v>0</v>
      </c>
      <c r="O75" s="200">
        <v>0</v>
      </c>
      <c r="P75" s="200">
        <v>84798.8</v>
      </c>
      <c r="Q75" s="200">
        <v>0</v>
      </c>
      <c r="R75" s="200">
        <v>43910</v>
      </c>
      <c r="S75" s="200">
        <v>0</v>
      </c>
      <c r="T75" s="200">
        <v>0</v>
      </c>
      <c r="U75" s="200">
        <v>0</v>
      </c>
      <c r="V75" s="200">
        <v>0</v>
      </c>
      <c r="W75" s="200">
        <v>0</v>
      </c>
      <c r="X75" s="200">
        <v>0</v>
      </c>
      <c r="Y75" s="200">
        <v>0</v>
      </c>
      <c r="Z75" s="200">
        <v>0</v>
      </c>
      <c r="AA75" s="200">
        <v>0</v>
      </c>
      <c r="AB75" s="200">
        <v>40888.8</v>
      </c>
      <c r="AC75" s="200">
        <v>0</v>
      </c>
      <c r="AD75" s="200">
        <v>0</v>
      </c>
      <c r="AE75" s="200">
        <v>0</v>
      </c>
      <c r="AF75" s="200">
        <v>0</v>
      </c>
      <c r="AG75" s="200">
        <v>0</v>
      </c>
      <c r="AH75" s="200">
        <v>0</v>
      </c>
      <c r="AI75" s="200">
        <v>0</v>
      </c>
      <c r="AJ75" s="200">
        <v>0</v>
      </c>
      <c r="AK75" s="200">
        <v>0</v>
      </c>
      <c r="AL75" s="200">
        <v>0</v>
      </c>
      <c r="AM75" s="200">
        <v>0</v>
      </c>
      <c r="AN75" s="200">
        <v>0</v>
      </c>
      <c r="AO75" s="200">
        <v>0</v>
      </c>
      <c r="AP75" s="200">
        <v>0</v>
      </c>
      <c r="AQ75" s="200">
        <v>0</v>
      </c>
      <c r="AR75" s="200">
        <v>0</v>
      </c>
      <c r="AS75" s="200">
        <v>0</v>
      </c>
      <c r="AT75" s="200">
        <v>0</v>
      </c>
      <c r="AU75" s="200">
        <v>0</v>
      </c>
      <c r="AV75" s="200">
        <v>0</v>
      </c>
      <c r="AW75" s="200">
        <v>0</v>
      </c>
      <c r="AX75" s="200">
        <v>0</v>
      </c>
      <c r="AY75" s="200">
        <v>0</v>
      </c>
      <c r="AZ75" s="200">
        <v>0</v>
      </c>
      <c r="BA75" s="200">
        <v>0</v>
      </c>
      <c r="BB75" s="200">
        <v>0</v>
      </c>
      <c r="BC75" s="200">
        <v>0</v>
      </c>
      <c r="BD75" s="200">
        <v>0</v>
      </c>
      <c r="BE75" s="200">
        <v>0</v>
      </c>
      <c r="BF75" s="200">
        <v>0</v>
      </c>
      <c r="BG75" s="200">
        <v>0</v>
      </c>
      <c r="BH75" s="200">
        <v>0</v>
      </c>
      <c r="BI75" s="205" t="s">
        <v>320</v>
      </c>
      <c r="BJ75" s="205" t="s">
        <v>320</v>
      </c>
      <c r="BK75" s="205" t="s">
        <v>320</v>
      </c>
      <c r="BL75" s="205" t="s">
        <v>320</v>
      </c>
      <c r="BM75" s="205" t="s">
        <v>320</v>
      </c>
      <c r="BN75" s="205" t="s">
        <v>320</v>
      </c>
      <c r="BO75" s="205" t="s">
        <v>320</v>
      </c>
      <c r="BP75" s="205" t="s">
        <v>320</v>
      </c>
      <c r="BQ75" s="205" t="s">
        <v>320</v>
      </c>
      <c r="BR75" s="205" t="s">
        <v>320</v>
      </c>
      <c r="BS75" s="205" t="s">
        <v>320</v>
      </c>
      <c r="BT75" s="200">
        <v>0</v>
      </c>
      <c r="BU75" s="200">
        <v>0</v>
      </c>
      <c r="BV75" s="200">
        <v>0</v>
      </c>
      <c r="BW75" s="200">
        <v>0</v>
      </c>
      <c r="BX75" s="200">
        <v>0</v>
      </c>
      <c r="BY75" s="200">
        <v>0</v>
      </c>
      <c r="BZ75" s="200">
        <v>0</v>
      </c>
      <c r="CA75" s="200">
        <v>0</v>
      </c>
      <c r="CB75" s="200">
        <v>0</v>
      </c>
      <c r="CC75" s="200">
        <v>0</v>
      </c>
      <c r="CD75" s="200">
        <v>0</v>
      </c>
      <c r="CE75" s="200">
        <v>0</v>
      </c>
      <c r="CF75" s="200">
        <v>0</v>
      </c>
      <c r="CG75" s="200">
        <v>0</v>
      </c>
      <c r="CH75" s="205" t="s">
        <v>320</v>
      </c>
      <c r="CI75" s="200">
        <v>0</v>
      </c>
      <c r="CJ75" s="200">
        <v>0</v>
      </c>
      <c r="CK75" s="200">
        <v>0</v>
      </c>
      <c r="CL75" s="200">
        <v>0</v>
      </c>
      <c r="CM75" s="200">
        <v>0</v>
      </c>
      <c r="CN75" s="200">
        <v>0</v>
      </c>
      <c r="CO75" s="200">
        <v>0</v>
      </c>
      <c r="CP75" s="200">
        <v>0</v>
      </c>
      <c r="CQ75" s="200">
        <v>0</v>
      </c>
      <c r="CR75" s="200">
        <v>0</v>
      </c>
      <c r="CS75" s="200">
        <v>0</v>
      </c>
      <c r="CT75" s="205" t="s">
        <v>320</v>
      </c>
      <c r="CU75" s="209" t="s">
        <v>320</v>
      </c>
    </row>
    <row r="76" ht="15.4" customHeight="1" spans="1:99">
      <c r="A76" s="201" t="s">
        <v>420</v>
      </c>
      <c r="B76" s="202" t="s">
        <v>134</v>
      </c>
      <c r="C76" s="202" t="s">
        <v>134</v>
      </c>
      <c r="D76" s="202" t="s">
        <v>421</v>
      </c>
      <c r="E76" s="200">
        <v>7329247.43</v>
      </c>
      <c r="F76" s="200">
        <v>5616922.42</v>
      </c>
      <c r="G76" s="200">
        <v>1933616</v>
      </c>
      <c r="H76" s="200">
        <v>1699136</v>
      </c>
      <c r="I76" s="200">
        <v>1743592</v>
      </c>
      <c r="J76" s="200">
        <v>86248.42</v>
      </c>
      <c r="K76" s="200">
        <v>154330</v>
      </c>
      <c r="L76" s="200">
        <v>0</v>
      </c>
      <c r="M76" s="200">
        <v>0</v>
      </c>
      <c r="N76" s="200">
        <v>0</v>
      </c>
      <c r="O76" s="200">
        <v>0</v>
      </c>
      <c r="P76" s="200">
        <v>1692485.01</v>
      </c>
      <c r="Q76" s="200">
        <v>173232.37</v>
      </c>
      <c r="R76" s="200">
        <v>0</v>
      </c>
      <c r="S76" s="200">
        <v>0</v>
      </c>
      <c r="T76" s="200">
        <v>0</v>
      </c>
      <c r="U76" s="200">
        <v>0</v>
      </c>
      <c r="V76" s="200">
        <v>0</v>
      </c>
      <c r="W76" s="200">
        <v>0</v>
      </c>
      <c r="X76" s="200">
        <v>0</v>
      </c>
      <c r="Y76" s="200">
        <v>0</v>
      </c>
      <c r="Z76" s="200">
        <v>0</v>
      </c>
      <c r="AA76" s="200">
        <v>0</v>
      </c>
      <c r="AB76" s="200">
        <v>752217.98</v>
      </c>
      <c r="AC76" s="200">
        <v>0</v>
      </c>
      <c r="AD76" s="200">
        <v>0</v>
      </c>
      <c r="AE76" s="200">
        <v>0</v>
      </c>
      <c r="AF76" s="200">
        <v>0</v>
      </c>
      <c r="AG76" s="200">
        <v>0</v>
      </c>
      <c r="AH76" s="200">
        <v>0</v>
      </c>
      <c r="AI76" s="200">
        <v>0</v>
      </c>
      <c r="AJ76" s="200">
        <v>101610</v>
      </c>
      <c r="AK76" s="200">
        <v>0</v>
      </c>
      <c r="AL76" s="200">
        <v>80774.66</v>
      </c>
      <c r="AM76" s="200">
        <v>0</v>
      </c>
      <c r="AN76" s="200">
        <v>0</v>
      </c>
      <c r="AO76" s="200">
        <v>584650</v>
      </c>
      <c r="AP76" s="200">
        <v>0</v>
      </c>
      <c r="AQ76" s="200">
        <v>0</v>
      </c>
      <c r="AR76" s="200">
        <v>19840</v>
      </c>
      <c r="AS76" s="200">
        <v>0</v>
      </c>
      <c r="AT76" s="200">
        <v>0</v>
      </c>
      <c r="AU76" s="200">
        <v>0</v>
      </c>
      <c r="AV76" s="200">
        <v>0</v>
      </c>
      <c r="AW76" s="200">
        <v>0</v>
      </c>
      <c r="AX76" s="200">
        <v>0</v>
      </c>
      <c r="AY76" s="200">
        <v>0</v>
      </c>
      <c r="AZ76" s="200">
        <v>0</v>
      </c>
      <c r="BA76" s="200">
        <v>15000</v>
      </c>
      <c r="BB76" s="200">
        <v>0</v>
      </c>
      <c r="BC76" s="200">
        <v>0</v>
      </c>
      <c r="BD76" s="200">
        <v>0</v>
      </c>
      <c r="BE76" s="200">
        <v>0</v>
      </c>
      <c r="BF76" s="200">
        <v>0</v>
      </c>
      <c r="BG76" s="200">
        <v>0</v>
      </c>
      <c r="BH76" s="200">
        <v>4840</v>
      </c>
      <c r="BI76" s="205" t="s">
        <v>320</v>
      </c>
      <c r="BJ76" s="205" t="s">
        <v>320</v>
      </c>
      <c r="BK76" s="205" t="s">
        <v>320</v>
      </c>
      <c r="BL76" s="205" t="s">
        <v>320</v>
      </c>
      <c r="BM76" s="205" t="s">
        <v>320</v>
      </c>
      <c r="BN76" s="205" t="s">
        <v>320</v>
      </c>
      <c r="BO76" s="205" t="s">
        <v>320</v>
      </c>
      <c r="BP76" s="205" t="s">
        <v>320</v>
      </c>
      <c r="BQ76" s="205" t="s">
        <v>320</v>
      </c>
      <c r="BR76" s="205" t="s">
        <v>320</v>
      </c>
      <c r="BS76" s="205" t="s">
        <v>320</v>
      </c>
      <c r="BT76" s="200">
        <v>0</v>
      </c>
      <c r="BU76" s="200">
        <v>0</v>
      </c>
      <c r="BV76" s="200">
        <v>0</v>
      </c>
      <c r="BW76" s="200">
        <v>0</v>
      </c>
      <c r="BX76" s="200">
        <v>0</v>
      </c>
      <c r="BY76" s="200">
        <v>0</v>
      </c>
      <c r="BZ76" s="200">
        <v>0</v>
      </c>
      <c r="CA76" s="200">
        <v>0</v>
      </c>
      <c r="CB76" s="200">
        <v>0</v>
      </c>
      <c r="CC76" s="200">
        <v>0</v>
      </c>
      <c r="CD76" s="200">
        <v>0</v>
      </c>
      <c r="CE76" s="200">
        <v>0</v>
      </c>
      <c r="CF76" s="200">
        <v>0</v>
      </c>
      <c r="CG76" s="200">
        <v>0</v>
      </c>
      <c r="CH76" s="205" t="s">
        <v>320</v>
      </c>
      <c r="CI76" s="200">
        <v>0</v>
      </c>
      <c r="CJ76" s="200">
        <v>0</v>
      </c>
      <c r="CK76" s="200">
        <v>0</v>
      </c>
      <c r="CL76" s="200">
        <v>0</v>
      </c>
      <c r="CM76" s="200">
        <v>0</v>
      </c>
      <c r="CN76" s="200">
        <v>0</v>
      </c>
      <c r="CO76" s="200">
        <v>0</v>
      </c>
      <c r="CP76" s="200">
        <v>0</v>
      </c>
      <c r="CQ76" s="200">
        <v>0</v>
      </c>
      <c r="CR76" s="200">
        <v>0</v>
      </c>
      <c r="CS76" s="200">
        <v>0</v>
      </c>
      <c r="CT76" s="205" t="s">
        <v>320</v>
      </c>
      <c r="CU76" s="209" t="s">
        <v>320</v>
      </c>
    </row>
    <row r="77" ht="15.4" customHeight="1" spans="1:99">
      <c r="A77" s="201" t="s">
        <v>422</v>
      </c>
      <c r="B77" s="202" t="s">
        <v>134</v>
      </c>
      <c r="C77" s="202" t="s">
        <v>134</v>
      </c>
      <c r="D77" s="202" t="s">
        <v>326</v>
      </c>
      <c r="E77" s="200">
        <v>4696330.28</v>
      </c>
      <c r="F77" s="200">
        <v>4066928.25</v>
      </c>
      <c r="G77" s="200">
        <v>1237616</v>
      </c>
      <c r="H77" s="200">
        <v>1058452</v>
      </c>
      <c r="I77" s="200">
        <v>1539657.83</v>
      </c>
      <c r="J77" s="200">
        <v>76872.42</v>
      </c>
      <c r="K77" s="200">
        <v>154330</v>
      </c>
      <c r="L77" s="200">
        <v>0</v>
      </c>
      <c r="M77" s="200">
        <v>0</v>
      </c>
      <c r="N77" s="200">
        <v>0</v>
      </c>
      <c r="O77" s="200">
        <v>0</v>
      </c>
      <c r="P77" s="200">
        <v>611522.03</v>
      </c>
      <c r="Q77" s="200">
        <v>173232.37</v>
      </c>
      <c r="R77" s="200">
        <v>0</v>
      </c>
      <c r="S77" s="200">
        <v>0</v>
      </c>
      <c r="T77" s="200">
        <v>0</v>
      </c>
      <c r="U77" s="200">
        <v>0</v>
      </c>
      <c r="V77" s="200">
        <v>0</v>
      </c>
      <c r="W77" s="200">
        <v>0</v>
      </c>
      <c r="X77" s="200">
        <v>0</v>
      </c>
      <c r="Y77" s="200">
        <v>0</v>
      </c>
      <c r="Z77" s="200">
        <v>0</v>
      </c>
      <c r="AA77" s="200">
        <v>0</v>
      </c>
      <c r="AB77" s="200">
        <v>0</v>
      </c>
      <c r="AC77" s="200">
        <v>0</v>
      </c>
      <c r="AD77" s="200">
        <v>0</v>
      </c>
      <c r="AE77" s="200">
        <v>0</v>
      </c>
      <c r="AF77" s="200">
        <v>0</v>
      </c>
      <c r="AG77" s="200">
        <v>0</v>
      </c>
      <c r="AH77" s="200">
        <v>0</v>
      </c>
      <c r="AI77" s="200">
        <v>0</v>
      </c>
      <c r="AJ77" s="200">
        <v>0</v>
      </c>
      <c r="AK77" s="200">
        <v>0</v>
      </c>
      <c r="AL77" s="200">
        <v>54039.66</v>
      </c>
      <c r="AM77" s="200">
        <v>0</v>
      </c>
      <c r="AN77" s="200">
        <v>0</v>
      </c>
      <c r="AO77" s="200">
        <v>384250</v>
      </c>
      <c r="AP77" s="200">
        <v>0</v>
      </c>
      <c r="AQ77" s="200">
        <v>0</v>
      </c>
      <c r="AR77" s="200">
        <v>17880</v>
      </c>
      <c r="AS77" s="200">
        <v>0</v>
      </c>
      <c r="AT77" s="200">
        <v>0</v>
      </c>
      <c r="AU77" s="200">
        <v>0</v>
      </c>
      <c r="AV77" s="200">
        <v>0</v>
      </c>
      <c r="AW77" s="200">
        <v>0</v>
      </c>
      <c r="AX77" s="200">
        <v>0</v>
      </c>
      <c r="AY77" s="200">
        <v>0</v>
      </c>
      <c r="AZ77" s="200">
        <v>0</v>
      </c>
      <c r="BA77" s="200">
        <v>15000</v>
      </c>
      <c r="BB77" s="200">
        <v>0</v>
      </c>
      <c r="BC77" s="200">
        <v>0</v>
      </c>
      <c r="BD77" s="200">
        <v>0</v>
      </c>
      <c r="BE77" s="200">
        <v>0</v>
      </c>
      <c r="BF77" s="200">
        <v>0</v>
      </c>
      <c r="BG77" s="200">
        <v>0</v>
      </c>
      <c r="BH77" s="200">
        <v>2880</v>
      </c>
      <c r="BI77" s="205" t="s">
        <v>320</v>
      </c>
      <c r="BJ77" s="205" t="s">
        <v>320</v>
      </c>
      <c r="BK77" s="205" t="s">
        <v>320</v>
      </c>
      <c r="BL77" s="205" t="s">
        <v>320</v>
      </c>
      <c r="BM77" s="205" t="s">
        <v>320</v>
      </c>
      <c r="BN77" s="205" t="s">
        <v>320</v>
      </c>
      <c r="BO77" s="205" t="s">
        <v>320</v>
      </c>
      <c r="BP77" s="205" t="s">
        <v>320</v>
      </c>
      <c r="BQ77" s="205" t="s">
        <v>320</v>
      </c>
      <c r="BR77" s="205" t="s">
        <v>320</v>
      </c>
      <c r="BS77" s="205" t="s">
        <v>320</v>
      </c>
      <c r="BT77" s="200">
        <v>0</v>
      </c>
      <c r="BU77" s="200">
        <v>0</v>
      </c>
      <c r="BV77" s="200">
        <v>0</v>
      </c>
      <c r="BW77" s="200">
        <v>0</v>
      </c>
      <c r="BX77" s="200">
        <v>0</v>
      </c>
      <c r="BY77" s="200">
        <v>0</v>
      </c>
      <c r="BZ77" s="200">
        <v>0</v>
      </c>
      <c r="CA77" s="200">
        <v>0</v>
      </c>
      <c r="CB77" s="200">
        <v>0</v>
      </c>
      <c r="CC77" s="200">
        <v>0</v>
      </c>
      <c r="CD77" s="200">
        <v>0</v>
      </c>
      <c r="CE77" s="200">
        <v>0</v>
      </c>
      <c r="CF77" s="200">
        <v>0</v>
      </c>
      <c r="CG77" s="200">
        <v>0</v>
      </c>
      <c r="CH77" s="205" t="s">
        <v>320</v>
      </c>
      <c r="CI77" s="200">
        <v>0</v>
      </c>
      <c r="CJ77" s="200">
        <v>0</v>
      </c>
      <c r="CK77" s="200">
        <v>0</v>
      </c>
      <c r="CL77" s="200">
        <v>0</v>
      </c>
      <c r="CM77" s="200">
        <v>0</v>
      </c>
      <c r="CN77" s="200">
        <v>0</v>
      </c>
      <c r="CO77" s="200">
        <v>0</v>
      </c>
      <c r="CP77" s="200">
        <v>0</v>
      </c>
      <c r="CQ77" s="200">
        <v>0</v>
      </c>
      <c r="CR77" s="200">
        <v>0</v>
      </c>
      <c r="CS77" s="200">
        <v>0</v>
      </c>
      <c r="CT77" s="205" t="s">
        <v>320</v>
      </c>
      <c r="CU77" s="209" t="s">
        <v>320</v>
      </c>
    </row>
    <row r="78" ht="15.4" customHeight="1" spans="1:99">
      <c r="A78" s="201" t="s">
        <v>423</v>
      </c>
      <c r="B78" s="202" t="s">
        <v>134</v>
      </c>
      <c r="C78" s="202" t="s">
        <v>134</v>
      </c>
      <c r="D78" s="202" t="s">
        <v>328</v>
      </c>
      <c r="E78" s="200">
        <v>853827.98</v>
      </c>
      <c r="F78" s="200">
        <v>0</v>
      </c>
      <c r="G78" s="200">
        <v>0</v>
      </c>
      <c r="H78" s="200">
        <v>0</v>
      </c>
      <c r="I78" s="200">
        <v>0</v>
      </c>
      <c r="J78" s="200">
        <v>0</v>
      </c>
      <c r="K78" s="200">
        <v>0</v>
      </c>
      <c r="L78" s="200">
        <v>0</v>
      </c>
      <c r="M78" s="200">
        <v>0</v>
      </c>
      <c r="N78" s="200">
        <v>0</v>
      </c>
      <c r="O78" s="200">
        <v>0</v>
      </c>
      <c r="P78" s="200">
        <v>853827.98</v>
      </c>
      <c r="Q78" s="200">
        <v>0</v>
      </c>
      <c r="R78" s="200">
        <v>0</v>
      </c>
      <c r="S78" s="200">
        <v>0</v>
      </c>
      <c r="T78" s="200">
        <v>0</v>
      </c>
      <c r="U78" s="200">
        <v>0</v>
      </c>
      <c r="V78" s="200">
        <v>0</v>
      </c>
      <c r="W78" s="200">
        <v>0</v>
      </c>
      <c r="X78" s="200">
        <v>0</v>
      </c>
      <c r="Y78" s="200">
        <v>0</v>
      </c>
      <c r="Z78" s="200">
        <v>0</v>
      </c>
      <c r="AA78" s="200">
        <v>0</v>
      </c>
      <c r="AB78" s="200">
        <v>752217.98</v>
      </c>
      <c r="AC78" s="200">
        <v>0</v>
      </c>
      <c r="AD78" s="200">
        <v>0</v>
      </c>
      <c r="AE78" s="200">
        <v>0</v>
      </c>
      <c r="AF78" s="200">
        <v>0</v>
      </c>
      <c r="AG78" s="200">
        <v>0</v>
      </c>
      <c r="AH78" s="200">
        <v>0</v>
      </c>
      <c r="AI78" s="200">
        <v>0</v>
      </c>
      <c r="AJ78" s="200">
        <v>101610</v>
      </c>
      <c r="AK78" s="200">
        <v>0</v>
      </c>
      <c r="AL78" s="200">
        <v>0</v>
      </c>
      <c r="AM78" s="200">
        <v>0</v>
      </c>
      <c r="AN78" s="200">
        <v>0</v>
      </c>
      <c r="AO78" s="200">
        <v>0</v>
      </c>
      <c r="AP78" s="200">
        <v>0</v>
      </c>
      <c r="AQ78" s="200">
        <v>0</v>
      </c>
      <c r="AR78" s="200">
        <v>0</v>
      </c>
      <c r="AS78" s="200">
        <v>0</v>
      </c>
      <c r="AT78" s="200">
        <v>0</v>
      </c>
      <c r="AU78" s="200">
        <v>0</v>
      </c>
      <c r="AV78" s="200">
        <v>0</v>
      </c>
      <c r="AW78" s="200">
        <v>0</v>
      </c>
      <c r="AX78" s="200">
        <v>0</v>
      </c>
      <c r="AY78" s="200">
        <v>0</v>
      </c>
      <c r="AZ78" s="200">
        <v>0</v>
      </c>
      <c r="BA78" s="200">
        <v>0</v>
      </c>
      <c r="BB78" s="200">
        <v>0</v>
      </c>
      <c r="BC78" s="200">
        <v>0</v>
      </c>
      <c r="BD78" s="200">
        <v>0</v>
      </c>
      <c r="BE78" s="200">
        <v>0</v>
      </c>
      <c r="BF78" s="200">
        <v>0</v>
      </c>
      <c r="BG78" s="200">
        <v>0</v>
      </c>
      <c r="BH78" s="200">
        <v>0</v>
      </c>
      <c r="BI78" s="205" t="s">
        <v>320</v>
      </c>
      <c r="BJ78" s="205" t="s">
        <v>320</v>
      </c>
      <c r="BK78" s="205" t="s">
        <v>320</v>
      </c>
      <c r="BL78" s="205" t="s">
        <v>320</v>
      </c>
      <c r="BM78" s="205" t="s">
        <v>320</v>
      </c>
      <c r="BN78" s="205" t="s">
        <v>320</v>
      </c>
      <c r="BO78" s="205" t="s">
        <v>320</v>
      </c>
      <c r="BP78" s="205" t="s">
        <v>320</v>
      </c>
      <c r="BQ78" s="205" t="s">
        <v>320</v>
      </c>
      <c r="BR78" s="205" t="s">
        <v>320</v>
      </c>
      <c r="BS78" s="205" t="s">
        <v>320</v>
      </c>
      <c r="BT78" s="200">
        <v>0</v>
      </c>
      <c r="BU78" s="200">
        <v>0</v>
      </c>
      <c r="BV78" s="200">
        <v>0</v>
      </c>
      <c r="BW78" s="200">
        <v>0</v>
      </c>
      <c r="BX78" s="200">
        <v>0</v>
      </c>
      <c r="BY78" s="200">
        <v>0</v>
      </c>
      <c r="BZ78" s="200">
        <v>0</v>
      </c>
      <c r="CA78" s="200">
        <v>0</v>
      </c>
      <c r="CB78" s="200">
        <v>0</v>
      </c>
      <c r="CC78" s="200">
        <v>0</v>
      </c>
      <c r="CD78" s="200">
        <v>0</v>
      </c>
      <c r="CE78" s="200">
        <v>0</v>
      </c>
      <c r="CF78" s="200">
        <v>0</v>
      </c>
      <c r="CG78" s="200">
        <v>0</v>
      </c>
      <c r="CH78" s="205" t="s">
        <v>320</v>
      </c>
      <c r="CI78" s="200">
        <v>0</v>
      </c>
      <c r="CJ78" s="200">
        <v>0</v>
      </c>
      <c r="CK78" s="200">
        <v>0</v>
      </c>
      <c r="CL78" s="200">
        <v>0</v>
      </c>
      <c r="CM78" s="200">
        <v>0</v>
      </c>
      <c r="CN78" s="200">
        <v>0</v>
      </c>
      <c r="CO78" s="200">
        <v>0</v>
      </c>
      <c r="CP78" s="200">
        <v>0</v>
      </c>
      <c r="CQ78" s="200">
        <v>0</v>
      </c>
      <c r="CR78" s="200">
        <v>0</v>
      </c>
      <c r="CS78" s="200">
        <v>0</v>
      </c>
      <c r="CT78" s="205" t="s">
        <v>320</v>
      </c>
      <c r="CU78" s="209" t="s">
        <v>320</v>
      </c>
    </row>
    <row r="79" ht="15.4" customHeight="1" spans="1:99">
      <c r="A79" s="201" t="s">
        <v>424</v>
      </c>
      <c r="B79" s="202" t="s">
        <v>134</v>
      </c>
      <c r="C79" s="202" t="s">
        <v>134</v>
      </c>
      <c r="D79" s="202" t="s">
        <v>332</v>
      </c>
      <c r="E79" s="200">
        <v>1779089.17</v>
      </c>
      <c r="F79" s="200">
        <v>1549994.17</v>
      </c>
      <c r="G79" s="200">
        <v>696000</v>
      </c>
      <c r="H79" s="200">
        <v>640684</v>
      </c>
      <c r="I79" s="200">
        <v>203934.17</v>
      </c>
      <c r="J79" s="200">
        <v>9376</v>
      </c>
      <c r="K79" s="200">
        <v>0</v>
      </c>
      <c r="L79" s="200">
        <v>0</v>
      </c>
      <c r="M79" s="200">
        <v>0</v>
      </c>
      <c r="N79" s="200">
        <v>0</v>
      </c>
      <c r="O79" s="200">
        <v>0</v>
      </c>
      <c r="P79" s="200">
        <v>227135</v>
      </c>
      <c r="Q79" s="200">
        <v>0</v>
      </c>
      <c r="R79" s="200">
        <v>0</v>
      </c>
      <c r="S79" s="200">
        <v>0</v>
      </c>
      <c r="T79" s="200">
        <v>0</v>
      </c>
      <c r="U79" s="200">
        <v>0</v>
      </c>
      <c r="V79" s="200">
        <v>0</v>
      </c>
      <c r="W79" s="200">
        <v>0</v>
      </c>
      <c r="X79" s="200">
        <v>0</v>
      </c>
      <c r="Y79" s="200">
        <v>0</v>
      </c>
      <c r="Z79" s="200">
        <v>0</v>
      </c>
      <c r="AA79" s="200">
        <v>0</v>
      </c>
      <c r="AB79" s="200">
        <v>0</v>
      </c>
      <c r="AC79" s="200">
        <v>0</v>
      </c>
      <c r="AD79" s="200">
        <v>0</v>
      </c>
      <c r="AE79" s="200">
        <v>0</v>
      </c>
      <c r="AF79" s="200">
        <v>0</v>
      </c>
      <c r="AG79" s="200">
        <v>0</v>
      </c>
      <c r="AH79" s="200">
        <v>0</v>
      </c>
      <c r="AI79" s="200">
        <v>0</v>
      </c>
      <c r="AJ79" s="200">
        <v>0</v>
      </c>
      <c r="AK79" s="200">
        <v>0</v>
      </c>
      <c r="AL79" s="200">
        <v>26735</v>
      </c>
      <c r="AM79" s="200">
        <v>0</v>
      </c>
      <c r="AN79" s="200">
        <v>0</v>
      </c>
      <c r="AO79" s="200">
        <v>200400</v>
      </c>
      <c r="AP79" s="200">
        <v>0</v>
      </c>
      <c r="AQ79" s="200">
        <v>0</v>
      </c>
      <c r="AR79" s="200">
        <v>1960</v>
      </c>
      <c r="AS79" s="200">
        <v>0</v>
      </c>
      <c r="AT79" s="200">
        <v>0</v>
      </c>
      <c r="AU79" s="200">
        <v>0</v>
      </c>
      <c r="AV79" s="200">
        <v>0</v>
      </c>
      <c r="AW79" s="200">
        <v>0</v>
      </c>
      <c r="AX79" s="200">
        <v>0</v>
      </c>
      <c r="AY79" s="200">
        <v>0</v>
      </c>
      <c r="AZ79" s="200">
        <v>0</v>
      </c>
      <c r="BA79" s="200">
        <v>0</v>
      </c>
      <c r="BB79" s="200">
        <v>0</v>
      </c>
      <c r="BC79" s="200">
        <v>0</v>
      </c>
      <c r="BD79" s="200">
        <v>0</v>
      </c>
      <c r="BE79" s="200">
        <v>0</v>
      </c>
      <c r="BF79" s="200">
        <v>0</v>
      </c>
      <c r="BG79" s="200">
        <v>0</v>
      </c>
      <c r="BH79" s="200">
        <v>1960</v>
      </c>
      <c r="BI79" s="205" t="s">
        <v>320</v>
      </c>
      <c r="BJ79" s="205" t="s">
        <v>320</v>
      </c>
      <c r="BK79" s="205" t="s">
        <v>320</v>
      </c>
      <c r="BL79" s="205" t="s">
        <v>320</v>
      </c>
      <c r="BM79" s="205" t="s">
        <v>320</v>
      </c>
      <c r="BN79" s="205" t="s">
        <v>320</v>
      </c>
      <c r="BO79" s="205" t="s">
        <v>320</v>
      </c>
      <c r="BP79" s="205" t="s">
        <v>320</v>
      </c>
      <c r="BQ79" s="205" t="s">
        <v>320</v>
      </c>
      <c r="BR79" s="205" t="s">
        <v>320</v>
      </c>
      <c r="BS79" s="205" t="s">
        <v>320</v>
      </c>
      <c r="BT79" s="200">
        <v>0</v>
      </c>
      <c r="BU79" s="200">
        <v>0</v>
      </c>
      <c r="BV79" s="200">
        <v>0</v>
      </c>
      <c r="BW79" s="200">
        <v>0</v>
      </c>
      <c r="BX79" s="200">
        <v>0</v>
      </c>
      <c r="BY79" s="200">
        <v>0</v>
      </c>
      <c r="BZ79" s="200">
        <v>0</v>
      </c>
      <c r="CA79" s="200">
        <v>0</v>
      </c>
      <c r="CB79" s="200">
        <v>0</v>
      </c>
      <c r="CC79" s="200">
        <v>0</v>
      </c>
      <c r="CD79" s="200">
        <v>0</v>
      </c>
      <c r="CE79" s="200">
        <v>0</v>
      </c>
      <c r="CF79" s="200">
        <v>0</v>
      </c>
      <c r="CG79" s="200">
        <v>0</v>
      </c>
      <c r="CH79" s="205" t="s">
        <v>320</v>
      </c>
      <c r="CI79" s="200">
        <v>0</v>
      </c>
      <c r="CJ79" s="200">
        <v>0</v>
      </c>
      <c r="CK79" s="200">
        <v>0</v>
      </c>
      <c r="CL79" s="200">
        <v>0</v>
      </c>
      <c r="CM79" s="200">
        <v>0</v>
      </c>
      <c r="CN79" s="200">
        <v>0</v>
      </c>
      <c r="CO79" s="200">
        <v>0</v>
      </c>
      <c r="CP79" s="200">
        <v>0</v>
      </c>
      <c r="CQ79" s="200">
        <v>0</v>
      </c>
      <c r="CR79" s="200">
        <v>0</v>
      </c>
      <c r="CS79" s="200">
        <v>0</v>
      </c>
      <c r="CT79" s="205" t="s">
        <v>320</v>
      </c>
      <c r="CU79" s="209" t="s">
        <v>320</v>
      </c>
    </row>
    <row r="80" ht="15.4" customHeight="1" spans="1:99">
      <c r="A80" s="201" t="s">
        <v>425</v>
      </c>
      <c r="B80" s="202" t="s">
        <v>134</v>
      </c>
      <c r="C80" s="202" t="s">
        <v>134</v>
      </c>
      <c r="D80" s="202" t="s">
        <v>426</v>
      </c>
      <c r="E80" s="200">
        <v>4791708.51</v>
      </c>
      <c r="F80" s="200">
        <v>3342481.51</v>
      </c>
      <c r="G80" s="200">
        <v>1167702</v>
      </c>
      <c r="H80" s="200">
        <v>974085</v>
      </c>
      <c r="I80" s="200">
        <v>1036279</v>
      </c>
      <c r="J80" s="200">
        <v>75362.51</v>
      </c>
      <c r="K80" s="200">
        <v>80941</v>
      </c>
      <c r="L80" s="200">
        <v>0</v>
      </c>
      <c r="M80" s="200">
        <v>8112</v>
      </c>
      <c r="N80" s="200">
        <v>0</v>
      </c>
      <c r="O80" s="200">
        <v>0</v>
      </c>
      <c r="P80" s="200">
        <v>1216218.9</v>
      </c>
      <c r="Q80" s="200">
        <v>50878.78</v>
      </c>
      <c r="R80" s="200">
        <v>454429</v>
      </c>
      <c r="S80" s="200">
        <v>0</v>
      </c>
      <c r="T80" s="200">
        <v>0</v>
      </c>
      <c r="U80" s="200">
        <v>0</v>
      </c>
      <c r="V80" s="200">
        <v>0</v>
      </c>
      <c r="W80" s="200">
        <v>0</v>
      </c>
      <c r="X80" s="200">
        <v>0</v>
      </c>
      <c r="Y80" s="200">
        <v>0</v>
      </c>
      <c r="Z80" s="200">
        <v>12557.5</v>
      </c>
      <c r="AA80" s="200">
        <v>0</v>
      </c>
      <c r="AB80" s="200">
        <v>0</v>
      </c>
      <c r="AC80" s="200">
        <v>60980</v>
      </c>
      <c r="AD80" s="200">
        <v>15000</v>
      </c>
      <c r="AE80" s="200">
        <v>28000</v>
      </c>
      <c r="AF80" s="200">
        <v>5000</v>
      </c>
      <c r="AG80" s="200">
        <v>0</v>
      </c>
      <c r="AH80" s="200">
        <v>0</v>
      </c>
      <c r="AI80" s="200">
        <v>0</v>
      </c>
      <c r="AJ80" s="200">
        <v>120990</v>
      </c>
      <c r="AK80" s="200">
        <v>0</v>
      </c>
      <c r="AL80" s="200">
        <v>49075.62</v>
      </c>
      <c r="AM80" s="200">
        <v>0</v>
      </c>
      <c r="AN80" s="200">
        <v>20000</v>
      </c>
      <c r="AO80" s="200">
        <v>346350</v>
      </c>
      <c r="AP80" s="200">
        <v>0</v>
      </c>
      <c r="AQ80" s="200">
        <v>52958</v>
      </c>
      <c r="AR80" s="200">
        <v>35798.1</v>
      </c>
      <c r="AS80" s="200">
        <v>0</v>
      </c>
      <c r="AT80" s="200">
        <v>0</v>
      </c>
      <c r="AU80" s="200">
        <v>0</v>
      </c>
      <c r="AV80" s="200">
        <v>0</v>
      </c>
      <c r="AW80" s="200">
        <v>4840.1</v>
      </c>
      <c r="AX80" s="200">
        <v>0</v>
      </c>
      <c r="AY80" s="200">
        <v>0</v>
      </c>
      <c r="AZ80" s="200">
        <v>0</v>
      </c>
      <c r="BA80" s="200">
        <v>7900</v>
      </c>
      <c r="BB80" s="200">
        <v>0</v>
      </c>
      <c r="BC80" s="200">
        <v>0</v>
      </c>
      <c r="BD80" s="200">
        <v>0</v>
      </c>
      <c r="BE80" s="200">
        <v>0</v>
      </c>
      <c r="BF80" s="200">
        <v>0</v>
      </c>
      <c r="BG80" s="200">
        <v>0</v>
      </c>
      <c r="BH80" s="200">
        <v>23058</v>
      </c>
      <c r="BI80" s="205" t="s">
        <v>320</v>
      </c>
      <c r="BJ80" s="205" t="s">
        <v>320</v>
      </c>
      <c r="BK80" s="205" t="s">
        <v>320</v>
      </c>
      <c r="BL80" s="205" t="s">
        <v>320</v>
      </c>
      <c r="BM80" s="205" t="s">
        <v>320</v>
      </c>
      <c r="BN80" s="205" t="s">
        <v>320</v>
      </c>
      <c r="BO80" s="205" t="s">
        <v>320</v>
      </c>
      <c r="BP80" s="205" t="s">
        <v>320</v>
      </c>
      <c r="BQ80" s="205" t="s">
        <v>320</v>
      </c>
      <c r="BR80" s="205" t="s">
        <v>320</v>
      </c>
      <c r="BS80" s="205" t="s">
        <v>320</v>
      </c>
      <c r="BT80" s="200">
        <v>197210</v>
      </c>
      <c r="BU80" s="200">
        <v>0</v>
      </c>
      <c r="BV80" s="200">
        <v>97210</v>
      </c>
      <c r="BW80" s="200">
        <v>100000</v>
      </c>
      <c r="BX80" s="200">
        <v>0</v>
      </c>
      <c r="BY80" s="200">
        <v>0</v>
      </c>
      <c r="BZ80" s="200">
        <v>0</v>
      </c>
      <c r="CA80" s="200">
        <v>0</v>
      </c>
      <c r="CB80" s="200">
        <v>0</v>
      </c>
      <c r="CC80" s="200">
        <v>0</v>
      </c>
      <c r="CD80" s="200">
        <v>0</v>
      </c>
      <c r="CE80" s="200">
        <v>0</v>
      </c>
      <c r="CF80" s="200">
        <v>0</v>
      </c>
      <c r="CG80" s="200">
        <v>0</v>
      </c>
      <c r="CH80" s="205" t="s">
        <v>320</v>
      </c>
      <c r="CI80" s="200">
        <v>0</v>
      </c>
      <c r="CJ80" s="200">
        <v>0</v>
      </c>
      <c r="CK80" s="200">
        <v>0</v>
      </c>
      <c r="CL80" s="200">
        <v>0</v>
      </c>
      <c r="CM80" s="200">
        <v>0</v>
      </c>
      <c r="CN80" s="200">
        <v>0</v>
      </c>
      <c r="CO80" s="200">
        <v>0</v>
      </c>
      <c r="CP80" s="200">
        <v>0</v>
      </c>
      <c r="CQ80" s="200">
        <v>0</v>
      </c>
      <c r="CR80" s="200">
        <v>0</v>
      </c>
      <c r="CS80" s="200">
        <v>0</v>
      </c>
      <c r="CT80" s="205" t="s">
        <v>320</v>
      </c>
      <c r="CU80" s="209" t="s">
        <v>320</v>
      </c>
    </row>
    <row r="81" ht="15.4" customHeight="1" spans="1:99">
      <c r="A81" s="201" t="s">
        <v>427</v>
      </c>
      <c r="B81" s="202" t="s">
        <v>134</v>
      </c>
      <c r="C81" s="202" t="s">
        <v>134</v>
      </c>
      <c r="D81" s="202" t="s">
        <v>326</v>
      </c>
      <c r="E81" s="200">
        <v>3857648.51</v>
      </c>
      <c r="F81" s="200">
        <v>3342481.51</v>
      </c>
      <c r="G81" s="200">
        <v>1167702</v>
      </c>
      <c r="H81" s="200">
        <v>974085</v>
      </c>
      <c r="I81" s="200">
        <v>1036279</v>
      </c>
      <c r="J81" s="200">
        <v>75362.51</v>
      </c>
      <c r="K81" s="200">
        <v>80941</v>
      </c>
      <c r="L81" s="200">
        <v>0</v>
      </c>
      <c r="M81" s="200">
        <v>8112</v>
      </c>
      <c r="N81" s="200">
        <v>0</v>
      </c>
      <c r="O81" s="200">
        <v>0</v>
      </c>
      <c r="P81" s="200">
        <v>479368.9</v>
      </c>
      <c r="Q81" s="200">
        <v>11883.78</v>
      </c>
      <c r="R81" s="200">
        <v>0</v>
      </c>
      <c r="S81" s="200">
        <v>0</v>
      </c>
      <c r="T81" s="200">
        <v>0</v>
      </c>
      <c r="U81" s="200">
        <v>0</v>
      </c>
      <c r="V81" s="200">
        <v>0</v>
      </c>
      <c r="W81" s="200">
        <v>0</v>
      </c>
      <c r="X81" s="200">
        <v>0</v>
      </c>
      <c r="Y81" s="200">
        <v>0</v>
      </c>
      <c r="Z81" s="200">
        <v>12557.5</v>
      </c>
      <c r="AA81" s="200">
        <v>0</v>
      </c>
      <c r="AB81" s="200">
        <v>0</v>
      </c>
      <c r="AC81" s="200">
        <v>0</v>
      </c>
      <c r="AD81" s="200">
        <v>15000</v>
      </c>
      <c r="AE81" s="200">
        <v>28000</v>
      </c>
      <c r="AF81" s="200">
        <v>5000</v>
      </c>
      <c r="AG81" s="200">
        <v>0</v>
      </c>
      <c r="AH81" s="200">
        <v>0</v>
      </c>
      <c r="AI81" s="200">
        <v>0</v>
      </c>
      <c r="AJ81" s="200">
        <v>0</v>
      </c>
      <c r="AK81" s="200">
        <v>0</v>
      </c>
      <c r="AL81" s="200">
        <v>49075.62</v>
      </c>
      <c r="AM81" s="200">
        <v>0</v>
      </c>
      <c r="AN81" s="200">
        <v>20000</v>
      </c>
      <c r="AO81" s="200">
        <v>331350</v>
      </c>
      <c r="AP81" s="200">
        <v>0</v>
      </c>
      <c r="AQ81" s="200">
        <v>6502</v>
      </c>
      <c r="AR81" s="200">
        <v>35798.1</v>
      </c>
      <c r="AS81" s="200">
        <v>0</v>
      </c>
      <c r="AT81" s="200">
        <v>0</v>
      </c>
      <c r="AU81" s="200">
        <v>0</v>
      </c>
      <c r="AV81" s="200">
        <v>0</v>
      </c>
      <c r="AW81" s="200">
        <v>4840.1</v>
      </c>
      <c r="AX81" s="200">
        <v>0</v>
      </c>
      <c r="AY81" s="200">
        <v>0</v>
      </c>
      <c r="AZ81" s="200">
        <v>0</v>
      </c>
      <c r="BA81" s="200">
        <v>7900</v>
      </c>
      <c r="BB81" s="200">
        <v>0</v>
      </c>
      <c r="BC81" s="200">
        <v>0</v>
      </c>
      <c r="BD81" s="200">
        <v>0</v>
      </c>
      <c r="BE81" s="200">
        <v>0</v>
      </c>
      <c r="BF81" s="200">
        <v>0</v>
      </c>
      <c r="BG81" s="200">
        <v>0</v>
      </c>
      <c r="BH81" s="200">
        <v>23058</v>
      </c>
      <c r="BI81" s="205" t="s">
        <v>320</v>
      </c>
      <c r="BJ81" s="205" t="s">
        <v>320</v>
      </c>
      <c r="BK81" s="205" t="s">
        <v>320</v>
      </c>
      <c r="BL81" s="205" t="s">
        <v>320</v>
      </c>
      <c r="BM81" s="205" t="s">
        <v>320</v>
      </c>
      <c r="BN81" s="205" t="s">
        <v>320</v>
      </c>
      <c r="BO81" s="205" t="s">
        <v>320</v>
      </c>
      <c r="BP81" s="205" t="s">
        <v>320</v>
      </c>
      <c r="BQ81" s="205" t="s">
        <v>320</v>
      </c>
      <c r="BR81" s="205" t="s">
        <v>320</v>
      </c>
      <c r="BS81" s="205" t="s">
        <v>320</v>
      </c>
      <c r="BT81" s="200">
        <v>0</v>
      </c>
      <c r="BU81" s="200">
        <v>0</v>
      </c>
      <c r="BV81" s="200">
        <v>0</v>
      </c>
      <c r="BW81" s="200">
        <v>0</v>
      </c>
      <c r="BX81" s="200">
        <v>0</v>
      </c>
      <c r="BY81" s="200">
        <v>0</v>
      </c>
      <c r="BZ81" s="200">
        <v>0</v>
      </c>
      <c r="CA81" s="200">
        <v>0</v>
      </c>
      <c r="CB81" s="200">
        <v>0</v>
      </c>
      <c r="CC81" s="200">
        <v>0</v>
      </c>
      <c r="CD81" s="200">
        <v>0</v>
      </c>
      <c r="CE81" s="200">
        <v>0</v>
      </c>
      <c r="CF81" s="200">
        <v>0</v>
      </c>
      <c r="CG81" s="200">
        <v>0</v>
      </c>
      <c r="CH81" s="205" t="s">
        <v>320</v>
      </c>
      <c r="CI81" s="200">
        <v>0</v>
      </c>
      <c r="CJ81" s="200">
        <v>0</v>
      </c>
      <c r="CK81" s="200">
        <v>0</v>
      </c>
      <c r="CL81" s="200">
        <v>0</v>
      </c>
      <c r="CM81" s="200">
        <v>0</v>
      </c>
      <c r="CN81" s="200">
        <v>0</v>
      </c>
      <c r="CO81" s="200">
        <v>0</v>
      </c>
      <c r="CP81" s="200">
        <v>0</v>
      </c>
      <c r="CQ81" s="200">
        <v>0</v>
      </c>
      <c r="CR81" s="200">
        <v>0</v>
      </c>
      <c r="CS81" s="200">
        <v>0</v>
      </c>
      <c r="CT81" s="205" t="s">
        <v>320</v>
      </c>
      <c r="CU81" s="209" t="s">
        <v>320</v>
      </c>
    </row>
    <row r="82" ht="15.4" customHeight="1" spans="1:99">
      <c r="A82" s="201" t="s">
        <v>428</v>
      </c>
      <c r="B82" s="202" t="s">
        <v>134</v>
      </c>
      <c r="C82" s="202" t="s">
        <v>134</v>
      </c>
      <c r="D82" s="202" t="s">
        <v>328</v>
      </c>
      <c r="E82" s="200">
        <v>934060</v>
      </c>
      <c r="F82" s="200">
        <v>0</v>
      </c>
      <c r="G82" s="200">
        <v>0</v>
      </c>
      <c r="H82" s="200">
        <v>0</v>
      </c>
      <c r="I82" s="200">
        <v>0</v>
      </c>
      <c r="J82" s="200">
        <v>0</v>
      </c>
      <c r="K82" s="200">
        <v>0</v>
      </c>
      <c r="L82" s="200">
        <v>0</v>
      </c>
      <c r="M82" s="200">
        <v>0</v>
      </c>
      <c r="N82" s="200">
        <v>0</v>
      </c>
      <c r="O82" s="200">
        <v>0</v>
      </c>
      <c r="P82" s="200">
        <v>736850</v>
      </c>
      <c r="Q82" s="200">
        <v>38995</v>
      </c>
      <c r="R82" s="200">
        <v>454429</v>
      </c>
      <c r="S82" s="200">
        <v>0</v>
      </c>
      <c r="T82" s="200">
        <v>0</v>
      </c>
      <c r="U82" s="200">
        <v>0</v>
      </c>
      <c r="V82" s="200">
        <v>0</v>
      </c>
      <c r="W82" s="200">
        <v>0</v>
      </c>
      <c r="X82" s="200">
        <v>0</v>
      </c>
      <c r="Y82" s="200">
        <v>0</v>
      </c>
      <c r="Z82" s="200">
        <v>0</v>
      </c>
      <c r="AA82" s="200">
        <v>0</v>
      </c>
      <c r="AB82" s="200">
        <v>0</v>
      </c>
      <c r="AC82" s="200">
        <v>60980</v>
      </c>
      <c r="AD82" s="200">
        <v>0</v>
      </c>
      <c r="AE82" s="200">
        <v>0</v>
      </c>
      <c r="AF82" s="200">
        <v>0</v>
      </c>
      <c r="AG82" s="200">
        <v>0</v>
      </c>
      <c r="AH82" s="200">
        <v>0</v>
      </c>
      <c r="AI82" s="200">
        <v>0</v>
      </c>
      <c r="AJ82" s="200">
        <v>120990</v>
      </c>
      <c r="AK82" s="200">
        <v>0</v>
      </c>
      <c r="AL82" s="200">
        <v>0</v>
      </c>
      <c r="AM82" s="200">
        <v>0</v>
      </c>
      <c r="AN82" s="200">
        <v>0</v>
      </c>
      <c r="AO82" s="200">
        <v>15000</v>
      </c>
      <c r="AP82" s="200">
        <v>0</v>
      </c>
      <c r="AQ82" s="200">
        <v>46456</v>
      </c>
      <c r="AR82" s="200">
        <v>0</v>
      </c>
      <c r="AS82" s="200">
        <v>0</v>
      </c>
      <c r="AT82" s="200">
        <v>0</v>
      </c>
      <c r="AU82" s="200">
        <v>0</v>
      </c>
      <c r="AV82" s="200">
        <v>0</v>
      </c>
      <c r="AW82" s="200">
        <v>0</v>
      </c>
      <c r="AX82" s="200">
        <v>0</v>
      </c>
      <c r="AY82" s="200">
        <v>0</v>
      </c>
      <c r="AZ82" s="200">
        <v>0</v>
      </c>
      <c r="BA82" s="200">
        <v>0</v>
      </c>
      <c r="BB82" s="200">
        <v>0</v>
      </c>
      <c r="BC82" s="200">
        <v>0</v>
      </c>
      <c r="BD82" s="200">
        <v>0</v>
      </c>
      <c r="BE82" s="200">
        <v>0</v>
      </c>
      <c r="BF82" s="200">
        <v>0</v>
      </c>
      <c r="BG82" s="200">
        <v>0</v>
      </c>
      <c r="BH82" s="200">
        <v>0</v>
      </c>
      <c r="BI82" s="205" t="s">
        <v>320</v>
      </c>
      <c r="BJ82" s="205" t="s">
        <v>320</v>
      </c>
      <c r="BK82" s="205" t="s">
        <v>320</v>
      </c>
      <c r="BL82" s="205" t="s">
        <v>320</v>
      </c>
      <c r="BM82" s="205" t="s">
        <v>320</v>
      </c>
      <c r="BN82" s="205" t="s">
        <v>320</v>
      </c>
      <c r="BO82" s="205" t="s">
        <v>320</v>
      </c>
      <c r="BP82" s="205" t="s">
        <v>320</v>
      </c>
      <c r="BQ82" s="205" t="s">
        <v>320</v>
      </c>
      <c r="BR82" s="205" t="s">
        <v>320</v>
      </c>
      <c r="BS82" s="205" t="s">
        <v>320</v>
      </c>
      <c r="BT82" s="200">
        <v>197210</v>
      </c>
      <c r="BU82" s="200">
        <v>0</v>
      </c>
      <c r="BV82" s="200">
        <v>97210</v>
      </c>
      <c r="BW82" s="200">
        <v>100000</v>
      </c>
      <c r="BX82" s="200">
        <v>0</v>
      </c>
      <c r="BY82" s="200">
        <v>0</v>
      </c>
      <c r="BZ82" s="200">
        <v>0</v>
      </c>
      <c r="CA82" s="200">
        <v>0</v>
      </c>
      <c r="CB82" s="200">
        <v>0</v>
      </c>
      <c r="CC82" s="200">
        <v>0</v>
      </c>
      <c r="CD82" s="200">
        <v>0</v>
      </c>
      <c r="CE82" s="200">
        <v>0</v>
      </c>
      <c r="CF82" s="200">
        <v>0</v>
      </c>
      <c r="CG82" s="200">
        <v>0</v>
      </c>
      <c r="CH82" s="205" t="s">
        <v>320</v>
      </c>
      <c r="CI82" s="200">
        <v>0</v>
      </c>
      <c r="CJ82" s="200">
        <v>0</v>
      </c>
      <c r="CK82" s="200">
        <v>0</v>
      </c>
      <c r="CL82" s="200">
        <v>0</v>
      </c>
      <c r="CM82" s="200">
        <v>0</v>
      </c>
      <c r="CN82" s="200">
        <v>0</v>
      </c>
      <c r="CO82" s="200">
        <v>0</v>
      </c>
      <c r="CP82" s="200">
        <v>0</v>
      </c>
      <c r="CQ82" s="200">
        <v>0</v>
      </c>
      <c r="CR82" s="200">
        <v>0</v>
      </c>
      <c r="CS82" s="200">
        <v>0</v>
      </c>
      <c r="CT82" s="205" t="s">
        <v>320</v>
      </c>
      <c r="CU82" s="209" t="s">
        <v>320</v>
      </c>
    </row>
    <row r="83" ht="15.4" customHeight="1" spans="1:99">
      <c r="A83" s="201" t="s">
        <v>429</v>
      </c>
      <c r="B83" s="202" t="s">
        <v>134</v>
      </c>
      <c r="C83" s="202" t="s">
        <v>134</v>
      </c>
      <c r="D83" s="202" t="s">
        <v>430</v>
      </c>
      <c r="E83" s="200">
        <v>1808359.24</v>
      </c>
      <c r="F83" s="200">
        <v>1604960.37</v>
      </c>
      <c r="G83" s="200">
        <v>548639</v>
      </c>
      <c r="H83" s="200">
        <v>503946</v>
      </c>
      <c r="I83" s="200">
        <v>429326</v>
      </c>
      <c r="J83" s="200">
        <v>23031.57</v>
      </c>
      <c r="K83" s="200">
        <v>34662</v>
      </c>
      <c r="L83" s="200">
        <v>3599</v>
      </c>
      <c r="M83" s="200">
        <v>0</v>
      </c>
      <c r="N83" s="200">
        <v>0</v>
      </c>
      <c r="O83" s="200">
        <v>61756.8</v>
      </c>
      <c r="P83" s="200">
        <v>181391.67</v>
      </c>
      <c r="Q83" s="200">
        <v>5127.29</v>
      </c>
      <c r="R83" s="200">
        <v>0</v>
      </c>
      <c r="S83" s="200">
        <v>0</v>
      </c>
      <c r="T83" s="200">
        <v>0</v>
      </c>
      <c r="U83" s="200">
        <v>0</v>
      </c>
      <c r="V83" s="200">
        <v>0</v>
      </c>
      <c r="W83" s="200">
        <v>0</v>
      </c>
      <c r="X83" s="200">
        <v>0</v>
      </c>
      <c r="Y83" s="200">
        <v>0</v>
      </c>
      <c r="Z83" s="200">
        <v>0</v>
      </c>
      <c r="AA83" s="200">
        <v>0</v>
      </c>
      <c r="AB83" s="200">
        <v>0</v>
      </c>
      <c r="AC83" s="200">
        <v>0</v>
      </c>
      <c r="AD83" s="200">
        <v>0</v>
      </c>
      <c r="AE83" s="200">
        <v>0</v>
      </c>
      <c r="AF83" s="200">
        <v>0</v>
      </c>
      <c r="AG83" s="200">
        <v>0</v>
      </c>
      <c r="AH83" s="200">
        <v>0</v>
      </c>
      <c r="AI83" s="200">
        <v>0</v>
      </c>
      <c r="AJ83" s="200">
        <v>0</v>
      </c>
      <c r="AK83" s="200">
        <v>0</v>
      </c>
      <c r="AL83" s="200">
        <v>21314.38</v>
      </c>
      <c r="AM83" s="200">
        <v>0</v>
      </c>
      <c r="AN83" s="200">
        <v>0</v>
      </c>
      <c r="AO83" s="200">
        <v>154950</v>
      </c>
      <c r="AP83" s="200">
        <v>0</v>
      </c>
      <c r="AQ83" s="200">
        <v>0</v>
      </c>
      <c r="AR83" s="200">
        <v>22007.2</v>
      </c>
      <c r="AS83" s="200">
        <v>0</v>
      </c>
      <c r="AT83" s="200">
        <v>0</v>
      </c>
      <c r="AU83" s="200">
        <v>0</v>
      </c>
      <c r="AV83" s="200">
        <v>0</v>
      </c>
      <c r="AW83" s="200">
        <v>8895</v>
      </c>
      <c r="AX83" s="200">
        <v>0</v>
      </c>
      <c r="AY83" s="200">
        <v>0</v>
      </c>
      <c r="AZ83" s="200">
        <v>0</v>
      </c>
      <c r="BA83" s="200">
        <v>800</v>
      </c>
      <c r="BB83" s="200">
        <v>0</v>
      </c>
      <c r="BC83" s="200">
        <v>0</v>
      </c>
      <c r="BD83" s="200">
        <v>0</v>
      </c>
      <c r="BE83" s="200">
        <v>0</v>
      </c>
      <c r="BF83" s="200">
        <v>0</v>
      </c>
      <c r="BG83" s="200">
        <v>0</v>
      </c>
      <c r="BH83" s="200">
        <v>12312.2</v>
      </c>
      <c r="BI83" s="205" t="s">
        <v>320</v>
      </c>
      <c r="BJ83" s="205" t="s">
        <v>320</v>
      </c>
      <c r="BK83" s="205" t="s">
        <v>320</v>
      </c>
      <c r="BL83" s="205" t="s">
        <v>320</v>
      </c>
      <c r="BM83" s="205" t="s">
        <v>320</v>
      </c>
      <c r="BN83" s="205" t="s">
        <v>320</v>
      </c>
      <c r="BO83" s="205" t="s">
        <v>320</v>
      </c>
      <c r="BP83" s="205" t="s">
        <v>320</v>
      </c>
      <c r="BQ83" s="205" t="s">
        <v>320</v>
      </c>
      <c r="BR83" s="205" t="s">
        <v>320</v>
      </c>
      <c r="BS83" s="205" t="s">
        <v>320</v>
      </c>
      <c r="BT83" s="200">
        <v>0</v>
      </c>
      <c r="BU83" s="200">
        <v>0</v>
      </c>
      <c r="BV83" s="200">
        <v>0</v>
      </c>
      <c r="BW83" s="200">
        <v>0</v>
      </c>
      <c r="BX83" s="200">
        <v>0</v>
      </c>
      <c r="BY83" s="200">
        <v>0</v>
      </c>
      <c r="BZ83" s="200">
        <v>0</v>
      </c>
      <c r="CA83" s="200">
        <v>0</v>
      </c>
      <c r="CB83" s="200">
        <v>0</v>
      </c>
      <c r="CC83" s="200">
        <v>0</v>
      </c>
      <c r="CD83" s="200">
        <v>0</v>
      </c>
      <c r="CE83" s="200">
        <v>0</v>
      </c>
      <c r="CF83" s="200">
        <v>0</v>
      </c>
      <c r="CG83" s="200">
        <v>0</v>
      </c>
      <c r="CH83" s="205" t="s">
        <v>320</v>
      </c>
      <c r="CI83" s="200">
        <v>0</v>
      </c>
      <c r="CJ83" s="200">
        <v>0</v>
      </c>
      <c r="CK83" s="200">
        <v>0</v>
      </c>
      <c r="CL83" s="200">
        <v>0</v>
      </c>
      <c r="CM83" s="200">
        <v>0</v>
      </c>
      <c r="CN83" s="200">
        <v>0</v>
      </c>
      <c r="CO83" s="200">
        <v>0</v>
      </c>
      <c r="CP83" s="200">
        <v>0</v>
      </c>
      <c r="CQ83" s="200">
        <v>0</v>
      </c>
      <c r="CR83" s="200">
        <v>0</v>
      </c>
      <c r="CS83" s="200">
        <v>0</v>
      </c>
      <c r="CT83" s="205" t="s">
        <v>320</v>
      </c>
      <c r="CU83" s="209" t="s">
        <v>320</v>
      </c>
    </row>
    <row r="84" ht="15.4" customHeight="1" spans="1:99">
      <c r="A84" s="201" t="s">
        <v>431</v>
      </c>
      <c r="B84" s="202" t="s">
        <v>134</v>
      </c>
      <c r="C84" s="202" t="s">
        <v>134</v>
      </c>
      <c r="D84" s="202" t="s">
        <v>326</v>
      </c>
      <c r="E84" s="200">
        <v>1808261.38</v>
      </c>
      <c r="F84" s="200">
        <v>1604862.51</v>
      </c>
      <c r="G84" s="200">
        <v>548639</v>
      </c>
      <c r="H84" s="200">
        <v>503946</v>
      </c>
      <c r="I84" s="200">
        <v>429326</v>
      </c>
      <c r="J84" s="200">
        <v>22933.71</v>
      </c>
      <c r="K84" s="200">
        <v>34662</v>
      </c>
      <c r="L84" s="200">
        <v>3599</v>
      </c>
      <c r="M84" s="200">
        <v>0</v>
      </c>
      <c r="N84" s="200">
        <v>0</v>
      </c>
      <c r="O84" s="200">
        <v>61756.8</v>
      </c>
      <c r="P84" s="200">
        <v>181391.67</v>
      </c>
      <c r="Q84" s="200">
        <v>5127.29</v>
      </c>
      <c r="R84" s="200">
        <v>0</v>
      </c>
      <c r="S84" s="200">
        <v>0</v>
      </c>
      <c r="T84" s="200">
        <v>0</v>
      </c>
      <c r="U84" s="200">
        <v>0</v>
      </c>
      <c r="V84" s="200">
        <v>0</v>
      </c>
      <c r="W84" s="200">
        <v>0</v>
      </c>
      <c r="X84" s="200">
        <v>0</v>
      </c>
      <c r="Y84" s="200">
        <v>0</v>
      </c>
      <c r="Z84" s="200">
        <v>0</v>
      </c>
      <c r="AA84" s="200">
        <v>0</v>
      </c>
      <c r="AB84" s="200">
        <v>0</v>
      </c>
      <c r="AC84" s="200">
        <v>0</v>
      </c>
      <c r="AD84" s="200">
        <v>0</v>
      </c>
      <c r="AE84" s="200">
        <v>0</v>
      </c>
      <c r="AF84" s="200">
        <v>0</v>
      </c>
      <c r="AG84" s="200">
        <v>0</v>
      </c>
      <c r="AH84" s="200">
        <v>0</v>
      </c>
      <c r="AI84" s="200">
        <v>0</v>
      </c>
      <c r="AJ84" s="200">
        <v>0</v>
      </c>
      <c r="AK84" s="200">
        <v>0</v>
      </c>
      <c r="AL84" s="200">
        <v>21314.38</v>
      </c>
      <c r="AM84" s="200">
        <v>0</v>
      </c>
      <c r="AN84" s="200">
        <v>0</v>
      </c>
      <c r="AO84" s="200">
        <v>154950</v>
      </c>
      <c r="AP84" s="200">
        <v>0</v>
      </c>
      <c r="AQ84" s="200">
        <v>0</v>
      </c>
      <c r="AR84" s="200">
        <v>22007.2</v>
      </c>
      <c r="AS84" s="200">
        <v>0</v>
      </c>
      <c r="AT84" s="200">
        <v>0</v>
      </c>
      <c r="AU84" s="200">
        <v>0</v>
      </c>
      <c r="AV84" s="200">
        <v>0</v>
      </c>
      <c r="AW84" s="200">
        <v>8895</v>
      </c>
      <c r="AX84" s="200">
        <v>0</v>
      </c>
      <c r="AY84" s="200">
        <v>0</v>
      </c>
      <c r="AZ84" s="200">
        <v>0</v>
      </c>
      <c r="BA84" s="200">
        <v>800</v>
      </c>
      <c r="BB84" s="200">
        <v>0</v>
      </c>
      <c r="BC84" s="200">
        <v>0</v>
      </c>
      <c r="BD84" s="200">
        <v>0</v>
      </c>
      <c r="BE84" s="200">
        <v>0</v>
      </c>
      <c r="BF84" s="200">
        <v>0</v>
      </c>
      <c r="BG84" s="200">
        <v>0</v>
      </c>
      <c r="BH84" s="200">
        <v>12312.2</v>
      </c>
      <c r="BI84" s="205" t="s">
        <v>320</v>
      </c>
      <c r="BJ84" s="205" t="s">
        <v>320</v>
      </c>
      <c r="BK84" s="205" t="s">
        <v>320</v>
      </c>
      <c r="BL84" s="205" t="s">
        <v>320</v>
      </c>
      <c r="BM84" s="205" t="s">
        <v>320</v>
      </c>
      <c r="BN84" s="205" t="s">
        <v>320</v>
      </c>
      <c r="BO84" s="205" t="s">
        <v>320</v>
      </c>
      <c r="BP84" s="205" t="s">
        <v>320</v>
      </c>
      <c r="BQ84" s="205" t="s">
        <v>320</v>
      </c>
      <c r="BR84" s="205" t="s">
        <v>320</v>
      </c>
      <c r="BS84" s="205" t="s">
        <v>320</v>
      </c>
      <c r="BT84" s="200">
        <v>0</v>
      </c>
      <c r="BU84" s="200">
        <v>0</v>
      </c>
      <c r="BV84" s="200">
        <v>0</v>
      </c>
      <c r="BW84" s="200">
        <v>0</v>
      </c>
      <c r="BX84" s="200">
        <v>0</v>
      </c>
      <c r="BY84" s="200">
        <v>0</v>
      </c>
      <c r="BZ84" s="200">
        <v>0</v>
      </c>
      <c r="CA84" s="200">
        <v>0</v>
      </c>
      <c r="CB84" s="200">
        <v>0</v>
      </c>
      <c r="CC84" s="200">
        <v>0</v>
      </c>
      <c r="CD84" s="200">
        <v>0</v>
      </c>
      <c r="CE84" s="200">
        <v>0</v>
      </c>
      <c r="CF84" s="200">
        <v>0</v>
      </c>
      <c r="CG84" s="200">
        <v>0</v>
      </c>
      <c r="CH84" s="205" t="s">
        <v>320</v>
      </c>
      <c r="CI84" s="200">
        <v>0</v>
      </c>
      <c r="CJ84" s="200">
        <v>0</v>
      </c>
      <c r="CK84" s="200">
        <v>0</v>
      </c>
      <c r="CL84" s="200">
        <v>0</v>
      </c>
      <c r="CM84" s="200">
        <v>0</v>
      </c>
      <c r="CN84" s="200">
        <v>0</v>
      </c>
      <c r="CO84" s="200">
        <v>0</v>
      </c>
      <c r="CP84" s="200">
        <v>0</v>
      </c>
      <c r="CQ84" s="200">
        <v>0</v>
      </c>
      <c r="CR84" s="200">
        <v>0</v>
      </c>
      <c r="CS84" s="200">
        <v>0</v>
      </c>
      <c r="CT84" s="205" t="s">
        <v>320</v>
      </c>
      <c r="CU84" s="209" t="s">
        <v>320</v>
      </c>
    </row>
    <row r="85" ht="15.4" customHeight="1" spans="1:99">
      <c r="A85" s="201" t="s">
        <v>432</v>
      </c>
      <c r="B85" s="202" t="s">
        <v>134</v>
      </c>
      <c r="C85" s="202" t="s">
        <v>134</v>
      </c>
      <c r="D85" s="202" t="s">
        <v>332</v>
      </c>
      <c r="E85" s="200">
        <v>97.86</v>
      </c>
      <c r="F85" s="200">
        <v>97.86</v>
      </c>
      <c r="G85" s="200">
        <v>0</v>
      </c>
      <c r="H85" s="200">
        <v>0</v>
      </c>
      <c r="I85" s="200">
        <v>0</v>
      </c>
      <c r="J85" s="200">
        <v>97.86</v>
      </c>
      <c r="K85" s="200">
        <v>0</v>
      </c>
      <c r="L85" s="200">
        <v>0</v>
      </c>
      <c r="M85" s="200">
        <v>0</v>
      </c>
      <c r="N85" s="200">
        <v>0</v>
      </c>
      <c r="O85" s="200">
        <v>0</v>
      </c>
      <c r="P85" s="200">
        <v>0</v>
      </c>
      <c r="Q85" s="200">
        <v>0</v>
      </c>
      <c r="R85" s="200">
        <v>0</v>
      </c>
      <c r="S85" s="200">
        <v>0</v>
      </c>
      <c r="T85" s="200">
        <v>0</v>
      </c>
      <c r="U85" s="200">
        <v>0</v>
      </c>
      <c r="V85" s="200">
        <v>0</v>
      </c>
      <c r="W85" s="200">
        <v>0</v>
      </c>
      <c r="X85" s="200">
        <v>0</v>
      </c>
      <c r="Y85" s="200">
        <v>0</v>
      </c>
      <c r="Z85" s="200">
        <v>0</v>
      </c>
      <c r="AA85" s="200">
        <v>0</v>
      </c>
      <c r="AB85" s="200">
        <v>0</v>
      </c>
      <c r="AC85" s="200">
        <v>0</v>
      </c>
      <c r="AD85" s="200">
        <v>0</v>
      </c>
      <c r="AE85" s="200">
        <v>0</v>
      </c>
      <c r="AF85" s="200">
        <v>0</v>
      </c>
      <c r="AG85" s="200">
        <v>0</v>
      </c>
      <c r="AH85" s="200">
        <v>0</v>
      </c>
      <c r="AI85" s="200">
        <v>0</v>
      </c>
      <c r="AJ85" s="200">
        <v>0</v>
      </c>
      <c r="AK85" s="200">
        <v>0</v>
      </c>
      <c r="AL85" s="200">
        <v>0</v>
      </c>
      <c r="AM85" s="200">
        <v>0</v>
      </c>
      <c r="AN85" s="200">
        <v>0</v>
      </c>
      <c r="AO85" s="200">
        <v>0</v>
      </c>
      <c r="AP85" s="200">
        <v>0</v>
      </c>
      <c r="AQ85" s="200">
        <v>0</v>
      </c>
      <c r="AR85" s="200">
        <v>0</v>
      </c>
      <c r="AS85" s="200">
        <v>0</v>
      </c>
      <c r="AT85" s="200">
        <v>0</v>
      </c>
      <c r="AU85" s="200">
        <v>0</v>
      </c>
      <c r="AV85" s="200">
        <v>0</v>
      </c>
      <c r="AW85" s="200">
        <v>0</v>
      </c>
      <c r="AX85" s="200">
        <v>0</v>
      </c>
      <c r="AY85" s="200">
        <v>0</v>
      </c>
      <c r="AZ85" s="200">
        <v>0</v>
      </c>
      <c r="BA85" s="200">
        <v>0</v>
      </c>
      <c r="BB85" s="200">
        <v>0</v>
      </c>
      <c r="BC85" s="200">
        <v>0</v>
      </c>
      <c r="BD85" s="200">
        <v>0</v>
      </c>
      <c r="BE85" s="200">
        <v>0</v>
      </c>
      <c r="BF85" s="200">
        <v>0</v>
      </c>
      <c r="BG85" s="200">
        <v>0</v>
      </c>
      <c r="BH85" s="200">
        <v>0</v>
      </c>
      <c r="BI85" s="205" t="s">
        <v>320</v>
      </c>
      <c r="BJ85" s="205" t="s">
        <v>320</v>
      </c>
      <c r="BK85" s="205" t="s">
        <v>320</v>
      </c>
      <c r="BL85" s="205" t="s">
        <v>320</v>
      </c>
      <c r="BM85" s="205" t="s">
        <v>320</v>
      </c>
      <c r="BN85" s="205" t="s">
        <v>320</v>
      </c>
      <c r="BO85" s="205" t="s">
        <v>320</v>
      </c>
      <c r="BP85" s="205" t="s">
        <v>320</v>
      </c>
      <c r="BQ85" s="205" t="s">
        <v>320</v>
      </c>
      <c r="BR85" s="205" t="s">
        <v>320</v>
      </c>
      <c r="BS85" s="205" t="s">
        <v>320</v>
      </c>
      <c r="BT85" s="200">
        <v>0</v>
      </c>
      <c r="BU85" s="200">
        <v>0</v>
      </c>
      <c r="BV85" s="200">
        <v>0</v>
      </c>
      <c r="BW85" s="200">
        <v>0</v>
      </c>
      <c r="BX85" s="200">
        <v>0</v>
      </c>
      <c r="BY85" s="200">
        <v>0</v>
      </c>
      <c r="BZ85" s="200">
        <v>0</v>
      </c>
      <c r="CA85" s="200">
        <v>0</v>
      </c>
      <c r="CB85" s="200">
        <v>0</v>
      </c>
      <c r="CC85" s="200">
        <v>0</v>
      </c>
      <c r="CD85" s="200">
        <v>0</v>
      </c>
      <c r="CE85" s="200">
        <v>0</v>
      </c>
      <c r="CF85" s="200">
        <v>0</v>
      </c>
      <c r="CG85" s="200">
        <v>0</v>
      </c>
      <c r="CH85" s="205" t="s">
        <v>320</v>
      </c>
      <c r="CI85" s="200">
        <v>0</v>
      </c>
      <c r="CJ85" s="200">
        <v>0</v>
      </c>
      <c r="CK85" s="200">
        <v>0</v>
      </c>
      <c r="CL85" s="200">
        <v>0</v>
      </c>
      <c r="CM85" s="200">
        <v>0</v>
      </c>
      <c r="CN85" s="200">
        <v>0</v>
      </c>
      <c r="CO85" s="200">
        <v>0</v>
      </c>
      <c r="CP85" s="200">
        <v>0</v>
      </c>
      <c r="CQ85" s="200">
        <v>0</v>
      </c>
      <c r="CR85" s="200">
        <v>0</v>
      </c>
      <c r="CS85" s="200">
        <v>0</v>
      </c>
      <c r="CT85" s="205" t="s">
        <v>320</v>
      </c>
      <c r="CU85" s="209" t="s">
        <v>320</v>
      </c>
    </row>
    <row r="86" ht="15.4" customHeight="1" spans="1:99">
      <c r="A86" s="201" t="s">
        <v>433</v>
      </c>
      <c r="B86" s="202" t="s">
        <v>134</v>
      </c>
      <c r="C86" s="202" t="s">
        <v>134</v>
      </c>
      <c r="D86" s="202" t="s">
        <v>434</v>
      </c>
      <c r="E86" s="200">
        <v>3751602.95</v>
      </c>
      <c r="F86" s="200">
        <v>3222287.63</v>
      </c>
      <c r="G86" s="200">
        <v>1436519</v>
      </c>
      <c r="H86" s="200">
        <v>619911.2</v>
      </c>
      <c r="I86" s="200">
        <v>699045</v>
      </c>
      <c r="J86" s="200">
        <v>21013.69</v>
      </c>
      <c r="K86" s="200">
        <v>65972</v>
      </c>
      <c r="L86" s="200">
        <v>33346</v>
      </c>
      <c r="M86" s="200">
        <v>150267</v>
      </c>
      <c r="N86" s="200">
        <v>0</v>
      </c>
      <c r="O86" s="200">
        <v>196213.74</v>
      </c>
      <c r="P86" s="200">
        <v>500137.32</v>
      </c>
      <c r="Q86" s="200">
        <v>13889</v>
      </c>
      <c r="R86" s="200">
        <v>89357</v>
      </c>
      <c r="S86" s="200">
        <v>0</v>
      </c>
      <c r="T86" s="200">
        <v>0</v>
      </c>
      <c r="U86" s="200">
        <v>20378</v>
      </c>
      <c r="V86" s="200">
        <v>31898</v>
      </c>
      <c r="W86" s="200">
        <v>20598</v>
      </c>
      <c r="X86" s="200">
        <v>0</v>
      </c>
      <c r="Y86" s="200">
        <v>0</v>
      </c>
      <c r="Z86" s="200">
        <v>21957</v>
      </c>
      <c r="AA86" s="200">
        <v>0</v>
      </c>
      <c r="AB86" s="200">
        <v>0</v>
      </c>
      <c r="AC86" s="200">
        <v>0</v>
      </c>
      <c r="AD86" s="200">
        <v>15000</v>
      </c>
      <c r="AE86" s="200">
        <v>13000</v>
      </c>
      <c r="AF86" s="200">
        <v>15000</v>
      </c>
      <c r="AG86" s="200">
        <v>0</v>
      </c>
      <c r="AH86" s="200">
        <v>0</v>
      </c>
      <c r="AI86" s="200">
        <v>0</v>
      </c>
      <c r="AJ86" s="200">
        <v>67423</v>
      </c>
      <c r="AK86" s="200">
        <v>0</v>
      </c>
      <c r="AL86" s="200">
        <v>45967.32</v>
      </c>
      <c r="AM86" s="200">
        <v>1370</v>
      </c>
      <c r="AN86" s="200">
        <v>40000</v>
      </c>
      <c r="AO86" s="200">
        <v>104300</v>
      </c>
      <c r="AP86" s="200">
        <v>0</v>
      </c>
      <c r="AQ86" s="200">
        <v>0</v>
      </c>
      <c r="AR86" s="200">
        <v>29178</v>
      </c>
      <c r="AS86" s="200">
        <v>0</v>
      </c>
      <c r="AT86" s="200">
        <v>0</v>
      </c>
      <c r="AU86" s="200">
        <v>0</v>
      </c>
      <c r="AV86" s="200">
        <v>0</v>
      </c>
      <c r="AW86" s="200">
        <v>0</v>
      </c>
      <c r="AX86" s="200">
        <v>0</v>
      </c>
      <c r="AY86" s="200">
        <v>0</v>
      </c>
      <c r="AZ86" s="200">
        <v>0</v>
      </c>
      <c r="BA86" s="200">
        <v>2300</v>
      </c>
      <c r="BB86" s="200">
        <v>0</v>
      </c>
      <c r="BC86" s="200">
        <v>6406</v>
      </c>
      <c r="BD86" s="200">
        <v>0</v>
      </c>
      <c r="BE86" s="200">
        <v>0</v>
      </c>
      <c r="BF86" s="200">
        <v>0</v>
      </c>
      <c r="BG86" s="200">
        <v>0</v>
      </c>
      <c r="BH86" s="200">
        <v>20472</v>
      </c>
      <c r="BI86" s="205" t="s">
        <v>320</v>
      </c>
      <c r="BJ86" s="205" t="s">
        <v>320</v>
      </c>
      <c r="BK86" s="205" t="s">
        <v>320</v>
      </c>
      <c r="BL86" s="205" t="s">
        <v>320</v>
      </c>
      <c r="BM86" s="205" t="s">
        <v>320</v>
      </c>
      <c r="BN86" s="205" t="s">
        <v>320</v>
      </c>
      <c r="BO86" s="205" t="s">
        <v>320</v>
      </c>
      <c r="BP86" s="205" t="s">
        <v>320</v>
      </c>
      <c r="BQ86" s="205" t="s">
        <v>320</v>
      </c>
      <c r="BR86" s="205" t="s">
        <v>320</v>
      </c>
      <c r="BS86" s="205" t="s">
        <v>320</v>
      </c>
      <c r="BT86" s="200">
        <v>0</v>
      </c>
      <c r="BU86" s="200">
        <v>0</v>
      </c>
      <c r="BV86" s="200">
        <v>0</v>
      </c>
      <c r="BW86" s="200">
        <v>0</v>
      </c>
      <c r="BX86" s="200">
        <v>0</v>
      </c>
      <c r="BY86" s="200">
        <v>0</v>
      </c>
      <c r="BZ86" s="200">
        <v>0</v>
      </c>
      <c r="CA86" s="200">
        <v>0</v>
      </c>
      <c r="CB86" s="200">
        <v>0</v>
      </c>
      <c r="CC86" s="200">
        <v>0</v>
      </c>
      <c r="CD86" s="200">
        <v>0</v>
      </c>
      <c r="CE86" s="200">
        <v>0</v>
      </c>
      <c r="CF86" s="200">
        <v>0</v>
      </c>
      <c r="CG86" s="200">
        <v>0</v>
      </c>
      <c r="CH86" s="205" t="s">
        <v>320</v>
      </c>
      <c r="CI86" s="200">
        <v>0</v>
      </c>
      <c r="CJ86" s="200">
        <v>0</v>
      </c>
      <c r="CK86" s="200">
        <v>0</v>
      </c>
      <c r="CL86" s="200">
        <v>0</v>
      </c>
      <c r="CM86" s="200">
        <v>0</v>
      </c>
      <c r="CN86" s="200">
        <v>0</v>
      </c>
      <c r="CO86" s="200">
        <v>0</v>
      </c>
      <c r="CP86" s="200">
        <v>0</v>
      </c>
      <c r="CQ86" s="200">
        <v>0</v>
      </c>
      <c r="CR86" s="200">
        <v>0</v>
      </c>
      <c r="CS86" s="200">
        <v>0</v>
      </c>
      <c r="CT86" s="205" t="s">
        <v>320</v>
      </c>
      <c r="CU86" s="209" t="s">
        <v>320</v>
      </c>
    </row>
    <row r="87" ht="15.4" customHeight="1" spans="1:99">
      <c r="A87" s="201" t="s">
        <v>435</v>
      </c>
      <c r="B87" s="202" t="s">
        <v>134</v>
      </c>
      <c r="C87" s="202" t="s">
        <v>134</v>
      </c>
      <c r="D87" s="202" t="s">
        <v>326</v>
      </c>
      <c r="E87" s="200">
        <v>2634415.6</v>
      </c>
      <c r="F87" s="200">
        <v>2396223</v>
      </c>
      <c r="G87" s="200">
        <v>792303</v>
      </c>
      <c r="H87" s="200">
        <v>571802</v>
      </c>
      <c r="I87" s="200">
        <v>699045</v>
      </c>
      <c r="J87" s="200">
        <v>17083.26</v>
      </c>
      <c r="K87" s="200">
        <v>40309</v>
      </c>
      <c r="L87" s="200">
        <v>0</v>
      </c>
      <c r="M87" s="200">
        <v>150267</v>
      </c>
      <c r="N87" s="200">
        <v>0</v>
      </c>
      <c r="O87" s="200">
        <v>125413.74</v>
      </c>
      <c r="P87" s="200">
        <v>213896.6</v>
      </c>
      <c r="Q87" s="200">
        <v>1700</v>
      </c>
      <c r="R87" s="200">
        <v>0</v>
      </c>
      <c r="S87" s="200">
        <v>0</v>
      </c>
      <c r="T87" s="200">
        <v>0</v>
      </c>
      <c r="U87" s="200">
        <v>2000</v>
      </c>
      <c r="V87" s="200">
        <v>3000</v>
      </c>
      <c r="W87" s="200">
        <v>2000</v>
      </c>
      <c r="X87" s="200">
        <v>0</v>
      </c>
      <c r="Y87" s="200">
        <v>0</v>
      </c>
      <c r="Z87" s="200">
        <v>2000</v>
      </c>
      <c r="AA87" s="200">
        <v>0</v>
      </c>
      <c r="AB87" s="200">
        <v>0</v>
      </c>
      <c r="AC87" s="200">
        <v>0</v>
      </c>
      <c r="AD87" s="200">
        <v>10000</v>
      </c>
      <c r="AE87" s="200">
        <v>8000</v>
      </c>
      <c r="AF87" s="200">
        <v>10000</v>
      </c>
      <c r="AG87" s="200">
        <v>0</v>
      </c>
      <c r="AH87" s="200">
        <v>0</v>
      </c>
      <c r="AI87" s="200">
        <v>0</v>
      </c>
      <c r="AJ87" s="200">
        <v>0</v>
      </c>
      <c r="AK87" s="200">
        <v>0</v>
      </c>
      <c r="AL87" s="200">
        <v>30246.6</v>
      </c>
      <c r="AM87" s="200">
        <v>650</v>
      </c>
      <c r="AN87" s="200">
        <v>40000</v>
      </c>
      <c r="AO87" s="200">
        <v>104300</v>
      </c>
      <c r="AP87" s="200">
        <v>0</v>
      </c>
      <c r="AQ87" s="200">
        <v>0</v>
      </c>
      <c r="AR87" s="200">
        <v>24296</v>
      </c>
      <c r="AS87" s="200">
        <v>0</v>
      </c>
      <c r="AT87" s="200">
        <v>0</v>
      </c>
      <c r="AU87" s="200">
        <v>0</v>
      </c>
      <c r="AV87" s="200">
        <v>0</v>
      </c>
      <c r="AW87" s="200">
        <v>0</v>
      </c>
      <c r="AX87" s="200">
        <v>0</v>
      </c>
      <c r="AY87" s="200">
        <v>0</v>
      </c>
      <c r="AZ87" s="200">
        <v>0</v>
      </c>
      <c r="BA87" s="200">
        <v>2300</v>
      </c>
      <c r="BB87" s="200">
        <v>0</v>
      </c>
      <c r="BC87" s="200">
        <v>6406</v>
      </c>
      <c r="BD87" s="200">
        <v>0</v>
      </c>
      <c r="BE87" s="200">
        <v>0</v>
      </c>
      <c r="BF87" s="200">
        <v>0</v>
      </c>
      <c r="BG87" s="200">
        <v>0</v>
      </c>
      <c r="BH87" s="200">
        <v>15590</v>
      </c>
      <c r="BI87" s="205" t="s">
        <v>320</v>
      </c>
      <c r="BJ87" s="205" t="s">
        <v>320</v>
      </c>
      <c r="BK87" s="205" t="s">
        <v>320</v>
      </c>
      <c r="BL87" s="205" t="s">
        <v>320</v>
      </c>
      <c r="BM87" s="205" t="s">
        <v>320</v>
      </c>
      <c r="BN87" s="205" t="s">
        <v>320</v>
      </c>
      <c r="BO87" s="205" t="s">
        <v>320</v>
      </c>
      <c r="BP87" s="205" t="s">
        <v>320</v>
      </c>
      <c r="BQ87" s="205" t="s">
        <v>320</v>
      </c>
      <c r="BR87" s="205" t="s">
        <v>320</v>
      </c>
      <c r="BS87" s="205" t="s">
        <v>320</v>
      </c>
      <c r="BT87" s="200">
        <v>0</v>
      </c>
      <c r="BU87" s="200">
        <v>0</v>
      </c>
      <c r="BV87" s="200">
        <v>0</v>
      </c>
      <c r="BW87" s="200">
        <v>0</v>
      </c>
      <c r="BX87" s="200">
        <v>0</v>
      </c>
      <c r="BY87" s="200">
        <v>0</v>
      </c>
      <c r="BZ87" s="200">
        <v>0</v>
      </c>
      <c r="CA87" s="200">
        <v>0</v>
      </c>
      <c r="CB87" s="200">
        <v>0</v>
      </c>
      <c r="CC87" s="200">
        <v>0</v>
      </c>
      <c r="CD87" s="200">
        <v>0</v>
      </c>
      <c r="CE87" s="200">
        <v>0</v>
      </c>
      <c r="CF87" s="200">
        <v>0</v>
      </c>
      <c r="CG87" s="200">
        <v>0</v>
      </c>
      <c r="CH87" s="205" t="s">
        <v>320</v>
      </c>
      <c r="CI87" s="200">
        <v>0</v>
      </c>
      <c r="CJ87" s="200">
        <v>0</v>
      </c>
      <c r="CK87" s="200">
        <v>0</v>
      </c>
      <c r="CL87" s="200">
        <v>0</v>
      </c>
      <c r="CM87" s="200">
        <v>0</v>
      </c>
      <c r="CN87" s="200">
        <v>0</v>
      </c>
      <c r="CO87" s="200">
        <v>0</v>
      </c>
      <c r="CP87" s="200">
        <v>0</v>
      </c>
      <c r="CQ87" s="200">
        <v>0</v>
      </c>
      <c r="CR87" s="200">
        <v>0</v>
      </c>
      <c r="CS87" s="200">
        <v>0</v>
      </c>
      <c r="CT87" s="205" t="s">
        <v>320</v>
      </c>
      <c r="CU87" s="209" t="s">
        <v>320</v>
      </c>
    </row>
    <row r="88" ht="15.4" customHeight="1" spans="1:99">
      <c r="A88" s="201" t="s">
        <v>436</v>
      </c>
      <c r="B88" s="202" t="s">
        <v>134</v>
      </c>
      <c r="C88" s="202" t="s">
        <v>134</v>
      </c>
      <c r="D88" s="202" t="s">
        <v>342</v>
      </c>
      <c r="E88" s="200">
        <v>1117187.35</v>
      </c>
      <c r="F88" s="200">
        <v>826064.63</v>
      </c>
      <c r="G88" s="200">
        <v>644216</v>
      </c>
      <c r="H88" s="200">
        <v>48109.2</v>
      </c>
      <c r="I88" s="200">
        <v>0</v>
      </c>
      <c r="J88" s="200">
        <v>3930.43</v>
      </c>
      <c r="K88" s="200">
        <v>25663</v>
      </c>
      <c r="L88" s="200">
        <v>33346</v>
      </c>
      <c r="M88" s="200">
        <v>0</v>
      </c>
      <c r="N88" s="200">
        <v>0</v>
      </c>
      <c r="O88" s="200">
        <v>70800</v>
      </c>
      <c r="P88" s="200">
        <v>286240.72</v>
      </c>
      <c r="Q88" s="200">
        <v>12189</v>
      </c>
      <c r="R88" s="200">
        <v>89357</v>
      </c>
      <c r="S88" s="200">
        <v>0</v>
      </c>
      <c r="T88" s="200">
        <v>0</v>
      </c>
      <c r="U88" s="200">
        <v>18378</v>
      </c>
      <c r="V88" s="200">
        <v>28898</v>
      </c>
      <c r="W88" s="200">
        <v>18598</v>
      </c>
      <c r="X88" s="200">
        <v>0</v>
      </c>
      <c r="Y88" s="200">
        <v>0</v>
      </c>
      <c r="Z88" s="200">
        <v>19957</v>
      </c>
      <c r="AA88" s="200">
        <v>0</v>
      </c>
      <c r="AB88" s="200">
        <v>0</v>
      </c>
      <c r="AC88" s="200">
        <v>0</v>
      </c>
      <c r="AD88" s="200">
        <v>5000</v>
      </c>
      <c r="AE88" s="200">
        <v>5000</v>
      </c>
      <c r="AF88" s="200">
        <v>5000</v>
      </c>
      <c r="AG88" s="200">
        <v>0</v>
      </c>
      <c r="AH88" s="200">
        <v>0</v>
      </c>
      <c r="AI88" s="200">
        <v>0</v>
      </c>
      <c r="AJ88" s="200">
        <v>67423</v>
      </c>
      <c r="AK88" s="200">
        <v>0</v>
      </c>
      <c r="AL88" s="200">
        <v>15720.72</v>
      </c>
      <c r="AM88" s="200">
        <v>720</v>
      </c>
      <c r="AN88" s="200">
        <v>0</v>
      </c>
      <c r="AO88" s="200">
        <v>0</v>
      </c>
      <c r="AP88" s="200">
        <v>0</v>
      </c>
      <c r="AQ88" s="200">
        <v>0</v>
      </c>
      <c r="AR88" s="200">
        <v>4882</v>
      </c>
      <c r="AS88" s="200">
        <v>0</v>
      </c>
      <c r="AT88" s="200">
        <v>0</v>
      </c>
      <c r="AU88" s="200">
        <v>0</v>
      </c>
      <c r="AV88" s="200">
        <v>0</v>
      </c>
      <c r="AW88" s="200">
        <v>0</v>
      </c>
      <c r="AX88" s="200">
        <v>0</v>
      </c>
      <c r="AY88" s="200">
        <v>0</v>
      </c>
      <c r="AZ88" s="200">
        <v>0</v>
      </c>
      <c r="BA88" s="200">
        <v>0</v>
      </c>
      <c r="BB88" s="200">
        <v>0</v>
      </c>
      <c r="BC88" s="200">
        <v>0</v>
      </c>
      <c r="BD88" s="200">
        <v>0</v>
      </c>
      <c r="BE88" s="200">
        <v>0</v>
      </c>
      <c r="BF88" s="200">
        <v>0</v>
      </c>
      <c r="BG88" s="200">
        <v>0</v>
      </c>
      <c r="BH88" s="200">
        <v>4882</v>
      </c>
      <c r="BI88" s="205" t="s">
        <v>320</v>
      </c>
      <c r="BJ88" s="205" t="s">
        <v>320</v>
      </c>
      <c r="BK88" s="205" t="s">
        <v>320</v>
      </c>
      <c r="BL88" s="205" t="s">
        <v>320</v>
      </c>
      <c r="BM88" s="205" t="s">
        <v>320</v>
      </c>
      <c r="BN88" s="205" t="s">
        <v>320</v>
      </c>
      <c r="BO88" s="205" t="s">
        <v>320</v>
      </c>
      <c r="BP88" s="205" t="s">
        <v>320</v>
      </c>
      <c r="BQ88" s="205" t="s">
        <v>320</v>
      </c>
      <c r="BR88" s="205" t="s">
        <v>320</v>
      </c>
      <c r="BS88" s="205" t="s">
        <v>320</v>
      </c>
      <c r="BT88" s="200">
        <v>0</v>
      </c>
      <c r="BU88" s="200">
        <v>0</v>
      </c>
      <c r="BV88" s="200">
        <v>0</v>
      </c>
      <c r="BW88" s="200">
        <v>0</v>
      </c>
      <c r="BX88" s="200">
        <v>0</v>
      </c>
      <c r="BY88" s="200">
        <v>0</v>
      </c>
      <c r="BZ88" s="200">
        <v>0</v>
      </c>
      <c r="CA88" s="200">
        <v>0</v>
      </c>
      <c r="CB88" s="200">
        <v>0</v>
      </c>
      <c r="CC88" s="200">
        <v>0</v>
      </c>
      <c r="CD88" s="200">
        <v>0</v>
      </c>
      <c r="CE88" s="200">
        <v>0</v>
      </c>
      <c r="CF88" s="200">
        <v>0</v>
      </c>
      <c r="CG88" s="200">
        <v>0</v>
      </c>
      <c r="CH88" s="205" t="s">
        <v>320</v>
      </c>
      <c r="CI88" s="200">
        <v>0</v>
      </c>
      <c r="CJ88" s="200">
        <v>0</v>
      </c>
      <c r="CK88" s="200">
        <v>0</v>
      </c>
      <c r="CL88" s="200">
        <v>0</v>
      </c>
      <c r="CM88" s="200">
        <v>0</v>
      </c>
      <c r="CN88" s="200">
        <v>0</v>
      </c>
      <c r="CO88" s="200">
        <v>0</v>
      </c>
      <c r="CP88" s="200">
        <v>0</v>
      </c>
      <c r="CQ88" s="200">
        <v>0</v>
      </c>
      <c r="CR88" s="200">
        <v>0</v>
      </c>
      <c r="CS88" s="200">
        <v>0</v>
      </c>
      <c r="CT88" s="205" t="s">
        <v>320</v>
      </c>
      <c r="CU88" s="209" t="s">
        <v>320</v>
      </c>
    </row>
    <row r="89" ht="15.4" customHeight="1" spans="1:99">
      <c r="A89" s="201" t="s">
        <v>437</v>
      </c>
      <c r="B89" s="202" t="s">
        <v>134</v>
      </c>
      <c r="C89" s="202" t="s">
        <v>134</v>
      </c>
      <c r="D89" s="202" t="s">
        <v>438</v>
      </c>
      <c r="E89" s="200">
        <v>6869027.54</v>
      </c>
      <c r="F89" s="200">
        <v>348.84</v>
      </c>
      <c r="G89" s="200">
        <v>0</v>
      </c>
      <c r="H89" s="200">
        <v>0</v>
      </c>
      <c r="I89" s="200">
        <v>0</v>
      </c>
      <c r="J89" s="200">
        <v>0</v>
      </c>
      <c r="K89" s="200">
        <v>0</v>
      </c>
      <c r="L89" s="200">
        <v>0</v>
      </c>
      <c r="M89" s="200">
        <v>0</v>
      </c>
      <c r="N89" s="200">
        <v>0</v>
      </c>
      <c r="O89" s="200">
        <v>348.84</v>
      </c>
      <c r="P89" s="200">
        <v>6868678.7</v>
      </c>
      <c r="Q89" s="200">
        <v>0</v>
      </c>
      <c r="R89" s="200">
        <v>0</v>
      </c>
      <c r="S89" s="200">
        <v>199893</v>
      </c>
      <c r="T89" s="200">
        <v>0</v>
      </c>
      <c r="U89" s="200">
        <v>0</v>
      </c>
      <c r="V89" s="200">
        <v>0</v>
      </c>
      <c r="W89" s="200">
        <v>15600</v>
      </c>
      <c r="X89" s="200">
        <v>0</v>
      </c>
      <c r="Y89" s="200">
        <v>0</v>
      </c>
      <c r="Z89" s="200">
        <v>0</v>
      </c>
      <c r="AA89" s="200">
        <v>0</v>
      </c>
      <c r="AB89" s="200">
        <v>6553185.7</v>
      </c>
      <c r="AC89" s="200">
        <v>0</v>
      </c>
      <c r="AD89" s="200">
        <v>0</v>
      </c>
      <c r="AE89" s="200">
        <v>0</v>
      </c>
      <c r="AF89" s="200">
        <v>0</v>
      </c>
      <c r="AG89" s="200">
        <v>0</v>
      </c>
      <c r="AH89" s="200">
        <v>0</v>
      </c>
      <c r="AI89" s="200">
        <v>0</v>
      </c>
      <c r="AJ89" s="200">
        <v>0</v>
      </c>
      <c r="AK89" s="200">
        <v>0</v>
      </c>
      <c r="AL89" s="200">
        <v>0</v>
      </c>
      <c r="AM89" s="200">
        <v>0</v>
      </c>
      <c r="AN89" s="200">
        <v>0</v>
      </c>
      <c r="AO89" s="200">
        <v>0</v>
      </c>
      <c r="AP89" s="200">
        <v>0</v>
      </c>
      <c r="AQ89" s="200">
        <v>100000</v>
      </c>
      <c r="AR89" s="200">
        <v>0</v>
      </c>
      <c r="AS89" s="200">
        <v>0</v>
      </c>
      <c r="AT89" s="200">
        <v>0</v>
      </c>
      <c r="AU89" s="200">
        <v>0</v>
      </c>
      <c r="AV89" s="200">
        <v>0</v>
      </c>
      <c r="AW89" s="200">
        <v>0</v>
      </c>
      <c r="AX89" s="200">
        <v>0</v>
      </c>
      <c r="AY89" s="200">
        <v>0</v>
      </c>
      <c r="AZ89" s="200">
        <v>0</v>
      </c>
      <c r="BA89" s="200">
        <v>0</v>
      </c>
      <c r="BB89" s="200">
        <v>0</v>
      </c>
      <c r="BC89" s="200">
        <v>0</v>
      </c>
      <c r="BD89" s="200">
        <v>0</v>
      </c>
      <c r="BE89" s="200">
        <v>0</v>
      </c>
      <c r="BF89" s="200">
        <v>0</v>
      </c>
      <c r="BG89" s="200">
        <v>0</v>
      </c>
      <c r="BH89" s="200">
        <v>0</v>
      </c>
      <c r="BI89" s="205" t="s">
        <v>320</v>
      </c>
      <c r="BJ89" s="205" t="s">
        <v>320</v>
      </c>
      <c r="BK89" s="205" t="s">
        <v>320</v>
      </c>
      <c r="BL89" s="205" t="s">
        <v>320</v>
      </c>
      <c r="BM89" s="205" t="s">
        <v>320</v>
      </c>
      <c r="BN89" s="205" t="s">
        <v>320</v>
      </c>
      <c r="BO89" s="205" t="s">
        <v>320</v>
      </c>
      <c r="BP89" s="205" t="s">
        <v>320</v>
      </c>
      <c r="BQ89" s="205" t="s">
        <v>320</v>
      </c>
      <c r="BR89" s="205" t="s">
        <v>320</v>
      </c>
      <c r="BS89" s="205" t="s">
        <v>320</v>
      </c>
      <c r="BT89" s="200">
        <v>0</v>
      </c>
      <c r="BU89" s="200">
        <v>0</v>
      </c>
      <c r="BV89" s="200">
        <v>0</v>
      </c>
      <c r="BW89" s="200">
        <v>0</v>
      </c>
      <c r="BX89" s="200">
        <v>0</v>
      </c>
      <c r="BY89" s="200">
        <v>0</v>
      </c>
      <c r="BZ89" s="200">
        <v>0</v>
      </c>
      <c r="CA89" s="200">
        <v>0</v>
      </c>
      <c r="CB89" s="200">
        <v>0</v>
      </c>
      <c r="CC89" s="200">
        <v>0</v>
      </c>
      <c r="CD89" s="200">
        <v>0</v>
      </c>
      <c r="CE89" s="200">
        <v>0</v>
      </c>
      <c r="CF89" s="200">
        <v>0</v>
      </c>
      <c r="CG89" s="200">
        <v>0</v>
      </c>
      <c r="CH89" s="205" t="s">
        <v>320</v>
      </c>
      <c r="CI89" s="200">
        <v>0</v>
      </c>
      <c r="CJ89" s="200">
        <v>0</v>
      </c>
      <c r="CK89" s="200">
        <v>0</v>
      </c>
      <c r="CL89" s="200">
        <v>0</v>
      </c>
      <c r="CM89" s="200">
        <v>0</v>
      </c>
      <c r="CN89" s="200">
        <v>0</v>
      </c>
      <c r="CO89" s="200">
        <v>0</v>
      </c>
      <c r="CP89" s="200">
        <v>0</v>
      </c>
      <c r="CQ89" s="200">
        <v>0</v>
      </c>
      <c r="CR89" s="200">
        <v>0</v>
      </c>
      <c r="CS89" s="200">
        <v>0</v>
      </c>
      <c r="CT89" s="205" t="s">
        <v>320</v>
      </c>
      <c r="CU89" s="209" t="s">
        <v>320</v>
      </c>
    </row>
    <row r="90" ht="15.4" customHeight="1" spans="1:99">
      <c r="A90" s="201" t="s">
        <v>439</v>
      </c>
      <c r="B90" s="202" t="s">
        <v>134</v>
      </c>
      <c r="C90" s="202" t="s">
        <v>134</v>
      </c>
      <c r="D90" s="202" t="s">
        <v>440</v>
      </c>
      <c r="E90" s="200">
        <v>6869027.54</v>
      </c>
      <c r="F90" s="200">
        <v>348.84</v>
      </c>
      <c r="G90" s="200">
        <v>0</v>
      </c>
      <c r="H90" s="200">
        <v>0</v>
      </c>
      <c r="I90" s="200">
        <v>0</v>
      </c>
      <c r="J90" s="200">
        <v>0</v>
      </c>
      <c r="K90" s="200">
        <v>0</v>
      </c>
      <c r="L90" s="200">
        <v>0</v>
      </c>
      <c r="M90" s="200">
        <v>0</v>
      </c>
      <c r="N90" s="200">
        <v>0</v>
      </c>
      <c r="O90" s="200">
        <v>348.84</v>
      </c>
      <c r="P90" s="200">
        <v>6868678.7</v>
      </c>
      <c r="Q90" s="200">
        <v>0</v>
      </c>
      <c r="R90" s="200">
        <v>0</v>
      </c>
      <c r="S90" s="200">
        <v>199893</v>
      </c>
      <c r="T90" s="200">
        <v>0</v>
      </c>
      <c r="U90" s="200">
        <v>0</v>
      </c>
      <c r="V90" s="200">
        <v>0</v>
      </c>
      <c r="W90" s="200">
        <v>15600</v>
      </c>
      <c r="X90" s="200">
        <v>0</v>
      </c>
      <c r="Y90" s="200">
        <v>0</v>
      </c>
      <c r="Z90" s="200">
        <v>0</v>
      </c>
      <c r="AA90" s="200">
        <v>0</v>
      </c>
      <c r="AB90" s="200">
        <v>6553185.7</v>
      </c>
      <c r="AC90" s="200">
        <v>0</v>
      </c>
      <c r="AD90" s="200">
        <v>0</v>
      </c>
      <c r="AE90" s="200">
        <v>0</v>
      </c>
      <c r="AF90" s="200">
        <v>0</v>
      </c>
      <c r="AG90" s="200">
        <v>0</v>
      </c>
      <c r="AH90" s="200">
        <v>0</v>
      </c>
      <c r="AI90" s="200">
        <v>0</v>
      </c>
      <c r="AJ90" s="200">
        <v>0</v>
      </c>
      <c r="AK90" s="200">
        <v>0</v>
      </c>
      <c r="AL90" s="200">
        <v>0</v>
      </c>
      <c r="AM90" s="200">
        <v>0</v>
      </c>
      <c r="AN90" s="200">
        <v>0</v>
      </c>
      <c r="AO90" s="200">
        <v>0</v>
      </c>
      <c r="AP90" s="200">
        <v>0</v>
      </c>
      <c r="AQ90" s="200">
        <v>100000</v>
      </c>
      <c r="AR90" s="200">
        <v>0</v>
      </c>
      <c r="AS90" s="200">
        <v>0</v>
      </c>
      <c r="AT90" s="200">
        <v>0</v>
      </c>
      <c r="AU90" s="200">
        <v>0</v>
      </c>
      <c r="AV90" s="200">
        <v>0</v>
      </c>
      <c r="AW90" s="200">
        <v>0</v>
      </c>
      <c r="AX90" s="200">
        <v>0</v>
      </c>
      <c r="AY90" s="200">
        <v>0</v>
      </c>
      <c r="AZ90" s="200">
        <v>0</v>
      </c>
      <c r="BA90" s="200">
        <v>0</v>
      </c>
      <c r="BB90" s="200">
        <v>0</v>
      </c>
      <c r="BC90" s="200">
        <v>0</v>
      </c>
      <c r="BD90" s="200">
        <v>0</v>
      </c>
      <c r="BE90" s="200">
        <v>0</v>
      </c>
      <c r="BF90" s="200">
        <v>0</v>
      </c>
      <c r="BG90" s="200">
        <v>0</v>
      </c>
      <c r="BH90" s="200">
        <v>0</v>
      </c>
      <c r="BI90" s="205" t="s">
        <v>320</v>
      </c>
      <c r="BJ90" s="205" t="s">
        <v>320</v>
      </c>
      <c r="BK90" s="205" t="s">
        <v>320</v>
      </c>
      <c r="BL90" s="205" t="s">
        <v>320</v>
      </c>
      <c r="BM90" s="205" t="s">
        <v>320</v>
      </c>
      <c r="BN90" s="205" t="s">
        <v>320</v>
      </c>
      <c r="BO90" s="205" t="s">
        <v>320</v>
      </c>
      <c r="BP90" s="205" t="s">
        <v>320</v>
      </c>
      <c r="BQ90" s="205" t="s">
        <v>320</v>
      </c>
      <c r="BR90" s="205" t="s">
        <v>320</v>
      </c>
      <c r="BS90" s="205" t="s">
        <v>320</v>
      </c>
      <c r="BT90" s="200">
        <v>0</v>
      </c>
      <c r="BU90" s="200">
        <v>0</v>
      </c>
      <c r="BV90" s="200">
        <v>0</v>
      </c>
      <c r="BW90" s="200">
        <v>0</v>
      </c>
      <c r="BX90" s="200">
        <v>0</v>
      </c>
      <c r="BY90" s="200">
        <v>0</v>
      </c>
      <c r="BZ90" s="200">
        <v>0</v>
      </c>
      <c r="CA90" s="200">
        <v>0</v>
      </c>
      <c r="CB90" s="200">
        <v>0</v>
      </c>
      <c r="CC90" s="200">
        <v>0</v>
      </c>
      <c r="CD90" s="200">
        <v>0</v>
      </c>
      <c r="CE90" s="200">
        <v>0</v>
      </c>
      <c r="CF90" s="200">
        <v>0</v>
      </c>
      <c r="CG90" s="200">
        <v>0</v>
      </c>
      <c r="CH90" s="205" t="s">
        <v>320</v>
      </c>
      <c r="CI90" s="200">
        <v>0</v>
      </c>
      <c r="CJ90" s="200">
        <v>0</v>
      </c>
      <c r="CK90" s="200">
        <v>0</v>
      </c>
      <c r="CL90" s="200">
        <v>0</v>
      </c>
      <c r="CM90" s="200">
        <v>0</v>
      </c>
      <c r="CN90" s="200">
        <v>0</v>
      </c>
      <c r="CO90" s="200">
        <v>0</v>
      </c>
      <c r="CP90" s="200">
        <v>0</v>
      </c>
      <c r="CQ90" s="200">
        <v>0</v>
      </c>
      <c r="CR90" s="200">
        <v>0</v>
      </c>
      <c r="CS90" s="200">
        <v>0</v>
      </c>
      <c r="CT90" s="205" t="s">
        <v>320</v>
      </c>
      <c r="CU90" s="209" t="s">
        <v>320</v>
      </c>
    </row>
    <row r="91" ht="15.4" customHeight="1" spans="1:99">
      <c r="A91" s="201" t="s">
        <v>441</v>
      </c>
      <c r="B91" s="202" t="s">
        <v>134</v>
      </c>
      <c r="C91" s="202" t="s">
        <v>134</v>
      </c>
      <c r="D91" s="202" t="s">
        <v>442</v>
      </c>
      <c r="E91" s="200">
        <v>30135.8</v>
      </c>
      <c r="F91" s="200">
        <v>0</v>
      </c>
      <c r="G91" s="200">
        <v>0</v>
      </c>
      <c r="H91" s="200">
        <v>0</v>
      </c>
      <c r="I91" s="200">
        <v>0</v>
      </c>
      <c r="J91" s="200">
        <v>0</v>
      </c>
      <c r="K91" s="200">
        <v>0</v>
      </c>
      <c r="L91" s="200">
        <v>0</v>
      </c>
      <c r="M91" s="200">
        <v>0</v>
      </c>
      <c r="N91" s="200">
        <v>0</v>
      </c>
      <c r="O91" s="200">
        <v>0</v>
      </c>
      <c r="P91" s="200">
        <v>30135.8</v>
      </c>
      <c r="Q91" s="200">
        <v>8255.8</v>
      </c>
      <c r="R91" s="200">
        <v>14246</v>
      </c>
      <c r="S91" s="200">
        <v>0</v>
      </c>
      <c r="T91" s="200">
        <v>0</v>
      </c>
      <c r="U91" s="200">
        <v>0</v>
      </c>
      <c r="V91" s="200">
        <v>0</v>
      </c>
      <c r="W91" s="200">
        <v>0</v>
      </c>
      <c r="X91" s="200">
        <v>0</v>
      </c>
      <c r="Y91" s="200">
        <v>0</v>
      </c>
      <c r="Z91" s="200">
        <v>7634</v>
      </c>
      <c r="AA91" s="200">
        <v>0</v>
      </c>
      <c r="AB91" s="200">
        <v>0</v>
      </c>
      <c r="AC91" s="200">
        <v>0</v>
      </c>
      <c r="AD91" s="200">
        <v>0</v>
      </c>
      <c r="AE91" s="200">
        <v>0</v>
      </c>
      <c r="AF91" s="200">
        <v>0</v>
      </c>
      <c r="AG91" s="200">
        <v>0</v>
      </c>
      <c r="AH91" s="200">
        <v>0</v>
      </c>
      <c r="AI91" s="200">
        <v>0</v>
      </c>
      <c r="AJ91" s="200">
        <v>0</v>
      </c>
      <c r="AK91" s="200">
        <v>0</v>
      </c>
      <c r="AL91" s="200">
        <v>0</v>
      </c>
      <c r="AM91" s="200">
        <v>0</v>
      </c>
      <c r="AN91" s="200">
        <v>0</v>
      </c>
      <c r="AO91" s="200">
        <v>0</v>
      </c>
      <c r="AP91" s="200">
        <v>0</v>
      </c>
      <c r="AQ91" s="200">
        <v>0</v>
      </c>
      <c r="AR91" s="200">
        <v>0</v>
      </c>
      <c r="AS91" s="200">
        <v>0</v>
      </c>
      <c r="AT91" s="200">
        <v>0</v>
      </c>
      <c r="AU91" s="200">
        <v>0</v>
      </c>
      <c r="AV91" s="200">
        <v>0</v>
      </c>
      <c r="AW91" s="200">
        <v>0</v>
      </c>
      <c r="AX91" s="200">
        <v>0</v>
      </c>
      <c r="AY91" s="200">
        <v>0</v>
      </c>
      <c r="AZ91" s="200">
        <v>0</v>
      </c>
      <c r="BA91" s="200">
        <v>0</v>
      </c>
      <c r="BB91" s="200">
        <v>0</v>
      </c>
      <c r="BC91" s="200">
        <v>0</v>
      </c>
      <c r="BD91" s="200">
        <v>0</v>
      </c>
      <c r="BE91" s="200">
        <v>0</v>
      </c>
      <c r="BF91" s="200">
        <v>0</v>
      </c>
      <c r="BG91" s="200">
        <v>0</v>
      </c>
      <c r="BH91" s="200">
        <v>0</v>
      </c>
      <c r="BI91" s="205" t="s">
        <v>320</v>
      </c>
      <c r="BJ91" s="205" t="s">
        <v>320</v>
      </c>
      <c r="BK91" s="205" t="s">
        <v>320</v>
      </c>
      <c r="BL91" s="205" t="s">
        <v>320</v>
      </c>
      <c r="BM91" s="205" t="s">
        <v>320</v>
      </c>
      <c r="BN91" s="205" t="s">
        <v>320</v>
      </c>
      <c r="BO91" s="205" t="s">
        <v>320</v>
      </c>
      <c r="BP91" s="205" t="s">
        <v>320</v>
      </c>
      <c r="BQ91" s="205" t="s">
        <v>320</v>
      </c>
      <c r="BR91" s="205" t="s">
        <v>320</v>
      </c>
      <c r="BS91" s="205" t="s">
        <v>320</v>
      </c>
      <c r="BT91" s="200">
        <v>0</v>
      </c>
      <c r="BU91" s="200">
        <v>0</v>
      </c>
      <c r="BV91" s="200">
        <v>0</v>
      </c>
      <c r="BW91" s="200">
        <v>0</v>
      </c>
      <c r="BX91" s="200">
        <v>0</v>
      </c>
      <c r="BY91" s="200">
        <v>0</v>
      </c>
      <c r="BZ91" s="200">
        <v>0</v>
      </c>
      <c r="CA91" s="200">
        <v>0</v>
      </c>
      <c r="CB91" s="200">
        <v>0</v>
      </c>
      <c r="CC91" s="200">
        <v>0</v>
      </c>
      <c r="CD91" s="200">
        <v>0</v>
      </c>
      <c r="CE91" s="200">
        <v>0</v>
      </c>
      <c r="CF91" s="200">
        <v>0</v>
      </c>
      <c r="CG91" s="200">
        <v>0</v>
      </c>
      <c r="CH91" s="205" t="s">
        <v>320</v>
      </c>
      <c r="CI91" s="200">
        <v>0</v>
      </c>
      <c r="CJ91" s="200">
        <v>0</v>
      </c>
      <c r="CK91" s="200">
        <v>0</v>
      </c>
      <c r="CL91" s="200">
        <v>0</v>
      </c>
      <c r="CM91" s="200">
        <v>0</v>
      </c>
      <c r="CN91" s="200">
        <v>0</v>
      </c>
      <c r="CO91" s="200">
        <v>0</v>
      </c>
      <c r="CP91" s="200">
        <v>0</v>
      </c>
      <c r="CQ91" s="200">
        <v>0</v>
      </c>
      <c r="CR91" s="200">
        <v>0</v>
      </c>
      <c r="CS91" s="200">
        <v>0</v>
      </c>
      <c r="CT91" s="205" t="s">
        <v>320</v>
      </c>
      <c r="CU91" s="209" t="s">
        <v>320</v>
      </c>
    </row>
    <row r="92" ht="15.4" customHeight="1" spans="1:99">
      <c r="A92" s="201" t="s">
        <v>443</v>
      </c>
      <c r="B92" s="202" t="s">
        <v>134</v>
      </c>
      <c r="C92" s="202" t="s">
        <v>134</v>
      </c>
      <c r="D92" s="202" t="s">
        <v>444</v>
      </c>
      <c r="E92" s="200">
        <v>15889.8</v>
      </c>
      <c r="F92" s="200">
        <v>0</v>
      </c>
      <c r="G92" s="200">
        <v>0</v>
      </c>
      <c r="H92" s="200">
        <v>0</v>
      </c>
      <c r="I92" s="200">
        <v>0</v>
      </c>
      <c r="J92" s="200">
        <v>0</v>
      </c>
      <c r="K92" s="200">
        <v>0</v>
      </c>
      <c r="L92" s="200">
        <v>0</v>
      </c>
      <c r="M92" s="200">
        <v>0</v>
      </c>
      <c r="N92" s="200">
        <v>0</v>
      </c>
      <c r="O92" s="200">
        <v>0</v>
      </c>
      <c r="P92" s="200">
        <v>15889.8</v>
      </c>
      <c r="Q92" s="200">
        <v>8255.8</v>
      </c>
      <c r="R92" s="200">
        <v>0</v>
      </c>
      <c r="S92" s="200">
        <v>0</v>
      </c>
      <c r="T92" s="200">
        <v>0</v>
      </c>
      <c r="U92" s="200">
        <v>0</v>
      </c>
      <c r="V92" s="200">
        <v>0</v>
      </c>
      <c r="W92" s="200">
        <v>0</v>
      </c>
      <c r="X92" s="200">
        <v>0</v>
      </c>
      <c r="Y92" s="200">
        <v>0</v>
      </c>
      <c r="Z92" s="200">
        <v>7634</v>
      </c>
      <c r="AA92" s="200">
        <v>0</v>
      </c>
      <c r="AB92" s="200">
        <v>0</v>
      </c>
      <c r="AC92" s="200">
        <v>0</v>
      </c>
      <c r="AD92" s="200">
        <v>0</v>
      </c>
      <c r="AE92" s="200">
        <v>0</v>
      </c>
      <c r="AF92" s="200">
        <v>0</v>
      </c>
      <c r="AG92" s="200">
        <v>0</v>
      </c>
      <c r="AH92" s="200">
        <v>0</v>
      </c>
      <c r="AI92" s="200">
        <v>0</v>
      </c>
      <c r="AJ92" s="200">
        <v>0</v>
      </c>
      <c r="AK92" s="200">
        <v>0</v>
      </c>
      <c r="AL92" s="200">
        <v>0</v>
      </c>
      <c r="AM92" s="200">
        <v>0</v>
      </c>
      <c r="AN92" s="200">
        <v>0</v>
      </c>
      <c r="AO92" s="200">
        <v>0</v>
      </c>
      <c r="AP92" s="200">
        <v>0</v>
      </c>
      <c r="AQ92" s="200">
        <v>0</v>
      </c>
      <c r="AR92" s="200">
        <v>0</v>
      </c>
      <c r="AS92" s="200">
        <v>0</v>
      </c>
      <c r="AT92" s="200">
        <v>0</v>
      </c>
      <c r="AU92" s="200">
        <v>0</v>
      </c>
      <c r="AV92" s="200">
        <v>0</v>
      </c>
      <c r="AW92" s="200">
        <v>0</v>
      </c>
      <c r="AX92" s="200">
        <v>0</v>
      </c>
      <c r="AY92" s="200">
        <v>0</v>
      </c>
      <c r="AZ92" s="200">
        <v>0</v>
      </c>
      <c r="BA92" s="200">
        <v>0</v>
      </c>
      <c r="BB92" s="200">
        <v>0</v>
      </c>
      <c r="BC92" s="200">
        <v>0</v>
      </c>
      <c r="BD92" s="200">
        <v>0</v>
      </c>
      <c r="BE92" s="200">
        <v>0</v>
      </c>
      <c r="BF92" s="200">
        <v>0</v>
      </c>
      <c r="BG92" s="200">
        <v>0</v>
      </c>
      <c r="BH92" s="200">
        <v>0</v>
      </c>
      <c r="BI92" s="205" t="s">
        <v>320</v>
      </c>
      <c r="BJ92" s="205" t="s">
        <v>320</v>
      </c>
      <c r="BK92" s="205" t="s">
        <v>320</v>
      </c>
      <c r="BL92" s="205" t="s">
        <v>320</v>
      </c>
      <c r="BM92" s="205" t="s">
        <v>320</v>
      </c>
      <c r="BN92" s="205" t="s">
        <v>320</v>
      </c>
      <c r="BO92" s="205" t="s">
        <v>320</v>
      </c>
      <c r="BP92" s="205" t="s">
        <v>320</v>
      </c>
      <c r="BQ92" s="205" t="s">
        <v>320</v>
      </c>
      <c r="BR92" s="205" t="s">
        <v>320</v>
      </c>
      <c r="BS92" s="205" t="s">
        <v>320</v>
      </c>
      <c r="BT92" s="200">
        <v>0</v>
      </c>
      <c r="BU92" s="200">
        <v>0</v>
      </c>
      <c r="BV92" s="200">
        <v>0</v>
      </c>
      <c r="BW92" s="200">
        <v>0</v>
      </c>
      <c r="BX92" s="200">
        <v>0</v>
      </c>
      <c r="BY92" s="200">
        <v>0</v>
      </c>
      <c r="BZ92" s="200">
        <v>0</v>
      </c>
      <c r="CA92" s="200">
        <v>0</v>
      </c>
      <c r="CB92" s="200">
        <v>0</v>
      </c>
      <c r="CC92" s="200">
        <v>0</v>
      </c>
      <c r="CD92" s="200">
        <v>0</v>
      </c>
      <c r="CE92" s="200">
        <v>0</v>
      </c>
      <c r="CF92" s="200">
        <v>0</v>
      </c>
      <c r="CG92" s="200">
        <v>0</v>
      </c>
      <c r="CH92" s="205" t="s">
        <v>320</v>
      </c>
      <c r="CI92" s="200">
        <v>0</v>
      </c>
      <c r="CJ92" s="200">
        <v>0</v>
      </c>
      <c r="CK92" s="200">
        <v>0</v>
      </c>
      <c r="CL92" s="200">
        <v>0</v>
      </c>
      <c r="CM92" s="200">
        <v>0</v>
      </c>
      <c r="CN92" s="200">
        <v>0</v>
      </c>
      <c r="CO92" s="200">
        <v>0</v>
      </c>
      <c r="CP92" s="200">
        <v>0</v>
      </c>
      <c r="CQ92" s="200">
        <v>0</v>
      </c>
      <c r="CR92" s="200">
        <v>0</v>
      </c>
      <c r="CS92" s="200">
        <v>0</v>
      </c>
      <c r="CT92" s="205" t="s">
        <v>320</v>
      </c>
      <c r="CU92" s="209" t="s">
        <v>320</v>
      </c>
    </row>
    <row r="93" ht="15.4" customHeight="1" spans="1:99">
      <c r="A93" s="201" t="s">
        <v>445</v>
      </c>
      <c r="B93" s="202" t="s">
        <v>134</v>
      </c>
      <c r="C93" s="202" t="s">
        <v>134</v>
      </c>
      <c r="D93" s="202" t="s">
        <v>446</v>
      </c>
      <c r="E93" s="200">
        <v>15889.8</v>
      </c>
      <c r="F93" s="200">
        <v>0</v>
      </c>
      <c r="G93" s="200">
        <v>0</v>
      </c>
      <c r="H93" s="200">
        <v>0</v>
      </c>
      <c r="I93" s="200">
        <v>0</v>
      </c>
      <c r="J93" s="200">
        <v>0</v>
      </c>
      <c r="K93" s="200">
        <v>0</v>
      </c>
      <c r="L93" s="200">
        <v>0</v>
      </c>
      <c r="M93" s="200">
        <v>0</v>
      </c>
      <c r="N93" s="200">
        <v>0</v>
      </c>
      <c r="O93" s="200">
        <v>0</v>
      </c>
      <c r="P93" s="200">
        <v>15889.8</v>
      </c>
      <c r="Q93" s="200">
        <v>8255.8</v>
      </c>
      <c r="R93" s="200">
        <v>0</v>
      </c>
      <c r="S93" s="200">
        <v>0</v>
      </c>
      <c r="T93" s="200">
        <v>0</v>
      </c>
      <c r="U93" s="200">
        <v>0</v>
      </c>
      <c r="V93" s="200">
        <v>0</v>
      </c>
      <c r="W93" s="200">
        <v>0</v>
      </c>
      <c r="X93" s="200">
        <v>0</v>
      </c>
      <c r="Y93" s="200">
        <v>0</v>
      </c>
      <c r="Z93" s="200">
        <v>7634</v>
      </c>
      <c r="AA93" s="200">
        <v>0</v>
      </c>
      <c r="AB93" s="200">
        <v>0</v>
      </c>
      <c r="AC93" s="200">
        <v>0</v>
      </c>
      <c r="AD93" s="200">
        <v>0</v>
      </c>
      <c r="AE93" s="200">
        <v>0</v>
      </c>
      <c r="AF93" s="200">
        <v>0</v>
      </c>
      <c r="AG93" s="200">
        <v>0</v>
      </c>
      <c r="AH93" s="200">
        <v>0</v>
      </c>
      <c r="AI93" s="200">
        <v>0</v>
      </c>
      <c r="AJ93" s="200">
        <v>0</v>
      </c>
      <c r="AK93" s="200">
        <v>0</v>
      </c>
      <c r="AL93" s="200">
        <v>0</v>
      </c>
      <c r="AM93" s="200">
        <v>0</v>
      </c>
      <c r="AN93" s="200">
        <v>0</v>
      </c>
      <c r="AO93" s="200">
        <v>0</v>
      </c>
      <c r="AP93" s="200">
        <v>0</v>
      </c>
      <c r="AQ93" s="200">
        <v>0</v>
      </c>
      <c r="AR93" s="200">
        <v>0</v>
      </c>
      <c r="AS93" s="200">
        <v>0</v>
      </c>
      <c r="AT93" s="200">
        <v>0</v>
      </c>
      <c r="AU93" s="200">
        <v>0</v>
      </c>
      <c r="AV93" s="200">
        <v>0</v>
      </c>
      <c r="AW93" s="200">
        <v>0</v>
      </c>
      <c r="AX93" s="200">
        <v>0</v>
      </c>
      <c r="AY93" s="200">
        <v>0</v>
      </c>
      <c r="AZ93" s="200">
        <v>0</v>
      </c>
      <c r="BA93" s="200">
        <v>0</v>
      </c>
      <c r="BB93" s="200">
        <v>0</v>
      </c>
      <c r="BC93" s="200">
        <v>0</v>
      </c>
      <c r="BD93" s="200">
        <v>0</v>
      </c>
      <c r="BE93" s="200">
        <v>0</v>
      </c>
      <c r="BF93" s="200">
        <v>0</v>
      </c>
      <c r="BG93" s="200">
        <v>0</v>
      </c>
      <c r="BH93" s="200">
        <v>0</v>
      </c>
      <c r="BI93" s="205" t="s">
        <v>320</v>
      </c>
      <c r="BJ93" s="205" t="s">
        <v>320</v>
      </c>
      <c r="BK93" s="205" t="s">
        <v>320</v>
      </c>
      <c r="BL93" s="205" t="s">
        <v>320</v>
      </c>
      <c r="BM93" s="205" t="s">
        <v>320</v>
      </c>
      <c r="BN93" s="205" t="s">
        <v>320</v>
      </c>
      <c r="BO93" s="205" t="s">
        <v>320</v>
      </c>
      <c r="BP93" s="205" t="s">
        <v>320</v>
      </c>
      <c r="BQ93" s="205" t="s">
        <v>320</v>
      </c>
      <c r="BR93" s="205" t="s">
        <v>320</v>
      </c>
      <c r="BS93" s="205" t="s">
        <v>320</v>
      </c>
      <c r="BT93" s="200">
        <v>0</v>
      </c>
      <c r="BU93" s="200">
        <v>0</v>
      </c>
      <c r="BV93" s="200">
        <v>0</v>
      </c>
      <c r="BW93" s="200">
        <v>0</v>
      </c>
      <c r="BX93" s="200">
        <v>0</v>
      </c>
      <c r="BY93" s="200">
        <v>0</v>
      </c>
      <c r="BZ93" s="200">
        <v>0</v>
      </c>
      <c r="CA93" s="200">
        <v>0</v>
      </c>
      <c r="CB93" s="200">
        <v>0</v>
      </c>
      <c r="CC93" s="200">
        <v>0</v>
      </c>
      <c r="CD93" s="200">
        <v>0</v>
      </c>
      <c r="CE93" s="200">
        <v>0</v>
      </c>
      <c r="CF93" s="200">
        <v>0</v>
      </c>
      <c r="CG93" s="200">
        <v>0</v>
      </c>
      <c r="CH93" s="205" t="s">
        <v>320</v>
      </c>
      <c r="CI93" s="200">
        <v>0</v>
      </c>
      <c r="CJ93" s="200">
        <v>0</v>
      </c>
      <c r="CK93" s="200">
        <v>0</v>
      </c>
      <c r="CL93" s="200">
        <v>0</v>
      </c>
      <c r="CM93" s="200">
        <v>0</v>
      </c>
      <c r="CN93" s="200">
        <v>0</v>
      </c>
      <c r="CO93" s="200">
        <v>0</v>
      </c>
      <c r="CP93" s="200">
        <v>0</v>
      </c>
      <c r="CQ93" s="200">
        <v>0</v>
      </c>
      <c r="CR93" s="200">
        <v>0</v>
      </c>
      <c r="CS93" s="200">
        <v>0</v>
      </c>
      <c r="CT93" s="205" t="s">
        <v>320</v>
      </c>
      <c r="CU93" s="209" t="s">
        <v>320</v>
      </c>
    </row>
    <row r="94" ht="15.4" customHeight="1" spans="1:99">
      <c r="A94" s="201" t="s">
        <v>447</v>
      </c>
      <c r="B94" s="202" t="s">
        <v>134</v>
      </c>
      <c r="C94" s="202" t="s">
        <v>134</v>
      </c>
      <c r="D94" s="202" t="s">
        <v>448</v>
      </c>
      <c r="E94" s="200">
        <v>14246</v>
      </c>
      <c r="F94" s="200">
        <v>0</v>
      </c>
      <c r="G94" s="200">
        <v>0</v>
      </c>
      <c r="H94" s="200">
        <v>0</v>
      </c>
      <c r="I94" s="200">
        <v>0</v>
      </c>
      <c r="J94" s="200">
        <v>0</v>
      </c>
      <c r="K94" s="200">
        <v>0</v>
      </c>
      <c r="L94" s="200">
        <v>0</v>
      </c>
      <c r="M94" s="200">
        <v>0</v>
      </c>
      <c r="N94" s="200">
        <v>0</v>
      </c>
      <c r="O94" s="200">
        <v>0</v>
      </c>
      <c r="P94" s="200">
        <v>14246</v>
      </c>
      <c r="Q94" s="200">
        <v>0</v>
      </c>
      <c r="R94" s="200">
        <v>14246</v>
      </c>
      <c r="S94" s="200">
        <v>0</v>
      </c>
      <c r="T94" s="200">
        <v>0</v>
      </c>
      <c r="U94" s="200">
        <v>0</v>
      </c>
      <c r="V94" s="200">
        <v>0</v>
      </c>
      <c r="W94" s="200">
        <v>0</v>
      </c>
      <c r="X94" s="200">
        <v>0</v>
      </c>
      <c r="Y94" s="200">
        <v>0</v>
      </c>
      <c r="Z94" s="200">
        <v>0</v>
      </c>
      <c r="AA94" s="200">
        <v>0</v>
      </c>
      <c r="AB94" s="200">
        <v>0</v>
      </c>
      <c r="AC94" s="200">
        <v>0</v>
      </c>
      <c r="AD94" s="200">
        <v>0</v>
      </c>
      <c r="AE94" s="200">
        <v>0</v>
      </c>
      <c r="AF94" s="200">
        <v>0</v>
      </c>
      <c r="AG94" s="200">
        <v>0</v>
      </c>
      <c r="AH94" s="200">
        <v>0</v>
      </c>
      <c r="AI94" s="200">
        <v>0</v>
      </c>
      <c r="AJ94" s="200">
        <v>0</v>
      </c>
      <c r="AK94" s="200">
        <v>0</v>
      </c>
      <c r="AL94" s="200">
        <v>0</v>
      </c>
      <c r="AM94" s="200">
        <v>0</v>
      </c>
      <c r="AN94" s="200">
        <v>0</v>
      </c>
      <c r="AO94" s="200">
        <v>0</v>
      </c>
      <c r="AP94" s="200">
        <v>0</v>
      </c>
      <c r="AQ94" s="200">
        <v>0</v>
      </c>
      <c r="AR94" s="200">
        <v>0</v>
      </c>
      <c r="AS94" s="200">
        <v>0</v>
      </c>
      <c r="AT94" s="200">
        <v>0</v>
      </c>
      <c r="AU94" s="200">
        <v>0</v>
      </c>
      <c r="AV94" s="200">
        <v>0</v>
      </c>
      <c r="AW94" s="200">
        <v>0</v>
      </c>
      <c r="AX94" s="200">
        <v>0</v>
      </c>
      <c r="AY94" s="200">
        <v>0</v>
      </c>
      <c r="AZ94" s="200">
        <v>0</v>
      </c>
      <c r="BA94" s="200">
        <v>0</v>
      </c>
      <c r="BB94" s="200">
        <v>0</v>
      </c>
      <c r="BC94" s="200">
        <v>0</v>
      </c>
      <c r="BD94" s="200">
        <v>0</v>
      </c>
      <c r="BE94" s="200">
        <v>0</v>
      </c>
      <c r="BF94" s="200">
        <v>0</v>
      </c>
      <c r="BG94" s="200">
        <v>0</v>
      </c>
      <c r="BH94" s="200">
        <v>0</v>
      </c>
      <c r="BI94" s="205" t="s">
        <v>320</v>
      </c>
      <c r="BJ94" s="205" t="s">
        <v>320</v>
      </c>
      <c r="BK94" s="205" t="s">
        <v>320</v>
      </c>
      <c r="BL94" s="205" t="s">
        <v>320</v>
      </c>
      <c r="BM94" s="205" t="s">
        <v>320</v>
      </c>
      <c r="BN94" s="205" t="s">
        <v>320</v>
      </c>
      <c r="BO94" s="205" t="s">
        <v>320</v>
      </c>
      <c r="BP94" s="205" t="s">
        <v>320</v>
      </c>
      <c r="BQ94" s="205" t="s">
        <v>320</v>
      </c>
      <c r="BR94" s="205" t="s">
        <v>320</v>
      </c>
      <c r="BS94" s="205" t="s">
        <v>320</v>
      </c>
      <c r="BT94" s="200">
        <v>0</v>
      </c>
      <c r="BU94" s="200">
        <v>0</v>
      </c>
      <c r="BV94" s="200">
        <v>0</v>
      </c>
      <c r="BW94" s="200">
        <v>0</v>
      </c>
      <c r="BX94" s="200">
        <v>0</v>
      </c>
      <c r="BY94" s="200">
        <v>0</v>
      </c>
      <c r="BZ94" s="200">
        <v>0</v>
      </c>
      <c r="CA94" s="200">
        <v>0</v>
      </c>
      <c r="CB94" s="200">
        <v>0</v>
      </c>
      <c r="CC94" s="200">
        <v>0</v>
      </c>
      <c r="CD94" s="200">
        <v>0</v>
      </c>
      <c r="CE94" s="200">
        <v>0</v>
      </c>
      <c r="CF94" s="200">
        <v>0</v>
      </c>
      <c r="CG94" s="200">
        <v>0</v>
      </c>
      <c r="CH94" s="205" t="s">
        <v>320</v>
      </c>
      <c r="CI94" s="200">
        <v>0</v>
      </c>
      <c r="CJ94" s="200">
        <v>0</v>
      </c>
      <c r="CK94" s="200">
        <v>0</v>
      </c>
      <c r="CL94" s="200">
        <v>0</v>
      </c>
      <c r="CM94" s="200">
        <v>0</v>
      </c>
      <c r="CN94" s="200">
        <v>0</v>
      </c>
      <c r="CO94" s="200">
        <v>0</v>
      </c>
      <c r="CP94" s="200">
        <v>0</v>
      </c>
      <c r="CQ94" s="200">
        <v>0</v>
      </c>
      <c r="CR94" s="200">
        <v>0</v>
      </c>
      <c r="CS94" s="200">
        <v>0</v>
      </c>
      <c r="CT94" s="205" t="s">
        <v>320</v>
      </c>
      <c r="CU94" s="209" t="s">
        <v>320</v>
      </c>
    </row>
    <row r="95" ht="15.4" customHeight="1" spans="1:99">
      <c r="A95" s="201" t="s">
        <v>449</v>
      </c>
      <c r="B95" s="202" t="s">
        <v>134</v>
      </c>
      <c r="C95" s="202" t="s">
        <v>134</v>
      </c>
      <c r="D95" s="202" t="s">
        <v>450</v>
      </c>
      <c r="E95" s="200">
        <v>14246</v>
      </c>
      <c r="F95" s="200">
        <v>0</v>
      </c>
      <c r="G95" s="200">
        <v>0</v>
      </c>
      <c r="H95" s="200">
        <v>0</v>
      </c>
      <c r="I95" s="200">
        <v>0</v>
      </c>
      <c r="J95" s="200">
        <v>0</v>
      </c>
      <c r="K95" s="200">
        <v>0</v>
      </c>
      <c r="L95" s="200">
        <v>0</v>
      </c>
      <c r="M95" s="200">
        <v>0</v>
      </c>
      <c r="N95" s="200">
        <v>0</v>
      </c>
      <c r="O95" s="200">
        <v>0</v>
      </c>
      <c r="P95" s="200">
        <v>14246</v>
      </c>
      <c r="Q95" s="200">
        <v>0</v>
      </c>
      <c r="R95" s="200">
        <v>14246</v>
      </c>
      <c r="S95" s="200">
        <v>0</v>
      </c>
      <c r="T95" s="200">
        <v>0</v>
      </c>
      <c r="U95" s="200">
        <v>0</v>
      </c>
      <c r="V95" s="200">
        <v>0</v>
      </c>
      <c r="W95" s="200">
        <v>0</v>
      </c>
      <c r="X95" s="200">
        <v>0</v>
      </c>
      <c r="Y95" s="200">
        <v>0</v>
      </c>
      <c r="Z95" s="200">
        <v>0</v>
      </c>
      <c r="AA95" s="200">
        <v>0</v>
      </c>
      <c r="AB95" s="200">
        <v>0</v>
      </c>
      <c r="AC95" s="200">
        <v>0</v>
      </c>
      <c r="AD95" s="200">
        <v>0</v>
      </c>
      <c r="AE95" s="200">
        <v>0</v>
      </c>
      <c r="AF95" s="200">
        <v>0</v>
      </c>
      <c r="AG95" s="200">
        <v>0</v>
      </c>
      <c r="AH95" s="200">
        <v>0</v>
      </c>
      <c r="AI95" s="200">
        <v>0</v>
      </c>
      <c r="AJ95" s="200">
        <v>0</v>
      </c>
      <c r="AK95" s="200">
        <v>0</v>
      </c>
      <c r="AL95" s="200">
        <v>0</v>
      </c>
      <c r="AM95" s="200">
        <v>0</v>
      </c>
      <c r="AN95" s="200">
        <v>0</v>
      </c>
      <c r="AO95" s="200">
        <v>0</v>
      </c>
      <c r="AP95" s="200">
        <v>0</v>
      </c>
      <c r="AQ95" s="200">
        <v>0</v>
      </c>
      <c r="AR95" s="200">
        <v>0</v>
      </c>
      <c r="AS95" s="200">
        <v>0</v>
      </c>
      <c r="AT95" s="200">
        <v>0</v>
      </c>
      <c r="AU95" s="200">
        <v>0</v>
      </c>
      <c r="AV95" s="200">
        <v>0</v>
      </c>
      <c r="AW95" s="200">
        <v>0</v>
      </c>
      <c r="AX95" s="200">
        <v>0</v>
      </c>
      <c r="AY95" s="200">
        <v>0</v>
      </c>
      <c r="AZ95" s="200">
        <v>0</v>
      </c>
      <c r="BA95" s="200">
        <v>0</v>
      </c>
      <c r="BB95" s="200">
        <v>0</v>
      </c>
      <c r="BC95" s="200">
        <v>0</v>
      </c>
      <c r="BD95" s="200">
        <v>0</v>
      </c>
      <c r="BE95" s="200">
        <v>0</v>
      </c>
      <c r="BF95" s="200">
        <v>0</v>
      </c>
      <c r="BG95" s="200">
        <v>0</v>
      </c>
      <c r="BH95" s="200">
        <v>0</v>
      </c>
      <c r="BI95" s="205" t="s">
        <v>320</v>
      </c>
      <c r="BJ95" s="205" t="s">
        <v>320</v>
      </c>
      <c r="BK95" s="205" t="s">
        <v>320</v>
      </c>
      <c r="BL95" s="205" t="s">
        <v>320</v>
      </c>
      <c r="BM95" s="205" t="s">
        <v>320</v>
      </c>
      <c r="BN95" s="205" t="s">
        <v>320</v>
      </c>
      <c r="BO95" s="205" t="s">
        <v>320</v>
      </c>
      <c r="BP95" s="205" t="s">
        <v>320</v>
      </c>
      <c r="BQ95" s="205" t="s">
        <v>320</v>
      </c>
      <c r="BR95" s="205" t="s">
        <v>320</v>
      </c>
      <c r="BS95" s="205" t="s">
        <v>320</v>
      </c>
      <c r="BT95" s="200">
        <v>0</v>
      </c>
      <c r="BU95" s="200">
        <v>0</v>
      </c>
      <c r="BV95" s="200">
        <v>0</v>
      </c>
      <c r="BW95" s="200">
        <v>0</v>
      </c>
      <c r="BX95" s="200">
        <v>0</v>
      </c>
      <c r="BY95" s="200">
        <v>0</v>
      </c>
      <c r="BZ95" s="200">
        <v>0</v>
      </c>
      <c r="CA95" s="200">
        <v>0</v>
      </c>
      <c r="CB95" s="200">
        <v>0</v>
      </c>
      <c r="CC95" s="200">
        <v>0</v>
      </c>
      <c r="CD95" s="200">
        <v>0</v>
      </c>
      <c r="CE95" s="200">
        <v>0</v>
      </c>
      <c r="CF95" s="200">
        <v>0</v>
      </c>
      <c r="CG95" s="200">
        <v>0</v>
      </c>
      <c r="CH95" s="205" t="s">
        <v>320</v>
      </c>
      <c r="CI95" s="200">
        <v>0</v>
      </c>
      <c r="CJ95" s="200">
        <v>0</v>
      </c>
      <c r="CK95" s="200">
        <v>0</v>
      </c>
      <c r="CL95" s="200">
        <v>0</v>
      </c>
      <c r="CM95" s="200">
        <v>0</v>
      </c>
      <c r="CN95" s="200">
        <v>0</v>
      </c>
      <c r="CO95" s="200">
        <v>0</v>
      </c>
      <c r="CP95" s="200">
        <v>0</v>
      </c>
      <c r="CQ95" s="200">
        <v>0</v>
      </c>
      <c r="CR95" s="200">
        <v>0</v>
      </c>
      <c r="CS95" s="200">
        <v>0</v>
      </c>
      <c r="CT95" s="205" t="s">
        <v>320</v>
      </c>
      <c r="CU95" s="209" t="s">
        <v>320</v>
      </c>
    </row>
    <row r="96" ht="15.4" customHeight="1" spans="1:99">
      <c r="A96" s="201" t="s">
        <v>451</v>
      </c>
      <c r="B96" s="202" t="s">
        <v>134</v>
      </c>
      <c r="C96" s="202" t="s">
        <v>134</v>
      </c>
      <c r="D96" s="202" t="s">
        <v>452</v>
      </c>
      <c r="E96" s="200">
        <v>265014838.12</v>
      </c>
      <c r="F96" s="200">
        <v>201991806.22</v>
      </c>
      <c r="G96" s="200">
        <v>57087849.66</v>
      </c>
      <c r="H96" s="200">
        <v>70315083.6</v>
      </c>
      <c r="I96" s="200">
        <v>3917437.88</v>
      </c>
      <c r="J96" s="200">
        <v>846320.8</v>
      </c>
      <c r="K96" s="200">
        <v>3481675</v>
      </c>
      <c r="L96" s="200">
        <v>0</v>
      </c>
      <c r="M96" s="200">
        <v>1230546</v>
      </c>
      <c r="N96" s="200">
        <v>101391.26</v>
      </c>
      <c r="O96" s="200">
        <v>65011502.02</v>
      </c>
      <c r="P96" s="200">
        <v>41540303.52</v>
      </c>
      <c r="Q96" s="200">
        <v>3513087.31</v>
      </c>
      <c r="R96" s="200">
        <v>665218.56</v>
      </c>
      <c r="S96" s="200">
        <v>6000</v>
      </c>
      <c r="T96" s="200">
        <v>497.9</v>
      </c>
      <c r="U96" s="200">
        <v>616540.95</v>
      </c>
      <c r="V96" s="200">
        <v>5240532.71</v>
      </c>
      <c r="W96" s="200">
        <v>971050.24</v>
      </c>
      <c r="X96" s="200">
        <v>0</v>
      </c>
      <c r="Y96" s="200">
        <v>1112847.89</v>
      </c>
      <c r="Z96" s="200">
        <v>2620023.79</v>
      </c>
      <c r="AA96" s="200">
        <v>93267</v>
      </c>
      <c r="AB96" s="200">
        <v>585313.19</v>
      </c>
      <c r="AC96" s="200">
        <v>125126</v>
      </c>
      <c r="AD96" s="200">
        <v>50362.2</v>
      </c>
      <c r="AE96" s="200">
        <v>663196.25</v>
      </c>
      <c r="AF96" s="200">
        <v>701767.76</v>
      </c>
      <c r="AG96" s="200">
        <v>2001097.9</v>
      </c>
      <c r="AH96" s="200">
        <v>419049.98</v>
      </c>
      <c r="AI96" s="200">
        <v>0</v>
      </c>
      <c r="AJ96" s="200">
        <v>691667.88</v>
      </c>
      <c r="AK96" s="200">
        <v>2000</v>
      </c>
      <c r="AL96" s="200">
        <v>2469716.88</v>
      </c>
      <c r="AM96" s="200">
        <v>13889.2</v>
      </c>
      <c r="AN96" s="200">
        <v>4025001.12</v>
      </c>
      <c r="AO96" s="200">
        <v>11308877</v>
      </c>
      <c r="AP96" s="200">
        <v>830.37</v>
      </c>
      <c r="AQ96" s="200">
        <v>3643341.44</v>
      </c>
      <c r="AR96" s="200">
        <v>20276713.15</v>
      </c>
      <c r="AS96" s="200">
        <v>23800</v>
      </c>
      <c r="AT96" s="200">
        <v>0</v>
      </c>
      <c r="AU96" s="200">
        <v>0</v>
      </c>
      <c r="AV96" s="200">
        <v>0</v>
      </c>
      <c r="AW96" s="200">
        <v>16986248.85</v>
      </c>
      <c r="AX96" s="200">
        <v>0</v>
      </c>
      <c r="AY96" s="200">
        <v>0</v>
      </c>
      <c r="AZ96" s="200">
        <v>0</v>
      </c>
      <c r="BA96" s="200">
        <v>58456</v>
      </c>
      <c r="BB96" s="200">
        <v>0</v>
      </c>
      <c r="BC96" s="200">
        <v>736636</v>
      </c>
      <c r="BD96" s="200">
        <v>0</v>
      </c>
      <c r="BE96" s="200">
        <v>0</v>
      </c>
      <c r="BF96" s="200">
        <v>0</v>
      </c>
      <c r="BG96" s="200">
        <v>0</v>
      </c>
      <c r="BH96" s="200">
        <v>2471572.3</v>
      </c>
      <c r="BI96" s="205" t="s">
        <v>320</v>
      </c>
      <c r="BJ96" s="205" t="s">
        <v>320</v>
      </c>
      <c r="BK96" s="205" t="s">
        <v>320</v>
      </c>
      <c r="BL96" s="205" t="s">
        <v>320</v>
      </c>
      <c r="BM96" s="205" t="s">
        <v>320</v>
      </c>
      <c r="BN96" s="205" t="s">
        <v>320</v>
      </c>
      <c r="BO96" s="205" t="s">
        <v>320</v>
      </c>
      <c r="BP96" s="205" t="s">
        <v>320</v>
      </c>
      <c r="BQ96" s="205" t="s">
        <v>320</v>
      </c>
      <c r="BR96" s="205" t="s">
        <v>320</v>
      </c>
      <c r="BS96" s="205" t="s">
        <v>320</v>
      </c>
      <c r="BT96" s="200">
        <v>1206015.23</v>
      </c>
      <c r="BU96" s="200">
        <v>0</v>
      </c>
      <c r="BV96" s="200">
        <v>345161.43</v>
      </c>
      <c r="BW96" s="200">
        <v>0</v>
      </c>
      <c r="BX96" s="200">
        <v>0</v>
      </c>
      <c r="BY96" s="200">
        <v>0</v>
      </c>
      <c r="BZ96" s="200">
        <v>797460.8</v>
      </c>
      <c r="CA96" s="200">
        <v>0</v>
      </c>
      <c r="CB96" s="200">
        <v>0</v>
      </c>
      <c r="CC96" s="200">
        <v>0</v>
      </c>
      <c r="CD96" s="200">
        <v>0</v>
      </c>
      <c r="CE96" s="200">
        <v>0</v>
      </c>
      <c r="CF96" s="200">
        <v>0</v>
      </c>
      <c r="CG96" s="200">
        <v>0</v>
      </c>
      <c r="CH96" s="205" t="s">
        <v>320</v>
      </c>
      <c r="CI96" s="200">
        <v>63393</v>
      </c>
      <c r="CJ96" s="200">
        <v>0</v>
      </c>
      <c r="CK96" s="200">
        <v>0</v>
      </c>
      <c r="CL96" s="200">
        <v>0</v>
      </c>
      <c r="CM96" s="200">
        <v>0</v>
      </c>
      <c r="CN96" s="200">
        <v>0</v>
      </c>
      <c r="CO96" s="200">
        <v>0</v>
      </c>
      <c r="CP96" s="200">
        <v>0</v>
      </c>
      <c r="CQ96" s="200">
        <v>0</v>
      </c>
      <c r="CR96" s="200">
        <v>0</v>
      </c>
      <c r="CS96" s="200">
        <v>0</v>
      </c>
      <c r="CT96" s="205" t="s">
        <v>320</v>
      </c>
      <c r="CU96" s="209" t="s">
        <v>320</v>
      </c>
    </row>
    <row r="97" ht="15.4" customHeight="1" spans="1:99">
      <c r="A97" s="201" t="s">
        <v>453</v>
      </c>
      <c r="B97" s="202" t="s">
        <v>134</v>
      </c>
      <c r="C97" s="202" t="s">
        <v>134</v>
      </c>
      <c r="D97" s="202" t="s">
        <v>454</v>
      </c>
      <c r="E97" s="200">
        <v>452002</v>
      </c>
      <c r="F97" s="200">
        <v>0</v>
      </c>
      <c r="G97" s="200">
        <v>0</v>
      </c>
      <c r="H97" s="200">
        <v>0</v>
      </c>
      <c r="I97" s="200">
        <v>0</v>
      </c>
      <c r="J97" s="200">
        <v>0</v>
      </c>
      <c r="K97" s="200">
        <v>0</v>
      </c>
      <c r="L97" s="200">
        <v>0</v>
      </c>
      <c r="M97" s="200">
        <v>0</v>
      </c>
      <c r="N97" s="200">
        <v>0</v>
      </c>
      <c r="O97" s="200">
        <v>0</v>
      </c>
      <c r="P97" s="200">
        <v>395727</v>
      </c>
      <c r="Q97" s="200">
        <v>120000</v>
      </c>
      <c r="R97" s="200">
        <v>0</v>
      </c>
      <c r="S97" s="200">
        <v>0</v>
      </c>
      <c r="T97" s="200">
        <v>0</v>
      </c>
      <c r="U97" s="200">
        <v>0</v>
      </c>
      <c r="V97" s="200">
        <v>0</v>
      </c>
      <c r="W97" s="200">
        <v>0</v>
      </c>
      <c r="X97" s="200">
        <v>0</v>
      </c>
      <c r="Y97" s="200">
        <v>0</v>
      </c>
      <c r="Z97" s="200">
        <v>150000</v>
      </c>
      <c r="AA97" s="200">
        <v>0</v>
      </c>
      <c r="AB97" s="200">
        <v>14002</v>
      </c>
      <c r="AC97" s="200">
        <v>0</v>
      </c>
      <c r="AD97" s="200">
        <v>0</v>
      </c>
      <c r="AE97" s="200">
        <v>50000</v>
      </c>
      <c r="AF97" s="200">
        <v>0</v>
      </c>
      <c r="AG97" s="200">
        <v>0</v>
      </c>
      <c r="AH97" s="200">
        <v>50000</v>
      </c>
      <c r="AI97" s="200">
        <v>0</v>
      </c>
      <c r="AJ97" s="200">
        <v>0</v>
      </c>
      <c r="AK97" s="200">
        <v>0</v>
      </c>
      <c r="AL97" s="200">
        <v>0</v>
      </c>
      <c r="AM97" s="200">
        <v>0</v>
      </c>
      <c r="AN97" s="200">
        <v>0</v>
      </c>
      <c r="AO97" s="200">
        <v>0</v>
      </c>
      <c r="AP97" s="200">
        <v>0</v>
      </c>
      <c r="AQ97" s="200">
        <v>11725</v>
      </c>
      <c r="AR97" s="200">
        <v>56275</v>
      </c>
      <c r="AS97" s="200">
        <v>0</v>
      </c>
      <c r="AT97" s="200">
        <v>0</v>
      </c>
      <c r="AU97" s="200">
        <v>0</v>
      </c>
      <c r="AV97" s="200">
        <v>0</v>
      </c>
      <c r="AW97" s="200">
        <v>56275</v>
      </c>
      <c r="AX97" s="200">
        <v>0</v>
      </c>
      <c r="AY97" s="200">
        <v>0</v>
      </c>
      <c r="AZ97" s="200">
        <v>0</v>
      </c>
      <c r="BA97" s="200">
        <v>0</v>
      </c>
      <c r="BB97" s="200">
        <v>0</v>
      </c>
      <c r="BC97" s="200">
        <v>0</v>
      </c>
      <c r="BD97" s="200">
        <v>0</v>
      </c>
      <c r="BE97" s="200">
        <v>0</v>
      </c>
      <c r="BF97" s="200">
        <v>0</v>
      </c>
      <c r="BG97" s="200">
        <v>0</v>
      </c>
      <c r="BH97" s="200">
        <v>0</v>
      </c>
      <c r="BI97" s="205" t="s">
        <v>320</v>
      </c>
      <c r="BJ97" s="205" t="s">
        <v>320</v>
      </c>
      <c r="BK97" s="205" t="s">
        <v>320</v>
      </c>
      <c r="BL97" s="205" t="s">
        <v>320</v>
      </c>
      <c r="BM97" s="205" t="s">
        <v>320</v>
      </c>
      <c r="BN97" s="205" t="s">
        <v>320</v>
      </c>
      <c r="BO97" s="205" t="s">
        <v>320</v>
      </c>
      <c r="BP97" s="205" t="s">
        <v>320</v>
      </c>
      <c r="BQ97" s="205" t="s">
        <v>320</v>
      </c>
      <c r="BR97" s="205" t="s">
        <v>320</v>
      </c>
      <c r="BS97" s="205" t="s">
        <v>320</v>
      </c>
      <c r="BT97" s="200">
        <v>0</v>
      </c>
      <c r="BU97" s="200">
        <v>0</v>
      </c>
      <c r="BV97" s="200">
        <v>0</v>
      </c>
      <c r="BW97" s="200">
        <v>0</v>
      </c>
      <c r="BX97" s="200">
        <v>0</v>
      </c>
      <c r="BY97" s="200">
        <v>0</v>
      </c>
      <c r="BZ97" s="200">
        <v>0</v>
      </c>
      <c r="CA97" s="200">
        <v>0</v>
      </c>
      <c r="CB97" s="200">
        <v>0</v>
      </c>
      <c r="CC97" s="200">
        <v>0</v>
      </c>
      <c r="CD97" s="200">
        <v>0</v>
      </c>
      <c r="CE97" s="200">
        <v>0</v>
      </c>
      <c r="CF97" s="200">
        <v>0</v>
      </c>
      <c r="CG97" s="200">
        <v>0</v>
      </c>
      <c r="CH97" s="205" t="s">
        <v>320</v>
      </c>
      <c r="CI97" s="200">
        <v>0</v>
      </c>
      <c r="CJ97" s="200">
        <v>0</v>
      </c>
      <c r="CK97" s="200">
        <v>0</v>
      </c>
      <c r="CL97" s="200">
        <v>0</v>
      </c>
      <c r="CM97" s="200">
        <v>0</v>
      </c>
      <c r="CN97" s="200">
        <v>0</v>
      </c>
      <c r="CO97" s="200">
        <v>0</v>
      </c>
      <c r="CP97" s="200">
        <v>0</v>
      </c>
      <c r="CQ97" s="200">
        <v>0</v>
      </c>
      <c r="CR97" s="200">
        <v>0</v>
      </c>
      <c r="CS97" s="200">
        <v>0</v>
      </c>
      <c r="CT97" s="205" t="s">
        <v>320</v>
      </c>
      <c r="CU97" s="209" t="s">
        <v>320</v>
      </c>
    </row>
    <row r="98" ht="15.4" customHeight="1" spans="1:99">
      <c r="A98" s="201" t="s">
        <v>455</v>
      </c>
      <c r="B98" s="202" t="s">
        <v>134</v>
      </c>
      <c r="C98" s="202" t="s">
        <v>134</v>
      </c>
      <c r="D98" s="202" t="s">
        <v>456</v>
      </c>
      <c r="E98" s="200">
        <v>14002</v>
      </c>
      <c r="F98" s="200">
        <v>0</v>
      </c>
      <c r="G98" s="200">
        <v>0</v>
      </c>
      <c r="H98" s="200">
        <v>0</v>
      </c>
      <c r="I98" s="200">
        <v>0</v>
      </c>
      <c r="J98" s="200">
        <v>0</v>
      </c>
      <c r="K98" s="200">
        <v>0</v>
      </c>
      <c r="L98" s="200">
        <v>0</v>
      </c>
      <c r="M98" s="200">
        <v>0</v>
      </c>
      <c r="N98" s="200">
        <v>0</v>
      </c>
      <c r="O98" s="200">
        <v>0</v>
      </c>
      <c r="P98" s="200">
        <v>14002</v>
      </c>
      <c r="Q98" s="200">
        <v>0</v>
      </c>
      <c r="R98" s="200">
        <v>0</v>
      </c>
      <c r="S98" s="200">
        <v>0</v>
      </c>
      <c r="T98" s="200">
        <v>0</v>
      </c>
      <c r="U98" s="200">
        <v>0</v>
      </c>
      <c r="V98" s="200">
        <v>0</v>
      </c>
      <c r="W98" s="200">
        <v>0</v>
      </c>
      <c r="X98" s="200">
        <v>0</v>
      </c>
      <c r="Y98" s="200">
        <v>0</v>
      </c>
      <c r="Z98" s="200">
        <v>0</v>
      </c>
      <c r="AA98" s="200">
        <v>0</v>
      </c>
      <c r="AB98" s="200">
        <v>14002</v>
      </c>
      <c r="AC98" s="200">
        <v>0</v>
      </c>
      <c r="AD98" s="200">
        <v>0</v>
      </c>
      <c r="AE98" s="200">
        <v>0</v>
      </c>
      <c r="AF98" s="200">
        <v>0</v>
      </c>
      <c r="AG98" s="200">
        <v>0</v>
      </c>
      <c r="AH98" s="200">
        <v>0</v>
      </c>
      <c r="AI98" s="200">
        <v>0</v>
      </c>
      <c r="AJ98" s="200">
        <v>0</v>
      </c>
      <c r="AK98" s="200">
        <v>0</v>
      </c>
      <c r="AL98" s="200">
        <v>0</v>
      </c>
      <c r="AM98" s="200">
        <v>0</v>
      </c>
      <c r="AN98" s="200">
        <v>0</v>
      </c>
      <c r="AO98" s="200">
        <v>0</v>
      </c>
      <c r="AP98" s="200">
        <v>0</v>
      </c>
      <c r="AQ98" s="200">
        <v>0</v>
      </c>
      <c r="AR98" s="200">
        <v>0</v>
      </c>
      <c r="AS98" s="200">
        <v>0</v>
      </c>
      <c r="AT98" s="200">
        <v>0</v>
      </c>
      <c r="AU98" s="200">
        <v>0</v>
      </c>
      <c r="AV98" s="200">
        <v>0</v>
      </c>
      <c r="AW98" s="200">
        <v>0</v>
      </c>
      <c r="AX98" s="200">
        <v>0</v>
      </c>
      <c r="AY98" s="200">
        <v>0</v>
      </c>
      <c r="AZ98" s="200">
        <v>0</v>
      </c>
      <c r="BA98" s="200">
        <v>0</v>
      </c>
      <c r="BB98" s="200">
        <v>0</v>
      </c>
      <c r="BC98" s="200">
        <v>0</v>
      </c>
      <c r="BD98" s="200">
        <v>0</v>
      </c>
      <c r="BE98" s="200">
        <v>0</v>
      </c>
      <c r="BF98" s="200">
        <v>0</v>
      </c>
      <c r="BG98" s="200">
        <v>0</v>
      </c>
      <c r="BH98" s="200">
        <v>0</v>
      </c>
      <c r="BI98" s="205" t="s">
        <v>320</v>
      </c>
      <c r="BJ98" s="205" t="s">
        <v>320</v>
      </c>
      <c r="BK98" s="205" t="s">
        <v>320</v>
      </c>
      <c r="BL98" s="205" t="s">
        <v>320</v>
      </c>
      <c r="BM98" s="205" t="s">
        <v>320</v>
      </c>
      <c r="BN98" s="205" t="s">
        <v>320</v>
      </c>
      <c r="BO98" s="205" t="s">
        <v>320</v>
      </c>
      <c r="BP98" s="205" t="s">
        <v>320</v>
      </c>
      <c r="BQ98" s="205" t="s">
        <v>320</v>
      </c>
      <c r="BR98" s="205" t="s">
        <v>320</v>
      </c>
      <c r="BS98" s="205" t="s">
        <v>320</v>
      </c>
      <c r="BT98" s="200">
        <v>0</v>
      </c>
      <c r="BU98" s="200">
        <v>0</v>
      </c>
      <c r="BV98" s="200">
        <v>0</v>
      </c>
      <c r="BW98" s="200">
        <v>0</v>
      </c>
      <c r="BX98" s="200">
        <v>0</v>
      </c>
      <c r="BY98" s="200">
        <v>0</v>
      </c>
      <c r="BZ98" s="200">
        <v>0</v>
      </c>
      <c r="CA98" s="200">
        <v>0</v>
      </c>
      <c r="CB98" s="200">
        <v>0</v>
      </c>
      <c r="CC98" s="200">
        <v>0</v>
      </c>
      <c r="CD98" s="200">
        <v>0</v>
      </c>
      <c r="CE98" s="200">
        <v>0</v>
      </c>
      <c r="CF98" s="200">
        <v>0</v>
      </c>
      <c r="CG98" s="200">
        <v>0</v>
      </c>
      <c r="CH98" s="205" t="s">
        <v>320</v>
      </c>
      <c r="CI98" s="200">
        <v>0</v>
      </c>
      <c r="CJ98" s="200">
        <v>0</v>
      </c>
      <c r="CK98" s="200">
        <v>0</v>
      </c>
      <c r="CL98" s="200">
        <v>0</v>
      </c>
      <c r="CM98" s="200">
        <v>0</v>
      </c>
      <c r="CN98" s="200">
        <v>0</v>
      </c>
      <c r="CO98" s="200">
        <v>0</v>
      </c>
      <c r="CP98" s="200">
        <v>0</v>
      </c>
      <c r="CQ98" s="200">
        <v>0</v>
      </c>
      <c r="CR98" s="200">
        <v>0</v>
      </c>
      <c r="CS98" s="200">
        <v>0</v>
      </c>
      <c r="CT98" s="205" t="s">
        <v>320</v>
      </c>
      <c r="CU98" s="209" t="s">
        <v>320</v>
      </c>
    </row>
    <row r="99" ht="15.4" customHeight="1" spans="1:99">
      <c r="A99" s="201" t="s">
        <v>457</v>
      </c>
      <c r="B99" s="202" t="s">
        <v>134</v>
      </c>
      <c r="C99" s="202" t="s">
        <v>134</v>
      </c>
      <c r="D99" s="202" t="s">
        <v>458</v>
      </c>
      <c r="E99" s="200">
        <v>438000</v>
      </c>
      <c r="F99" s="200">
        <v>0</v>
      </c>
      <c r="G99" s="200">
        <v>0</v>
      </c>
      <c r="H99" s="200">
        <v>0</v>
      </c>
      <c r="I99" s="200">
        <v>0</v>
      </c>
      <c r="J99" s="200">
        <v>0</v>
      </c>
      <c r="K99" s="200">
        <v>0</v>
      </c>
      <c r="L99" s="200">
        <v>0</v>
      </c>
      <c r="M99" s="200">
        <v>0</v>
      </c>
      <c r="N99" s="200">
        <v>0</v>
      </c>
      <c r="O99" s="200">
        <v>0</v>
      </c>
      <c r="P99" s="200">
        <v>381725</v>
      </c>
      <c r="Q99" s="200">
        <v>120000</v>
      </c>
      <c r="R99" s="200">
        <v>0</v>
      </c>
      <c r="S99" s="200">
        <v>0</v>
      </c>
      <c r="T99" s="200">
        <v>0</v>
      </c>
      <c r="U99" s="200">
        <v>0</v>
      </c>
      <c r="V99" s="200">
        <v>0</v>
      </c>
      <c r="W99" s="200">
        <v>0</v>
      </c>
      <c r="X99" s="200">
        <v>0</v>
      </c>
      <c r="Y99" s="200">
        <v>0</v>
      </c>
      <c r="Z99" s="200">
        <v>150000</v>
      </c>
      <c r="AA99" s="200">
        <v>0</v>
      </c>
      <c r="AB99" s="200">
        <v>0</v>
      </c>
      <c r="AC99" s="200">
        <v>0</v>
      </c>
      <c r="AD99" s="200">
        <v>0</v>
      </c>
      <c r="AE99" s="200">
        <v>50000</v>
      </c>
      <c r="AF99" s="200">
        <v>0</v>
      </c>
      <c r="AG99" s="200">
        <v>0</v>
      </c>
      <c r="AH99" s="200">
        <v>50000</v>
      </c>
      <c r="AI99" s="200">
        <v>0</v>
      </c>
      <c r="AJ99" s="200">
        <v>0</v>
      </c>
      <c r="AK99" s="200">
        <v>0</v>
      </c>
      <c r="AL99" s="200">
        <v>0</v>
      </c>
      <c r="AM99" s="200">
        <v>0</v>
      </c>
      <c r="AN99" s="200">
        <v>0</v>
      </c>
      <c r="AO99" s="200">
        <v>0</v>
      </c>
      <c r="AP99" s="200">
        <v>0</v>
      </c>
      <c r="AQ99" s="200">
        <v>11725</v>
      </c>
      <c r="AR99" s="200">
        <v>56275</v>
      </c>
      <c r="AS99" s="200">
        <v>0</v>
      </c>
      <c r="AT99" s="200">
        <v>0</v>
      </c>
      <c r="AU99" s="200">
        <v>0</v>
      </c>
      <c r="AV99" s="200">
        <v>0</v>
      </c>
      <c r="AW99" s="200">
        <v>56275</v>
      </c>
      <c r="AX99" s="200">
        <v>0</v>
      </c>
      <c r="AY99" s="200">
        <v>0</v>
      </c>
      <c r="AZ99" s="200">
        <v>0</v>
      </c>
      <c r="BA99" s="200">
        <v>0</v>
      </c>
      <c r="BB99" s="200">
        <v>0</v>
      </c>
      <c r="BC99" s="200">
        <v>0</v>
      </c>
      <c r="BD99" s="200">
        <v>0</v>
      </c>
      <c r="BE99" s="200">
        <v>0</v>
      </c>
      <c r="BF99" s="200">
        <v>0</v>
      </c>
      <c r="BG99" s="200">
        <v>0</v>
      </c>
      <c r="BH99" s="200">
        <v>0</v>
      </c>
      <c r="BI99" s="205" t="s">
        <v>320</v>
      </c>
      <c r="BJ99" s="205" t="s">
        <v>320</v>
      </c>
      <c r="BK99" s="205" t="s">
        <v>320</v>
      </c>
      <c r="BL99" s="205" t="s">
        <v>320</v>
      </c>
      <c r="BM99" s="205" t="s">
        <v>320</v>
      </c>
      <c r="BN99" s="205" t="s">
        <v>320</v>
      </c>
      <c r="BO99" s="205" t="s">
        <v>320</v>
      </c>
      <c r="BP99" s="205" t="s">
        <v>320</v>
      </c>
      <c r="BQ99" s="205" t="s">
        <v>320</v>
      </c>
      <c r="BR99" s="205" t="s">
        <v>320</v>
      </c>
      <c r="BS99" s="205" t="s">
        <v>320</v>
      </c>
      <c r="BT99" s="200">
        <v>0</v>
      </c>
      <c r="BU99" s="200">
        <v>0</v>
      </c>
      <c r="BV99" s="200">
        <v>0</v>
      </c>
      <c r="BW99" s="200">
        <v>0</v>
      </c>
      <c r="BX99" s="200">
        <v>0</v>
      </c>
      <c r="BY99" s="200">
        <v>0</v>
      </c>
      <c r="BZ99" s="200">
        <v>0</v>
      </c>
      <c r="CA99" s="200">
        <v>0</v>
      </c>
      <c r="CB99" s="200">
        <v>0</v>
      </c>
      <c r="CC99" s="200">
        <v>0</v>
      </c>
      <c r="CD99" s="200">
        <v>0</v>
      </c>
      <c r="CE99" s="200">
        <v>0</v>
      </c>
      <c r="CF99" s="200">
        <v>0</v>
      </c>
      <c r="CG99" s="200">
        <v>0</v>
      </c>
      <c r="CH99" s="205" t="s">
        <v>320</v>
      </c>
      <c r="CI99" s="200">
        <v>0</v>
      </c>
      <c r="CJ99" s="200">
        <v>0</v>
      </c>
      <c r="CK99" s="200">
        <v>0</v>
      </c>
      <c r="CL99" s="200">
        <v>0</v>
      </c>
      <c r="CM99" s="200">
        <v>0</v>
      </c>
      <c r="CN99" s="200">
        <v>0</v>
      </c>
      <c r="CO99" s="200">
        <v>0</v>
      </c>
      <c r="CP99" s="200">
        <v>0</v>
      </c>
      <c r="CQ99" s="200">
        <v>0</v>
      </c>
      <c r="CR99" s="200">
        <v>0</v>
      </c>
      <c r="CS99" s="200">
        <v>0</v>
      </c>
      <c r="CT99" s="205" t="s">
        <v>320</v>
      </c>
      <c r="CU99" s="209" t="s">
        <v>320</v>
      </c>
    </row>
    <row r="100" ht="15.4" customHeight="1" spans="1:99">
      <c r="A100" s="201" t="s">
        <v>459</v>
      </c>
      <c r="B100" s="202" t="s">
        <v>134</v>
      </c>
      <c r="C100" s="202" t="s">
        <v>134</v>
      </c>
      <c r="D100" s="202" t="s">
        <v>460</v>
      </c>
      <c r="E100" s="200">
        <v>204941986.3</v>
      </c>
      <c r="F100" s="200">
        <v>159780919.78</v>
      </c>
      <c r="G100" s="200">
        <v>43821680.26</v>
      </c>
      <c r="H100" s="200">
        <v>55545878.14</v>
      </c>
      <c r="I100" s="200">
        <v>3338174.38</v>
      </c>
      <c r="J100" s="200">
        <v>811404</v>
      </c>
      <c r="K100" s="200">
        <v>2484801</v>
      </c>
      <c r="L100" s="200">
        <v>0</v>
      </c>
      <c r="M100" s="200">
        <v>1211046</v>
      </c>
      <c r="N100" s="200">
        <v>0</v>
      </c>
      <c r="O100" s="200">
        <v>52567936</v>
      </c>
      <c r="P100" s="200">
        <v>28107774.17</v>
      </c>
      <c r="Q100" s="200">
        <v>1050061.26</v>
      </c>
      <c r="R100" s="200">
        <v>521464.16</v>
      </c>
      <c r="S100" s="200">
        <v>0</v>
      </c>
      <c r="T100" s="200">
        <v>0</v>
      </c>
      <c r="U100" s="200">
        <v>496738.18</v>
      </c>
      <c r="V100" s="200">
        <v>4185389.89</v>
      </c>
      <c r="W100" s="200">
        <v>619585.67</v>
      </c>
      <c r="X100" s="200">
        <v>0</v>
      </c>
      <c r="Y100" s="200">
        <v>19990.47</v>
      </c>
      <c r="Z100" s="200">
        <v>1061550.95</v>
      </c>
      <c r="AA100" s="200">
        <v>0</v>
      </c>
      <c r="AB100" s="200">
        <v>300231.79</v>
      </c>
      <c r="AC100" s="200">
        <v>46998</v>
      </c>
      <c r="AD100" s="200">
        <v>8700</v>
      </c>
      <c r="AE100" s="200">
        <v>291541.25</v>
      </c>
      <c r="AF100" s="200">
        <v>480848</v>
      </c>
      <c r="AG100" s="200">
        <v>2000785</v>
      </c>
      <c r="AH100" s="200">
        <v>300000</v>
      </c>
      <c r="AI100" s="200">
        <v>0</v>
      </c>
      <c r="AJ100" s="200">
        <v>577513.88</v>
      </c>
      <c r="AK100" s="200">
        <v>0</v>
      </c>
      <c r="AL100" s="200">
        <v>1904396.16</v>
      </c>
      <c r="AM100" s="200">
        <v>0</v>
      </c>
      <c r="AN100" s="200">
        <v>3282908.58</v>
      </c>
      <c r="AO100" s="200">
        <v>8172187</v>
      </c>
      <c r="AP100" s="200">
        <v>0</v>
      </c>
      <c r="AQ100" s="200">
        <v>2786883.93</v>
      </c>
      <c r="AR100" s="200">
        <v>17053292.35</v>
      </c>
      <c r="AS100" s="200">
        <v>0</v>
      </c>
      <c r="AT100" s="200">
        <v>0</v>
      </c>
      <c r="AU100" s="200">
        <v>0</v>
      </c>
      <c r="AV100" s="200">
        <v>0</v>
      </c>
      <c r="AW100" s="200">
        <v>16211655.85</v>
      </c>
      <c r="AX100" s="200">
        <v>0</v>
      </c>
      <c r="AY100" s="200">
        <v>0</v>
      </c>
      <c r="AZ100" s="200">
        <v>0</v>
      </c>
      <c r="BA100" s="200">
        <v>19076</v>
      </c>
      <c r="BB100" s="200">
        <v>0</v>
      </c>
      <c r="BC100" s="200">
        <v>726628</v>
      </c>
      <c r="BD100" s="200">
        <v>0</v>
      </c>
      <c r="BE100" s="200">
        <v>0</v>
      </c>
      <c r="BF100" s="200">
        <v>0</v>
      </c>
      <c r="BG100" s="200">
        <v>0</v>
      </c>
      <c r="BH100" s="200">
        <v>95932.5</v>
      </c>
      <c r="BI100" s="205" t="s">
        <v>320</v>
      </c>
      <c r="BJ100" s="205" t="s">
        <v>320</v>
      </c>
      <c r="BK100" s="205" t="s">
        <v>320</v>
      </c>
      <c r="BL100" s="205" t="s">
        <v>320</v>
      </c>
      <c r="BM100" s="205" t="s">
        <v>320</v>
      </c>
      <c r="BN100" s="205" t="s">
        <v>320</v>
      </c>
      <c r="BO100" s="205" t="s">
        <v>320</v>
      </c>
      <c r="BP100" s="205" t="s">
        <v>320</v>
      </c>
      <c r="BQ100" s="205" t="s">
        <v>320</v>
      </c>
      <c r="BR100" s="205" t="s">
        <v>320</v>
      </c>
      <c r="BS100" s="205" t="s">
        <v>320</v>
      </c>
      <c r="BT100" s="200">
        <v>0</v>
      </c>
      <c r="BU100" s="200">
        <v>0</v>
      </c>
      <c r="BV100" s="200">
        <v>0</v>
      </c>
      <c r="BW100" s="200">
        <v>0</v>
      </c>
      <c r="BX100" s="200">
        <v>0</v>
      </c>
      <c r="BY100" s="200">
        <v>0</v>
      </c>
      <c r="BZ100" s="200">
        <v>0</v>
      </c>
      <c r="CA100" s="200">
        <v>0</v>
      </c>
      <c r="CB100" s="200">
        <v>0</v>
      </c>
      <c r="CC100" s="200">
        <v>0</v>
      </c>
      <c r="CD100" s="200">
        <v>0</v>
      </c>
      <c r="CE100" s="200">
        <v>0</v>
      </c>
      <c r="CF100" s="200">
        <v>0</v>
      </c>
      <c r="CG100" s="200">
        <v>0</v>
      </c>
      <c r="CH100" s="205" t="s">
        <v>320</v>
      </c>
      <c r="CI100" s="200">
        <v>0</v>
      </c>
      <c r="CJ100" s="200">
        <v>0</v>
      </c>
      <c r="CK100" s="200">
        <v>0</v>
      </c>
      <c r="CL100" s="200">
        <v>0</v>
      </c>
      <c r="CM100" s="200">
        <v>0</v>
      </c>
      <c r="CN100" s="200">
        <v>0</v>
      </c>
      <c r="CO100" s="200">
        <v>0</v>
      </c>
      <c r="CP100" s="200">
        <v>0</v>
      </c>
      <c r="CQ100" s="200">
        <v>0</v>
      </c>
      <c r="CR100" s="200">
        <v>0</v>
      </c>
      <c r="CS100" s="200">
        <v>0</v>
      </c>
      <c r="CT100" s="205" t="s">
        <v>320</v>
      </c>
      <c r="CU100" s="209" t="s">
        <v>320</v>
      </c>
    </row>
    <row r="101" ht="15.4" customHeight="1" spans="1:99">
      <c r="A101" s="201" t="s">
        <v>461</v>
      </c>
      <c r="B101" s="202" t="s">
        <v>134</v>
      </c>
      <c r="C101" s="202" t="s">
        <v>134</v>
      </c>
      <c r="D101" s="202" t="s">
        <v>326</v>
      </c>
      <c r="E101" s="200">
        <v>177822159.82</v>
      </c>
      <c r="F101" s="200">
        <v>151060251.58</v>
      </c>
      <c r="G101" s="200">
        <v>40285017.06</v>
      </c>
      <c r="H101" s="200">
        <v>55300398.14</v>
      </c>
      <c r="I101" s="200">
        <v>3338174.38</v>
      </c>
      <c r="J101" s="200">
        <v>0</v>
      </c>
      <c r="K101" s="200">
        <v>2484801</v>
      </c>
      <c r="L101" s="200">
        <v>0</v>
      </c>
      <c r="M101" s="200">
        <v>0</v>
      </c>
      <c r="N101" s="200">
        <v>0</v>
      </c>
      <c r="O101" s="200">
        <v>49651861</v>
      </c>
      <c r="P101" s="200">
        <v>26646899.74</v>
      </c>
      <c r="Q101" s="200">
        <v>750061.26</v>
      </c>
      <c r="R101" s="200">
        <v>521464.16</v>
      </c>
      <c r="S101" s="200">
        <v>0</v>
      </c>
      <c r="T101" s="200">
        <v>0</v>
      </c>
      <c r="U101" s="200">
        <v>496738.18</v>
      </c>
      <c r="V101" s="200">
        <v>4185389.89</v>
      </c>
      <c r="W101" s="200">
        <v>619585.67</v>
      </c>
      <c r="X101" s="200">
        <v>0</v>
      </c>
      <c r="Y101" s="200">
        <v>19990.47</v>
      </c>
      <c r="Z101" s="200">
        <v>561550.95</v>
      </c>
      <c r="AA101" s="200">
        <v>0</v>
      </c>
      <c r="AB101" s="200">
        <v>300231.79</v>
      </c>
      <c r="AC101" s="200">
        <v>46998</v>
      </c>
      <c r="AD101" s="200">
        <v>8700</v>
      </c>
      <c r="AE101" s="200">
        <v>291541.25</v>
      </c>
      <c r="AF101" s="200">
        <v>480848</v>
      </c>
      <c r="AG101" s="200">
        <v>2000785</v>
      </c>
      <c r="AH101" s="200">
        <v>0</v>
      </c>
      <c r="AI101" s="200">
        <v>0</v>
      </c>
      <c r="AJ101" s="200">
        <v>577513.88</v>
      </c>
      <c r="AK101" s="200">
        <v>0</v>
      </c>
      <c r="AL101" s="200">
        <v>1904396.16</v>
      </c>
      <c r="AM101" s="200">
        <v>0</v>
      </c>
      <c r="AN101" s="200">
        <v>3282908.58</v>
      </c>
      <c r="AO101" s="200">
        <v>8172187</v>
      </c>
      <c r="AP101" s="200">
        <v>0</v>
      </c>
      <c r="AQ101" s="200">
        <v>2426009.5</v>
      </c>
      <c r="AR101" s="200">
        <v>115008.5</v>
      </c>
      <c r="AS101" s="200">
        <v>0</v>
      </c>
      <c r="AT101" s="200">
        <v>0</v>
      </c>
      <c r="AU101" s="200">
        <v>0</v>
      </c>
      <c r="AV101" s="200">
        <v>0</v>
      </c>
      <c r="AW101" s="200">
        <v>0</v>
      </c>
      <c r="AX101" s="200">
        <v>0</v>
      </c>
      <c r="AY101" s="200">
        <v>0</v>
      </c>
      <c r="AZ101" s="200">
        <v>0</v>
      </c>
      <c r="BA101" s="200">
        <v>19076</v>
      </c>
      <c r="BB101" s="200">
        <v>0</v>
      </c>
      <c r="BC101" s="200">
        <v>0</v>
      </c>
      <c r="BD101" s="200">
        <v>0</v>
      </c>
      <c r="BE101" s="200">
        <v>0</v>
      </c>
      <c r="BF101" s="200">
        <v>0</v>
      </c>
      <c r="BG101" s="200">
        <v>0</v>
      </c>
      <c r="BH101" s="200">
        <v>95932.5</v>
      </c>
      <c r="BI101" s="205" t="s">
        <v>320</v>
      </c>
      <c r="BJ101" s="205" t="s">
        <v>320</v>
      </c>
      <c r="BK101" s="205" t="s">
        <v>320</v>
      </c>
      <c r="BL101" s="205" t="s">
        <v>320</v>
      </c>
      <c r="BM101" s="205" t="s">
        <v>320</v>
      </c>
      <c r="BN101" s="205" t="s">
        <v>320</v>
      </c>
      <c r="BO101" s="205" t="s">
        <v>320</v>
      </c>
      <c r="BP101" s="205" t="s">
        <v>320</v>
      </c>
      <c r="BQ101" s="205" t="s">
        <v>320</v>
      </c>
      <c r="BR101" s="205" t="s">
        <v>320</v>
      </c>
      <c r="BS101" s="205" t="s">
        <v>320</v>
      </c>
      <c r="BT101" s="200">
        <v>0</v>
      </c>
      <c r="BU101" s="200">
        <v>0</v>
      </c>
      <c r="BV101" s="200">
        <v>0</v>
      </c>
      <c r="BW101" s="200">
        <v>0</v>
      </c>
      <c r="BX101" s="200">
        <v>0</v>
      </c>
      <c r="BY101" s="200">
        <v>0</v>
      </c>
      <c r="BZ101" s="200">
        <v>0</v>
      </c>
      <c r="CA101" s="200">
        <v>0</v>
      </c>
      <c r="CB101" s="200">
        <v>0</v>
      </c>
      <c r="CC101" s="200">
        <v>0</v>
      </c>
      <c r="CD101" s="200">
        <v>0</v>
      </c>
      <c r="CE101" s="200">
        <v>0</v>
      </c>
      <c r="CF101" s="200">
        <v>0</v>
      </c>
      <c r="CG101" s="200">
        <v>0</v>
      </c>
      <c r="CH101" s="205" t="s">
        <v>320</v>
      </c>
      <c r="CI101" s="200">
        <v>0</v>
      </c>
      <c r="CJ101" s="200">
        <v>0</v>
      </c>
      <c r="CK101" s="200">
        <v>0</v>
      </c>
      <c r="CL101" s="200">
        <v>0</v>
      </c>
      <c r="CM101" s="200">
        <v>0</v>
      </c>
      <c r="CN101" s="200">
        <v>0</v>
      </c>
      <c r="CO101" s="200">
        <v>0</v>
      </c>
      <c r="CP101" s="200">
        <v>0</v>
      </c>
      <c r="CQ101" s="200">
        <v>0</v>
      </c>
      <c r="CR101" s="200">
        <v>0</v>
      </c>
      <c r="CS101" s="200">
        <v>0</v>
      </c>
      <c r="CT101" s="205" t="s">
        <v>320</v>
      </c>
      <c r="CU101" s="209" t="s">
        <v>320</v>
      </c>
    </row>
    <row r="102" ht="15.4" customHeight="1" spans="1:99">
      <c r="A102" s="201" t="s">
        <v>462</v>
      </c>
      <c r="B102" s="202" t="s">
        <v>134</v>
      </c>
      <c r="C102" s="202" t="s">
        <v>134</v>
      </c>
      <c r="D102" s="202" t="s">
        <v>463</v>
      </c>
      <c r="E102" s="200">
        <v>16211655.85</v>
      </c>
      <c r="F102" s="200">
        <v>0</v>
      </c>
      <c r="G102" s="200">
        <v>0</v>
      </c>
      <c r="H102" s="200">
        <v>0</v>
      </c>
      <c r="I102" s="200">
        <v>0</v>
      </c>
      <c r="J102" s="200">
        <v>0</v>
      </c>
      <c r="K102" s="200">
        <v>0</v>
      </c>
      <c r="L102" s="200">
        <v>0</v>
      </c>
      <c r="M102" s="200">
        <v>0</v>
      </c>
      <c r="N102" s="200">
        <v>0</v>
      </c>
      <c r="O102" s="200">
        <v>0</v>
      </c>
      <c r="P102" s="200">
        <v>0</v>
      </c>
      <c r="Q102" s="200">
        <v>0</v>
      </c>
      <c r="R102" s="200">
        <v>0</v>
      </c>
      <c r="S102" s="200">
        <v>0</v>
      </c>
      <c r="T102" s="200">
        <v>0</v>
      </c>
      <c r="U102" s="200">
        <v>0</v>
      </c>
      <c r="V102" s="200">
        <v>0</v>
      </c>
      <c r="W102" s="200">
        <v>0</v>
      </c>
      <c r="X102" s="200">
        <v>0</v>
      </c>
      <c r="Y102" s="200">
        <v>0</v>
      </c>
      <c r="Z102" s="200">
        <v>0</v>
      </c>
      <c r="AA102" s="200">
        <v>0</v>
      </c>
      <c r="AB102" s="200">
        <v>0</v>
      </c>
      <c r="AC102" s="200">
        <v>0</v>
      </c>
      <c r="AD102" s="200">
        <v>0</v>
      </c>
      <c r="AE102" s="200">
        <v>0</v>
      </c>
      <c r="AF102" s="200">
        <v>0</v>
      </c>
      <c r="AG102" s="200">
        <v>0</v>
      </c>
      <c r="AH102" s="200">
        <v>0</v>
      </c>
      <c r="AI102" s="200">
        <v>0</v>
      </c>
      <c r="AJ102" s="200">
        <v>0</v>
      </c>
      <c r="AK102" s="200">
        <v>0</v>
      </c>
      <c r="AL102" s="200">
        <v>0</v>
      </c>
      <c r="AM102" s="200">
        <v>0</v>
      </c>
      <c r="AN102" s="200">
        <v>0</v>
      </c>
      <c r="AO102" s="200">
        <v>0</v>
      </c>
      <c r="AP102" s="200">
        <v>0</v>
      </c>
      <c r="AQ102" s="200">
        <v>0</v>
      </c>
      <c r="AR102" s="200">
        <v>16211655.85</v>
      </c>
      <c r="AS102" s="200">
        <v>0</v>
      </c>
      <c r="AT102" s="200">
        <v>0</v>
      </c>
      <c r="AU102" s="200">
        <v>0</v>
      </c>
      <c r="AV102" s="200">
        <v>0</v>
      </c>
      <c r="AW102" s="200">
        <v>16211655.85</v>
      </c>
      <c r="AX102" s="200">
        <v>0</v>
      </c>
      <c r="AY102" s="200">
        <v>0</v>
      </c>
      <c r="AZ102" s="200">
        <v>0</v>
      </c>
      <c r="BA102" s="200">
        <v>0</v>
      </c>
      <c r="BB102" s="200">
        <v>0</v>
      </c>
      <c r="BC102" s="200">
        <v>0</v>
      </c>
      <c r="BD102" s="200">
        <v>0</v>
      </c>
      <c r="BE102" s="200">
        <v>0</v>
      </c>
      <c r="BF102" s="200">
        <v>0</v>
      </c>
      <c r="BG102" s="200">
        <v>0</v>
      </c>
      <c r="BH102" s="200">
        <v>0</v>
      </c>
      <c r="BI102" s="205" t="s">
        <v>320</v>
      </c>
      <c r="BJ102" s="205" t="s">
        <v>320</v>
      </c>
      <c r="BK102" s="205" t="s">
        <v>320</v>
      </c>
      <c r="BL102" s="205" t="s">
        <v>320</v>
      </c>
      <c r="BM102" s="205" t="s">
        <v>320</v>
      </c>
      <c r="BN102" s="205" t="s">
        <v>320</v>
      </c>
      <c r="BO102" s="205" t="s">
        <v>320</v>
      </c>
      <c r="BP102" s="205" t="s">
        <v>320</v>
      </c>
      <c r="BQ102" s="205" t="s">
        <v>320</v>
      </c>
      <c r="BR102" s="205" t="s">
        <v>320</v>
      </c>
      <c r="BS102" s="205" t="s">
        <v>320</v>
      </c>
      <c r="BT102" s="200">
        <v>0</v>
      </c>
      <c r="BU102" s="200">
        <v>0</v>
      </c>
      <c r="BV102" s="200">
        <v>0</v>
      </c>
      <c r="BW102" s="200">
        <v>0</v>
      </c>
      <c r="BX102" s="200">
        <v>0</v>
      </c>
      <c r="BY102" s="200">
        <v>0</v>
      </c>
      <c r="BZ102" s="200">
        <v>0</v>
      </c>
      <c r="CA102" s="200">
        <v>0</v>
      </c>
      <c r="CB102" s="200">
        <v>0</v>
      </c>
      <c r="CC102" s="200">
        <v>0</v>
      </c>
      <c r="CD102" s="200">
        <v>0</v>
      </c>
      <c r="CE102" s="200">
        <v>0</v>
      </c>
      <c r="CF102" s="200">
        <v>0</v>
      </c>
      <c r="CG102" s="200">
        <v>0</v>
      </c>
      <c r="CH102" s="205" t="s">
        <v>320</v>
      </c>
      <c r="CI102" s="200">
        <v>0</v>
      </c>
      <c r="CJ102" s="200">
        <v>0</v>
      </c>
      <c r="CK102" s="200">
        <v>0</v>
      </c>
      <c r="CL102" s="200">
        <v>0</v>
      </c>
      <c r="CM102" s="200">
        <v>0</v>
      </c>
      <c r="CN102" s="200">
        <v>0</v>
      </c>
      <c r="CO102" s="200">
        <v>0</v>
      </c>
      <c r="CP102" s="200">
        <v>0</v>
      </c>
      <c r="CQ102" s="200">
        <v>0</v>
      </c>
      <c r="CR102" s="200">
        <v>0</v>
      </c>
      <c r="CS102" s="200">
        <v>0</v>
      </c>
      <c r="CT102" s="205" t="s">
        <v>320</v>
      </c>
      <c r="CU102" s="209" t="s">
        <v>320</v>
      </c>
    </row>
    <row r="103" ht="15.4" customHeight="1" spans="1:99">
      <c r="A103" s="201" t="s">
        <v>464</v>
      </c>
      <c r="B103" s="202" t="s">
        <v>134</v>
      </c>
      <c r="C103" s="202" t="s">
        <v>134</v>
      </c>
      <c r="D103" s="202" t="s">
        <v>332</v>
      </c>
      <c r="E103" s="200">
        <v>10908170.63</v>
      </c>
      <c r="F103" s="200">
        <v>8720668.2</v>
      </c>
      <c r="G103" s="200">
        <v>3536663.2</v>
      </c>
      <c r="H103" s="200">
        <v>245480</v>
      </c>
      <c r="I103" s="200">
        <v>0</v>
      </c>
      <c r="J103" s="200">
        <v>811404</v>
      </c>
      <c r="K103" s="200">
        <v>0</v>
      </c>
      <c r="L103" s="200">
        <v>0</v>
      </c>
      <c r="M103" s="200">
        <v>1211046</v>
      </c>
      <c r="N103" s="200">
        <v>0</v>
      </c>
      <c r="O103" s="200">
        <v>2916075</v>
      </c>
      <c r="P103" s="200">
        <v>1460874.43</v>
      </c>
      <c r="Q103" s="200">
        <v>300000</v>
      </c>
      <c r="R103" s="200">
        <v>0</v>
      </c>
      <c r="S103" s="200">
        <v>0</v>
      </c>
      <c r="T103" s="200">
        <v>0</v>
      </c>
      <c r="U103" s="200">
        <v>0</v>
      </c>
      <c r="V103" s="200">
        <v>0</v>
      </c>
      <c r="W103" s="200">
        <v>0</v>
      </c>
      <c r="X103" s="200">
        <v>0</v>
      </c>
      <c r="Y103" s="200">
        <v>0</v>
      </c>
      <c r="Z103" s="200">
        <v>500000</v>
      </c>
      <c r="AA103" s="200">
        <v>0</v>
      </c>
      <c r="AB103" s="200">
        <v>0</v>
      </c>
      <c r="AC103" s="200">
        <v>0</v>
      </c>
      <c r="AD103" s="200">
        <v>0</v>
      </c>
      <c r="AE103" s="200">
        <v>0</v>
      </c>
      <c r="AF103" s="200">
        <v>0</v>
      </c>
      <c r="AG103" s="200">
        <v>0</v>
      </c>
      <c r="AH103" s="200">
        <v>300000</v>
      </c>
      <c r="AI103" s="200">
        <v>0</v>
      </c>
      <c r="AJ103" s="200">
        <v>0</v>
      </c>
      <c r="AK103" s="200">
        <v>0</v>
      </c>
      <c r="AL103" s="200">
        <v>0</v>
      </c>
      <c r="AM103" s="200">
        <v>0</v>
      </c>
      <c r="AN103" s="200">
        <v>0</v>
      </c>
      <c r="AO103" s="200">
        <v>0</v>
      </c>
      <c r="AP103" s="200">
        <v>0</v>
      </c>
      <c r="AQ103" s="200">
        <v>360874.43</v>
      </c>
      <c r="AR103" s="200">
        <v>726628</v>
      </c>
      <c r="AS103" s="200">
        <v>0</v>
      </c>
      <c r="AT103" s="200">
        <v>0</v>
      </c>
      <c r="AU103" s="200">
        <v>0</v>
      </c>
      <c r="AV103" s="200">
        <v>0</v>
      </c>
      <c r="AW103" s="200">
        <v>0</v>
      </c>
      <c r="AX103" s="200">
        <v>0</v>
      </c>
      <c r="AY103" s="200">
        <v>0</v>
      </c>
      <c r="AZ103" s="200">
        <v>0</v>
      </c>
      <c r="BA103" s="200">
        <v>0</v>
      </c>
      <c r="BB103" s="200">
        <v>0</v>
      </c>
      <c r="BC103" s="200">
        <v>726628</v>
      </c>
      <c r="BD103" s="200">
        <v>0</v>
      </c>
      <c r="BE103" s="200">
        <v>0</v>
      </c>
      <c r="BF103" s="200">
        <v>0</v>
      </c>
      <c r="BG103" s="200">
        <v>0</v>
      </c>
      <c r="BH103" s="200">
        <v>0</v>
      </c>
      <c r="BI103" s="205" t="s">
        <v>320</v>
      </c>
      <c r="BJ103" s="205" t="s">
        <v>320</v>
      </c>
      <c r="BK103" s="205" t="s">
        <v>320</v>
      </c>
      <c r="BL103" s="205" t="s">
        <v>320</v>
      </c>
      <c r="BM103" s="205" t="s">
        <v>320</v>
      </c>
      <c r="BN103" s="205" t="s">
        <v>320</v>
      </c>
      <c r="BO103" s="205" t="s">
        <v>320</v>
      </c>
      <c r="BP103" s="205" t="s">
        <v>320</v>
      </c>
      <c r="BQ103" s="205" t="s">
        <v>320</v>
      </c>
      <c r="BR103" s="205" t="s">
        <v>320</v>
      </c>
      <c r="BS103" s="205" t="s">
        <v>320</v>
      </c>
      <c r="BT103" s="200">
        <v>0</v>
      </c>
      <c r="BU103" s="200">
        <v>0</v>
      </c>
      <c r="BV103" s="200">
        <v>0</v>
      </c>
      <c r="BW103" s="200">
        <v>0</v>
      </c>
      <c r="BX103" s="200">
        <v>0</v>
      </c>
      <c r="BY103" s="200">
        <v>0</v>
      </c>
      <c r="BZ103" s="200">
        <v>0</v>
      </c>
      <c r="CA103" s="200">
        <v>0</v>
      </c>
      <c r="CB103" s="200">
        <v>0</v>
      </c>
      <c r="CC103" s="200">
        <v>0</v>
      </c>
      <c r="CD103" s="200">
        <v>0</v>
      </c>
      <c r="CE103" s="200">
        <v>0</v>
      </c>
      <c r="CF103" s="200">
        <v>0</v>
      </c>
      <c r="CG103" s="200">
        <v>0</v>
      </c>
      <c r="CH103" s="205" t="s">
        <v>320</v>
      </c>
      <c r="CI103" s="200">
        <v>0</v>
      </c>
      <c r="CJ103" s="200">
        <v>0</v>
      </c>
      <c r="CK103" s="200">
        <v>0</v>
      </c>
      <c r="CL103" s="200">
        <v>0</v>
      </c>
      <c r="CM103" s="200">
        <v>0</v>
      </c>
      <c r="CN103" s="200">
        <v>0</v>
      </c>
      <c r="CO103" s="200">
        <v>0</v>
      </c>
      <c r="CP103" s="200">
        <v>0</v>
      </c>
      <c r="CQ103" s="200">
        <v>0</v>
      </c>
      <c r="CR103" s="200">
        <v>0</v>
      </c>
      <c r="CS103" s="200">
        <v>0</v>
      </c>
      <c r="CT103" s="205" t="s">
        <v>320</v>
      </c>
      <c r="CU103" s="209" t="s">
        <v>320</v>
      </c>
    </row>
    <row r="104" ht="15.4" customHeight="1" spans="1:99">
      <c r="A104" s="201" t="s">
        <v>465</v>
      </c>
      <c r="B104" s="202" t="s">
        <v>134</v>
      </c>
      <c r="C104" s="202" t="s">
        <v>134</v>
      </c>
      <c r="D104" s="202" t="s">
        <v>466</v>
      </c>
      <c r="E104" s="200">
        <v>21885451.8</v>
      </c>
      <c r="F104" s="200">
        <v>13377131.4</v>
      </c>
      <c r="G104" s="200">
        <v>4080709.4</v>
      </c>
      <c r="H104" s="200">
        <v>4231563</v>
      </c>
      <c r="I104" s="200">
        <v>358650.5</v>
      </c>
      <c r="J104" s="200">
        <v>0</v>
      </c>
      <c r="K104" s="200">
        <v>275291</v>
      </c>
      <c r="L104" s="200">
        <v>0</v>
      </c>
      <c r="M104" s="200">
        <v>0</v>
      </c>
      <c r="N104" s="200">
        <v>0</v>
      </c>
      <c r="O104" s="200">
        <v>4430917.5</v>
      </c>
      <c r="P104" s="200">
        <v>6923679.37</v>
      </c>
      <c r="Q104" s="200">
        <v>1413277.69</v>
      </c>
      <c r="R104" s="200">
        <v>133754.4</v>
      </c>
      <c r="S104" s="200">
        <v>6000</v>
      </c>
      <c r="T104" s="200">
        <v>0</v>
      </c>
      <c r="U104" s="200">
        <v>38115.56</v>
      </c>
      <c r="V104" s="200">
        <v>423935.3</v>
      </c>
      <c r="W104" s="200">
        <v>321368.57</v>
      </c>
      <c r="X104" s="200">
        <v>0</v>
      </c>
      <c r="Y104" s="200">
        <v>392857.42</v>
      </c>
      <c r="Z104" s="200">
        <v>1324771.84</v>
      </c>
      <c r="AA104" s="200">
        <v>93267</v>
      </c>
      <c r="AB104" s="200">
        <v>226079.4</v>
      </c>
      <c r="AC104" s="200">
        <v>68000</v>
      </c>
      <c r="AD104" s="200">
        <v>22554.7</v>
      </c>
      <c r="AE104" s="200">
        <v>252509</v>
      </c>
      <c r="AF104" s="200">
        <v>96132.6</v>
      </c>
      <c r="AG104" s="200">
        <v>312.9</v>
      </c>
      <c r="AH104" s="200">
        <v>69049.98</v>
      </c>
      <c r="AI104" s="200">
        <v>0</v>
      </c>
      <c r="AJ104" s="200">
        <v>77530</v>
      </c>
      <c r="AK104" s="200">
        <v>0</v>
      </c>
      <c r="AL104" s="200">
        <v>179168.9</v>
      </c>
      <c r="AM104" s="200">
        <v>5000</v>
      </c>
      <c r="AN104" s="200">
        <v>246327.76</v>
      </c>
      <c r="AO104" s="200">
        <v>1133140</v>
      </c>
      <c r="AP104" s="200">
        <v>0</v>
      </c>
      <c r="AQ104" s="200">
        <v>400526.35</v>
      </c>
      <c r="AR104" s="200">
        <v>440949.8</v>
      </c>
      <c r="AS104" s="200">
        <v>23800</v>
      </c>
      <c r="AT104" s="200">
        <v>0</v>
      </c>
      <c r="AU104" s="200">
        <v>0</v>
      </c>
      <c r="AV104" s="200">
        <v>0</v>
      </c>
      <c r="AW104" s="200">
        <v>9600</v>
      </c>
      <c r="AX104" s="200">
        <v>0</v>
      </c>
      <c r="AY104" s="200">
        <v>0</v>
      </c>
      <c r="AZ104" s="200">
        <v>0</v>
      </c>
      <c r="BA104" s="200">
        <v>37700</v>
      </c>
      <c r="BB104" s="200">
        <v>0</v>
      </c>
      <c r="BC104" s="200">
        <v>0</v>
      </c>
      <c r="BD104" s="200">
        <v>0</v>
      </c>
      <c r="BE104" s="200">
        <v>0</v>
      </c>
      <c r="BF104" s="200">
        <v>0</v>
      </c>
      <c r="BG104" s="200">
        <v>0</v>
      </c>
      <c r="BH104" s="200">
        <v>369849.8</v>
      </c>
      <c r="BI104" s="205" t="s">
        <v>320</v>
      </c>
      <c r="BJ104" s="205" t="s">
        <v>320</v>
      </c>
      <c r="BK104" s="205" t="s">
        <v>320</v>
      </c>
      <c r="BL104" s="205" t="s">
        <v>320</v>
      </c>
      <c r="BM104" s="205" t="s">
        <v>320</v>
      </c>
      <c r="BN104" s="205" t="s">
        <v>320</v>
      </c>
      <c r="BO104" s="205" t="s">
        <v>320</v>
      </c>
      <c r="BP104" s="205" t="s">
        <v>320</v>
      </c>
      <c r="BQ104" s="205" t="s">
        <v>320</v>
      </c>
      <c r="BR104" s="205" t="s">
        <v>320</v>
      </c>
      <c r="BS104" s="205" t="s">
        <v>320</v>
      </c>
      <c r="BT104" s="200">
        <v>1143691.23</v>
      </c>
      <c r="BU104" s="200">
        <v>0</v>
      </c>
      <c r="BV104" s="200">
        <v>282837.43</v>
      </c>
      <c r="BW104" s="200">
        <v>0</v>
      </c>
      <c r="BX104" s="200">
        <v>0</v>
      </c>
      <c r="BY104" s="200">
        <v>0</v>
      </c>
      <c r="BZ104" s="200">
        <v>797460.8</v>
      </c>
      <c r="CA104" s="200">
        <v>0</v>
      </c>
      <c r="CB104" s="200">
        <v>0</v>
      </c>
      <c r="CC104" s="200">
        <v>0</v>
      </c>
      <c r="CD104" s="200">
        <v>0</v>
      </c>
      <c r="CE104" s="200">
        <v>0</v>
      </c>
      <c r="CF104" s="200">
        <v>0</v>
      </c>
      <c r="CG104" s="200">
        <v>0</v>
      </c>
      <c r="CH104" s="205" t="s">
        <v>320</v>
      </c>
      <c r="CI104" s="200">
        <v>63393</v>
      </c>
      <c r="CJ104" s="200">
        <v>0</v>
      </c>
      <c r="CK104" s="200">
        <v>0</v>
      </c>
      <c r="CL104" s="200">
        <v>0</v>
      </c>
      <c r="CM104" s="200">
        <v>0</v>
      </c>
      <c r="CN104" s="200">
        <v>0</v>
      </c>
      <c r="CO104" s="200">
        <v>0</v>
      </c>
      <c r="CP104" s="200">
        <v>0</v>
      </c>
      <c r="CQ104" s="200">
        <v>0</v>
      </c>
      <c r="CR104" s="200">
        <v>0</v>
      </c>
      <c r="CS104" s="200">
        <v>0</v>
      </c>
      <c r="CT104" s="205" t="s">
        <v>320</v>
      </c>
      <c r="CU104" s="209" t="s">
        <v>320</v>
      </c>
    </row>
    <row r="105" ht="15.4" customHeight="1" spans="1:99">
      <c r="A105" s="201" t="s">
        <v>467</v>
      </c>
      <c r="B105" s="202" t="s">
        <v>134</v>
      </c>
      <c r="C105" s="202" t="s">
        <v>134</v>
      </c>
      <c r="D105" s="202" t="s">
        <v>326</v>
      </c>
      <c r="E105" s="200">
        <v>15553968.82</v>
      </c>
      <c r="F105" s="200">
        <v>13009801.5</v>
      </c>
      <c r="G105" s="200">
        <v>4073379.5</v>
      </c>
      <c r="H105" s="200">
        <v>4231563</v>
      </c>
      <c r="I105" s="200">
        <v>358650.5</v>
      </c>
      <c r="J105" s="200">
        <v>0</v>
      </c>
      <c r="K105" s="200">
        <v>275291</v>
      </c>
      <c r="L105" s="200">
        <v>0</v>
      </c>
      <c r="M105" s="200">
        <v>0</v>
      </c>
      <c r="N105" s="200">
        <v>0</v>
      </c>
      <c r="O105" s="200">
        <v>4070917.5</v>
      </c>
      <c r="P105" s="200">
        <v>2103217.52</v>
      </c>
      <c r="Q105" s="200">
        <v>0</v>
      </c>
      <c r="R105" s="200">
        <v>0</v>
      </c>
      <c r="S105" s="200">
        <v>0</v>
      </c>
      <c r="T105" s="200">
        <v>0</v>
      </c>
      <c r="U105" s="200">
        <v>38115.56</v>
      </c>
      <c r="V105" s="200">
        <v>423935.3</v>
      </c>
      <c r="W105" s="200">
        <v>0</v>
      </c>
      <c r="X105" s="200">
        <v>0</v>
      </c>
      <c r="Y105" s="200">
        <v>0</v>
      </c>
      <c r="Z105" s="200">
        <v>0</v>
      </c>
      <c r="AA105" s="200">
        <v>0</v>
      </c>
      <c r="AB105" s="200">
        <v>0</v>
      </c>
      <c r="AC105" s="200">
        <v>0</v>
      </c>
      <c r="AD105" s="200">
        <v>0</v>
      </c>
      <c r="AE105" s="200">
        <v>0</v>
      </c>
      <c r="AF105" s="200">
        <v>0</v>
      </c>
      <c r="AG105" s="200">
        <v>0</v>
      </c>
      <c r="AH105" s="200">
        <v>0</v>
      </c>
      <c r="AI105" s="200">
        <v>0</v>
      </c>
      <c r="AJ105" s="200">
        <v>77530</v>
      </c>
      <c r="AK105" s="200">
        <v>0</v>
      </c>
      <c r="AL105" s="200">
        <v>179168.9</v>
      </c>
      <c r="AM105" s="200">
        <v>5000</v>
      </c>
      <c r="AN105" s="200">
        <v>246327.76</v>
      </c>
      <c r="AO105" s="200">
        <v>1133140</v>
      </c>
      <c r="AP105" s="200">
        <v>0</v>
      </c>
      <c r="AQ105" s="200">
        <v>0</v>
      </c>
      <c r="AR105" s="200">
        <v>440949.8</v>
      </c>
      <c r="AS105" s="200">
        <v>23800</v>
      </c>
      <c r="AT105" s="200">
        <v>0</v>
      </c>
      <c r="AU105" s="200">
        <v>0</v>
      </c>
      <c r="AV105" s="200">
        <v>0</v>
      </c>
      <c r="AW105" s="200">
        <v>9600</v>
      </c>
      <c r="AX105" s="200">
        <v>0</v>
      </c>
      <c r="AY105" s="200">
        <v>0</v>
      </c>
      <c r="AZ105" s="200">
        <v>0</v>
      </c>
      <c r="BA105" s="200">
        <v>37700</v>
      </c>
      <c r="BB105" s="200">
        <v>0</v>
      </c>
      <c r="BC105" s="200">
        <v>0</v>
      </c>
      <c r="BD105" s="200">
        <v>0</v>
      </c>
      <c r="BE105" s="200">
        <v>0</v>
      </c>
      <c r="BF105" s="200">
        <v>0</v>
      </c>
      <c r="BG105" s="200">
        <v>0</v>
      </c>
      <c r="BH105" s="200">
        <v>369849.8</v>
      </c>
      <c r="BI105" s="205" t="s">
        <v>320</v>
      </c>
      <c r="BJ105" s="205" t="s">
        <v>320</v>
      </c>
      <c r="BK105" s="205" t="s">
        <v>320</v>
      </c>
      <c r="BL105" s="205" t="s">
        <v>320</v>
      </c>
      <c r="BM105" s="205" t="s">
        <v>320</v>
      </c>
      <c r="BN105" s="205" t="s">
        <v>320</v>
      </c>
      <c r="BO105" s="205" t="s">
        <v>320</v>
      </c>
      <c r="BP105" s="205" t="s">
        <v>320</v>
      </c>
      <c r="BQ105" s="205" t="s">
        <v>320</v>
      </c>
      <c r="BR105" s="205" t="s">
        <v>320</v>
      </c>
      <c r="BS105" s="205" t="s">
        <v>320</v>
      </c>
      <c r="BT105" s="200">
        <v>0</v>
      </c>
      <c r="BU105" s="200">
        <v>0</v>
      </c>
      <c r="BV105" s="200">
        <v>0</v>
      </c>
      <c r="BW105" s="200">
        <v>0</v>
      </c>
      <c r="BX105" s="200">
        <v>0</v>
      </c>
      <c r="BY105" s="200">
        <v>0</v>
      </c>
      <c r="BZ105" s="200">
        <v>0</v>
      </c>
      <c r="CA105" s="200">
        <v>0</v>
      </c>
      <c r="CB105" s="200">
        <v>0</v>
      </c>
      <c r="CC105" s="200">
        <v>0</v>
      </c>
      <c r="CD105" s="200">
        <v>0</v>
      </c>
      <c r="CE105" s="200">
        <v>0</v>
      </c>
      <c r="CF105" s="200">
        <v>0</v>
      </c>
      <c r="CG105" s="200">
        <v>0</v>
      </c>
      <c r="CH105" s="205" t="s">
        <v>320</v>
      </c>
      <c r="CI105" s="200">
        <v>0</v>
      </c>
      <c r="CJ105" s="200">
        <v>0</v>
      </c>
      <c r="CK105" s="200">
        <v>0</v>
      </c>
      <c r="CL105" s="200">
        <v>0</v>
      </c>
      <c r="CM105" s="200">
        <v>0</v>
      </c>
      <c r="CN105" s="200">
        <v>0</v>
      </c>
      <c r="CO105" s="200">
        <v>0</v>
      </c>
      <c r="CP105" s="200">
        <v>0</v>
      </c>
      <c r="CQ105" s="200">
        <v>0</v>
      </c>
      <c r="CR105" s="200">
        <v>0</v>
      </c>
      <c r="CS105" s="200">
        <v>0</v>
      </c>
      <c r="CT105" s="205" t="s">
        <v>320</v>
      </c>
      <c r="CU105" s="209" t="s">
        <v>320</v>
      </c>
    </row>
    <row r="106" ht="15.4" customHeight="1" spans="1:99">
      <c r="A106" s="201" t="s">
        <v>468</v>
      </c>
      <c r="B106" s="202" t="s">
        <v>134</v>
      </c>
      <c r="C106" s="202" t="s">
        <v>134</v>
      </c>
      <c r="D106" s="202" t="s">
        <v>328</v>
      </c>
      <c r="E106" s="200">
        <v>5964153.08</v>
      </c>
      <c r="F106" s="200">
        <v>0</v>
      </c>
      <c r="G106" s="200">
        <v>0</v>
      </c>
      <c r="H106" s="200">
        <v>0</v>
      </c>
      <c r="I106" s="200">
        <v>0</v>
      </c>
      <c r="J106" s="200">
        <v>0</v>
      </c>
      <c r="K106" s="200">
        <v>0</v>
      </c>
      <c r="L106" s="200">
        <v>0</v>
      </c>
      <c r="M106" s="200">
        <v>0</v>
      </c>
      <c r="N106" s="200">
        <v>0</v>
      </c>
      <c r="O106" s="200">
        <v>0</v>
      </c>
      <c r="P106" s="200">
        <v>4820461.85</v>
      </c>
      <c r="Q106" s="200">
        <v>1413277.69</v>
      </c>
      <c r="R106" s="200">
        <v>133754.4</v>
      </c>
      <c r="S106" s="200">
        <v>6000</v>
      </c>
      <c r="T106" s="200">
        <v>0</v>
      </c>
      <c r="U106" s="200">
        <v>0</v>
      </c>
      <c r="V106" s="200">
        <v>0</v>
      </c>
      <c r="W106" s="200">
        <v>321368.57</v>
      </c>
      <c r="X106" s="200">
        <v>0</v>
      </c>
      <c r="Y106" s="200">
        <v>392857.42</v>
      </c>
      <c r="Z106" s="200">
        <v>1324771.84</v>
      </c>
      <c r="AA106" s="200">
        <v>93267</v>
      </c>
      <c r="AB106" s="200">
        <v>226079.4</v>
      </c>
      <c r="AC106" s="200">
        <v>68000</v>
      </c>
      <c r="AD106" s="200">
        <v>22554.7</v>
      </c>
      <c r="AE106" s="200">
        <v>252509</v>
      </c>
      <c r="AF106" s="200">
        <v>96132.6</v>
      </c>
      <c r="AG106" s="200">
        <v>312.9</v>
      </c>
      <c r="AH106" s="200">
        <v>69049.98</v>
      </c>
      <c r="AI106" s="200">
        <v>0</v>
      </c>
      <c r="AJ106" s="200">
        <v>0</v>
      </c>
      <c r="AK106" s="200">
        <v>0</v>
      </c>
      <c r="AL106" s="200">
        <v>0</v>
      </c>
      <c r="AM106" s="200">
        <v>0</v>
      </c>
      <c r="AN106" s="200">
        <v>0</v>
      </c>
      <c r="AO106" s="200">
        <v>0</v>
      </c>
      <c r="AP106" s="200">
        <v>0</v>
      </c>
      <c r="AQ106" s="200">
        <v>400526.35</v>
      </c>
      <c r="AR106" s="200">
        <v>0</v>
      </c>
      <c r="AS106" s="200">
        <v>0</v>
      </c>
      <c r="AT106" s="200">
        <v>0</v>
      </c>
      <c r="AU106" s="200">
        <v>0</v>
      </c>
      <c r="AV106" s="200">
        <v>0</v>
      </c>
      <c r="AW106" s="200">
        <v>0</v>
      </c>
      <c r="AX106" s="200">
        <v>0</v>
      </c>
      <c r="AY106" s="200">
        <v>0</v>
      </c>
      <c r="AZ106" s="200">
        <v>0</v>
      </c>
      <c r="BA106" s="200">
        <v>0</v>
      </c>
      <c r="BB106" s="200">
        <v>0</v>
      </c>
      <c r="BC106" s="200">
        <v>0</v>
      </c>
      <c r="BD106" s="200">
        <v>0</v>
      </c>
      <c r="BE106" s="200">
        <v>0</v>
      </c>
      <c r="BF106" s="200">
        <v>0</v>
      </c>
      <c r="BG106" s="200">
        <v>0</v>
      </c>
      <c r="BH106" s="200">
        <v>0</v>
      </c>
      <c r="BI106" s="205" t="s">
        <v>320</v>
      </c>
      <c r="BJ106" s="205" t="s">
        <v>320</v>
      </c>
      <c r="BK106" s="205" t="s">
        <v>320</v>
      </c>
      <c r="BL106" s="205" t="s">
        <v>320</v>
      </c>
      <c r="BM106" s="205" t="s">
        <v>320</v>
      </c>
      <c r="BN106" s="205" t="s">
        <v>320</v>
      </c>
      <c r="BO106" s="205" t="s">
        <v>320</v>
      </c>
      <c r="BP106" s="205" t="s">
        <v>320</v>
      </c>
      <c r="BQ106" s="205" t="s">
        <v>320</v>
      </c>
      <c r="BR106" s="205" t="s">
        <v>320</v>
      </c>
      <c r="BS106" s="205" t="s">
        <v>320</v>
      </c>
      <c r="BT106" s="200">
        <v>1143691.23</v>
      </c>
      <c r="BU106" s="200">
        <v>0</v>
      </c>
      <c r="BV106" s="200">
        <v>282837.43</v>
      </c>
      <c r="BW106" s="200">
        <v>0</v>
      </c>
      <c r="BX106" s="200">
        <v>0</v>
      </c>
      <c r="BY106" s="200">
        <v>0</v>
      </c>
      <c r="BZ106" s="200">
        <v>797460.8</v>
      </c>
      <c r="CA106" s="200">
        <v>0</v>
      </c>
      <c r="CB106" s="200">
        <v>0</v>
      </c>
      <c r="CC106" s="200">
        <v>0</v>
      </c>
      <c r="CD106" s="200">
        <v>0</v>
      </c>
      <c r="CE106" s="200">
        <v>0</v>
      </c>
      <c r="CF106" s="200">
        <v>0</v>
      </c>
      <c r="CG106" s="200">
        <v>0</v>
      </c>
      <c r="CH106" s="205" t="s">
        <v>320</v>
      </c>
      <c r="CI106" s="200">
        <v>63393</v>
      </c>
      <c r="CJ106" s="200">
        <v>0</v>
      </c>
      <c r="CK106" s="200">
        <v>0</v>
      </c>
      <c r="CL106" s="200">
        <v>0</v>
      </c>
      <c r="CM106" s="200">
        <v>0</v>
      </c>
      <c r="CN106" s="200">
        <v>0</v>
      </c>
      <c r="CO106" s="200">
        <v>0</v>
      </c>
      <c r="CP106" s="200">
        <v>0</v>
      </c>
      <c r="CQ106" s="200">
        <v>0</v>
      </c>
      <c r="CR106" s="200">
        <v>0</v>
      </c>
      <c r="CS106" s="200">
        <v>0</v>
      </c>
      <c r="CT106" s="205" t="s">
        <v>320</v>
      </c>
      <c r="CU106" s="209" t="s">
        <v>320</v>
      </c>
    </row>
    <row r="107" ht="15.4" customHeight="1" spans="1:99">
      <c r="A107" s="201" t="s">
        <v>469</v>
      </c>
      <c r="B107" s="202" t="s">
        <v>134</v>
      </c>
      <c r="C107" s="202" t="s">
        <v>134</v>
      </c>
      <c r="D107" s="202" t="s">
        <v>332</v>
      </c>
      <c r="E107" s="200">
        <v>7329.9</v>
      </c>
      <c r="F107" s="200">
        <v>7329.9</v>
      </c>
      <c r="G107" s="200">
        <v>7329.9</v>
      </c>
      <c r="H107" s="200">
        <v>0</v>
      </c>
      <c r="I107" s="200">
        <v>0</v>
      </c>
      <c r="J107" s="200">
        <v>0</v>
      </c>
      <c r="K107" s="200">
        <v>0</v>
      </c>
      <c r="L107" s="200">
        <v>0</v>
      </c>
      <c r="M107" s="200">
        <v>0</v>
      </c>
      <c r="N107" s="200">
        <v>0</v>
      </c>
      <c r="O107" s="200">
        <v>0</v>
      </c>
      <c r="P107" s="200">
        <v>0</v>
      </c>
      <c r="Q107" s="200">
        <v>0</v>
      </c>
      <c r="R107" s="200">
        <v>0</v>
      </c>
      <c r="S107" s="200">
        <v>0</v>
      </c>
      <c r="T107" s="200">
        <v>0</v>
      </c>
      <c r="U107" s="200">
        <v>0</v>
      </c>
      <c r="V107" s="200">
        <v>0</v>
      </c>
      <c r="W107" s="200">
        <v>0</v>
      </c>
      <c r="X107" s="200">
        <v>0</v>
      </c>
      <c r="Y107" s="200">
        <v>0</v>
      </c>
      <c r="Z107" s="200">
        <v>0</v>
      </c>
      <c r="AA107" s="200">
        <v>0</v>
      </c>
      <c r="AB107" s="200">
        <v>0</v>
      </c>
      <c r="AC107" s="200">
        <v>0</v>
      </c>
      <c r="AD107" s="200">
        <v>0</v>
      </c>
      <c r="AE107" s="200">
        <v>0</v>
      </c>
      <c r="AF107" s="200">
        <v>0</v>
      </c>
      <c r="AG107" s="200">
        <v>0</v>
      </c>
      <c r="AH107" s="200">
        <v>0</v>
      </c>
      <c r="AI107" s="200">
        <v>0</v>
      </c>
      <c r="AJ107" s="200">
        <v>0</v>
      </c>
      <c r="AK107" s="200">
        <v>0</v>
      </c>
      <c r="AL107" s="200">
        <v>0</v>
      </c>
      <c r="AM107" s="200">
        <v>0</v>
      </c>
      <c r="AN107" s="200">
        <v>0</v>
      </c>
      <c r="AO107" s="200">
        <v>0</v>
      </c>
      <c r="AP107" s="200">
        <v>0</v>
      </c>
      <c r="AQ107" s="200">
        <v>0</v>
      </c>
      <c r="AR107" s="200">
        <v>0</v>
      </c>
      <c r="AS107" s="200">
        <v>0</v>
      </c>
      <c r="AT107" s="200">
        <v>0</v>
      </c>
      <c r="AU107" s="200">
        <v>0</v>
      </c>
      <c r="AV107" s="200">
        <v>0</v>
      </c>
      <c r="AW107" s="200">
        <v>0</v>
      </c>
      <c r="AX107" s="200">
        <v>0</v>
      </c>
      <c r="AY107" s="200">
        <v>0</v>
      </c>
      <c r="AZ107" s="200">
        <v>0</v>
      </c>
      <c r="BA107" s="200">
        <v>0</v>
      </c>
      <c r="BB107" s="200">
        <v>0</v>
      </c>
      <c r="BC107" s="200">
        <v>0</v>
      </c>
      <c r="BD107" s="200">
        <v>0</v>
      </c>
      <c r="BE107" s="200">
        <v>0</v>
      </c>
      <c r="BF107" s="200">
        <v>0</v>
      </c>
      <c r="BG107" s="200">
        <v>0</v>
      </c>
      <c r="BH107" s="200">
        <v>0</v>
      </c>
      <c r="BI107" s="205" t="s">
        <v>320</v>
      </c>
      <c r="BJ107" s="205" t="s">
        <v>320</v>
      </c>
      <c r="BK107" s="205" t="s">
        <v>320</v>
      </c>
      <c r="BL107" s="205" t="s">
        <v>320</v>
      </c>
      <c r="BM107" s="205" t="s">
        <v>320</v>
      </c>
      <c r="BN107" s="205" t="s">
        <v>320</v>
      </c>
      <c r="BO107" s="205" t="s">
        <v>320</v>
      </c>
      <c r="BP107" s="205" t="s">
        <v>320</v>
      </c>
      <c r="BQ107" s="205" t="s">
        <v>320</v>
      </c>
      <c r="BR107" s="205" t="s">
        <v>320</v>
      </c>
      <c r="BS107" s="205" t="s">
        <v>320</v>
      </c>
      <c r="BT107" s="200">
        <v>0</v>
      </c>
      <c r="BU107" s="200">
        <v>0</v>
      </c>
      <c r="BV107" s="200">
        <v>0</v>
      </c>
      <c r="BW107" s="200">
        <v>0</v>
      </c>
      <c r="BX107" s="200">
        <v>0</v>
      </c>
      <c r="BY107" s="200">
        <v>0</v>
      </c>
      <c r="BZ107" s="200">
        <v>0</v>
      </c>
      <c r="CA107" s="200">
        <v>0</v>
      </c>
      <c r="CB107" s="200">
        <v>0</v>
      </c>
      <c r="CC107" s="200">
        <v>0</v>
      </c>
      <c r="CD107" s="200">
        <v>0</v>
      </c>
      <c r="CE107" s="200">
        <v>0</v>
      </c>
      <c r="CF107" s="200">
        <v>0</v>
      </c>
      <c r="CG107" s="200">
        <v>0</v>
      </c>
      <c r="CH107" s="205" t="s">
        <v>320</v>
      </c>
      <c r="CI107" s="200">
        <v>0</v>
      </c>
      <c r="CJ107" s="200">
        <v>0</v>
      </c>
      <c r="CK107" s="200">
        <v>0</v>
      </c>
      <c r="CL107" s="200">
        <v>0</v>
      </c>
      <c r="CM107" s="200">
        <v>0</v>
      </c>
      <c r="CN107" s="200">
        <v>0</v>
      </c>
      <c r="CO107" s="200">
        <v>0</v>
      </c>
      <c r="CP107" s="200">
        <v>0</v>
      </c>
      <c r="CQ107" s="200">
        <v>0</v>
      </c>
      <c r="CR107" s="200">
        <v>0</v>
      </c>
      <c r="CS107" s="200">
        <v>0</v>
      </c>
      <c r="CT107" s="205" t="s">
        <v>320</v>
      </c>
      <c r="CU107" s="209" t="s">
        <v>320</v>
      </c>
    </row>
    <row r="108" ht="15.4" customHeight="1" spans="1:99">
      <c r="A108" s="201" t="s">
        <v>470</v>
      </c>
      <c r="B108" s="202" t="s">
        <v>134</v>
      </c>
      <c r="C108" s="202" t="s">
        <v>134</v>
      </c>
      <c r="D108" s="202" t="s">
        <v>471</v>
      </c>
      <c r="E108" s="200">
        <v>360000</v>
      </c>
      <c r="F108" s="200">
        <v>360000</v>
      </c>
      <c r="G108" s="200">
        <v>0</v>
      </c>
      <c r="H108" s="200">
        <v>0</v>
      </c>
      <c r="I108" s="200">
        <v>0</v>
      </c>
      <c r="J108" s="200">
        <v>0</v>
      </c>
      <c r="K108" s="200">
        <v>0</v>
      </c>
      <c r="L108" s="200">
        <v>0</v>
      </c>
      <c r="M108" s="200">
        <v>0</v>
      </c>
      <c r="N108" s="200">
        <v>0</v>
      </c>
      <c r="O108" s="200">
        <v>360000</v>
      </c>
      <c r="P108" s="200">
        <v>0</v>
      </c>
      <c r="Q108" s="200">
        <v>0</v>
      </c>
      <c r="R108" s="200">
        <v>0</v>
      </c>
      <c r="S108" s="200">
        <v>0</v>
      </c>
      <c r="T108" s="200">
        <v>0</v>
      </c>
      <c r="U108" s="200">
        <v>0</v>
      </c>
      <c r="V108" s="200">
        <v>0</v>
      </c>
      <c r="W108" s="200">
        <v>0</v>
      </c>
      <c r="X108" s="200">
        <v>0</v>
      </c>
      <c r="Y108" s="200">
        <v>0</v>
      </c>
      <c r="Z108" s="200">
        <v>0</v>
      </c>
      <c r="AA108" s="200">
        <v>0</v>
      </c>
      <c r="AB108" s="200">
        <v>0</v>
      </c>
      <c r="AC108" s="200">
        <v>0</v>
      </c>
      <c r="AD108" s="200">
        <v>0</v>
      </c>
      <c r="AE108" s="200">
        <v>0</v>
      </c>
      <c r="AF108" s="200">
        <v>0</v>
      </c>
      <c r="AG108" s="200">
        <v>0</v>
      </c>
      <c r="AH108" s="200">
        <v>0</v>
      </c>
      <c r="AI108" s="200">
        <v>0</v>
      </c>
      <c r="AJ108" s="200">
        <v>0</v>
      </c>
      <c r="AK108" s="200">
        <v>0</v>
      </c>
      <c r="AL108" s="200">
        <v>0</v>
      </c>
      <c r="AM108" s="200">
        <v>0</v>
      </c>
      <c r="AN108" s="200">
        <v>0</v>
      </c>
      <c r="AO108" s="200">
        <v>0</v>
      </c>
      <c r="AP108" s="200">
        <v>0</v>
      </c>
      <c r="AQ108" s="200">
        <v>0</v>
      </c>
      <c r="AR108" s="200">
        <v>0</v>
      </c>
      <c r="AS108" s="200">
        <v>0</v>
      </c>
      <c r="AT108" s="200">
        <v>0</v>
      </c>
      <c r="AU108" s="200">
        <v>0</v>
      </c>
      <c r="AV108" s="200">
        <v>0</v>
      </c>
      <c r="AW108" s="200">
        <v>0</v>
      </c>
      <c r="AX108" s="200">
        <v>0</v>
      </c>
      <c r="AY108" s="200">
        <v>0</v>
      </c>
      <c r="AZ108" s="200">
        <v>0</v>
      </c>
      <c r="BA108" s="200">
        <v>0</v>
      </c>
      <c r="BB108" s="200">
        <v>0</v>
      </c>
      <c r="BC108" s="200">
        <v>0</v>
      </c>
      <c r="BD108" s="200">
        <v>0</v>
      </c>
      <c r="BE108" s="200">
        <v>0</v>
      </c>
      <c r="BF108" s="200">
        <v>0</v>
      </c>
      <c r="BG108" s="200">
        <v>0</v>
      </c>
      <c r="BH108" s="200">
        <v>0</v>
      </c>
      <c r="BI108" s="205" t="s">
        <v>320</v>
      </c>
      <c r="BJ108" s="205" t="s">
        <v>320</v>
      </c>
      <c r="BK108" s="205" t="s">
        <v>320</v>
      </c>
      <c r="BL108" s="205" t="s">
        <v>320</v>
      </c>
      <c r="BM108" s="205" t="s">
        <v>320</v>
      </c>
      <c r="BN108" s="205" t="s">
        <v>320</v>
      </c>
      <c r="BO108" s="205" t="s">
        <v>320</v>
      </c>
      <c r="BP108" s="205" t="s">
        <v>320</v>
      </c>
      <c r="BQ108" s="205" t="s">
        <v>320</v>
      </c>
      <c r="BR108" s="205" t="s">
        <v>320</v>
      </c>
      <c r="BS108" s="205" t="s">
        <v>320</v>
      </c>
      <c r="BT108" s="200">
        <v>0</v>
      </c>
      <c r="BU108" s="200">
        <v>0</v>
      </c>
      <c r="BV108" s="200">
        <v>0</v>
      </c>
      <c r="BW108" s="200">
        <v>0</v>
      </c>
      <c r="BX108" s="200">
        <v>0</v>
      </c>
      <c r="BY108" s="200">
        <v>0</v>
      </c>
      <c r="BZ108" s="200">
        <v>0</v>
      </c>
      <c r="CA108" s="200">
        <v>0</v>
      </c>
      <c r="CB108" s="200">
        <v>0</v>
      </c>
      <c r="CC108" s="200">
        <v>0</v>
      </c>
      <c r="CD108" s="200">
        <v>0</v>
      </c>
      <c r="CE108" s="200">
        <v>0</v>
      </c>
      <c r="CF108" s="200">
        <v>0</v>
      </c>
      <c r="CG108" s="200">
        <v>0</v>
      </c>
      <c r="CH108" s="205" t="s">
        <v>320</v>
      </c>
      <c r="CI108" s="200">
        <v>0</v>
      </c>
      <c r="CJ108" s="200">
        <v>0</v>
      </c>
      <c r="CK108" s="200">
        <v>0</v>
      </c>
      <c r="CL108" s="200">
        <v>0</v>
      </c>
      <c r="CM108" s="200">
        <v>0</v>
      </c>
      <c r="CN108" s="200">
        <v>0</v>
      </c>
      <c r="CO108" s="200">
        <v>0</v>
      </c>
      <c r="CP108" s="200">
        <v>0</v>
      </c>
      <c r="CQ108" s="200">
        <v>0</v>
      </c>
      <c r="CR108" s="200">
        <v>0</v>
      </c>
      <c r="CS108" s="200">
        <v>0</v>
      </c>
      <c r="CT108" s="205" t="s">
        <v>320</v>
      </c>
      <c r="CU108" s="209" t="s">
        <v>320</v>
      </c>
    </row>
    <row r="109" ht="15.4" customHeight="1" spans="1:99">
      <c r="A109" s="201" t="s">
        <v>472</v>
      </c>
      <c r="B109" s="202" t="s">
        <v>134</v>
      </c>
      <c r="C109" s="202" t="s">
        <v>134</v>
      </c>
      <c r="D109" s="202" t="s">
        <v>473</v>
      </c>
      <c r="E109" s="200">
        <v>21749924.35</v>
      </c>
      <c r="F109" s="200">
        <v>18043895.7</v>
      </c>
      <c r="G109" s="200">
        <v>5790947</v>
      </c>
      <c r="H109" s="200">
        <v>5998937.5</v>
      </c>
      <c r="I109" s="200">
        <v>29200</v>
      </c>
      <c r="J109" s="200">
        <v>0</v>
      </c>
      <c r="K109" s="200">
        <v>526943</v>
      </c>
      <c r="L109" s="200">
        <v>0</v>
      </c>
      <c r="M109" s="200">
        <v>0</v>
      </c>
      <c r="N109" s="200">
        <v>0</v>
      </c>
      <c r="O109" s="200">
        <v>5697868.2</v>
      </c>
      <c r="P109" s="200">
        <v>3654388.15</v>
      </c>
      <c r="Q109" s="200">
        <v>175478.26</v>
      </c>
      <c r="R109" s="200">
        <v>0</v>
      </c>
      <c r="S109" s="200">
        <v>0</v>
      </c>
      <c r="T109" s="200">
        <v>0</v>
      </c>
      <c r="U109" s="200">
        <v>31687.21</v>
      </c>
      <c r="V109" s="200">
        <v>501207.52</v>
      </c>
      <c r="W109" s="200">
        <v>0</v>
      </c>
      <c r="X109" s="200">
        <v>0</v>
      </c>
      <c r="Y109" s="200">
        <v>700000</v>
      </c>
      <c r="Z109" s="200">
        <v>0</v>
      </c>
      <c r="AA109" s="200">
        <v>0</v>
      </c>
      <c r="AB109" s="200">
        <v>0</v>
      </c>
      <c r="AC109" s="200">
        <v>0</v>
      </c>
      <c r="AD109" s="200">
        <v>10000</v>
      </c>
      <c r="AE109" s="200">
        <v>0</v>
      </c>
      <c r="AF109" s="200">
        <v>85108.16</v>
      </c>
      <c r="AG109" s="200">
        <v>0</v>
      </c>
      <c r="AH109" s="200">
        <v>0</v>
      </c>
      <c r="AI109" s="200">
        <v>0</v>
      </c>
      <c r="AJ109" s="200">
        <v>0</v>
      </c>
      <c r="AK109" s="200">
        <v>0</v>
      </c>
      <c r="AL109" s="200">
        <v>238994.82</v>
      </c>
      <c r="AM109" s="200">
        <v>0</v>
      </c>
      <c r="AN109" s="200">
        <v>404262.18</v>
      </c>
      <c r="AO109" s="200">
        <v>1507650</v>
      </c>
      <c r="AP109" s="200">
        <v>0</v>
      </c>
      <c r="AQ109" s="200">
        <v>0</v>
      </c>
      <c r="AR109" s="200">
        <v>51640.5</v>
      </c>
      <c r="AS109" s="200">
        <v>0</v>
      </c>
      <c r="AT109" s="200">
        <v>0</v>
      </c>
      <c r="AU109" s="200">
        <v>0</v>
      </c>
      <c r="AV109" s="200">
        <v>0</v>
      </c>
      <c r="AW109" s="200">
        <v>51640.5</v>
      </c>
      <c r="AX109" s="200">
        <v>0</v>
      </c>
      <c r="AY109" s="200">
        <v>0</v>
      </c>
      <c r="AZ109" s="200">
        <v>0</v>
      </c>
      <c r="BA109" s="200">
        <v>0</v>
      </c>
      <c r="BB109" s="200">
        <v>0</v>
      </c>
      <c r="BC109" s="200">
        <v>0</v>
      </c>
      <c r="BD109" s="200">
        <v>0</v>
      </c>
      <c r="BE109" s="200">
        <v>0</v>
      </c>
      <c r="BF109" s="200">
        <v>0</v>
      </c>
      <c r="BG109" s="200">
        <v>0</v>
      </c>
      <c r="BH109" s="200">
        <v>0</v>
      </c>
      <c r="BI109" s="205" t="s">
        <v>320</v>
      </c>
      <c r="BJ109" s="205" t="s">
        <v>320</v>
      </c>
      <c r="BK109" s="205" t="s">
        <v>320</v>
      </c>
      <c r="BL109" s="205" t="s">
        <v>320</v>
      </c>
      <c r="BM109" s="205" t="s">
        <v>320</v>
      </c>
      <c r="BN109" s="205" t="s">
        <v>320</v>
      </c>
      <c r="BO109" s="205" t="s">
        <v>320</v>
      </c>
      <c r="BP109" s="205" t="s">
        <v>320</v>
      </c>
      <c r="BQ109" s="205" t="s">
        <v>320</v>
      </c>
      <c r="BR109" s="205" t="s">
        <v>320</v>
      </c>
      <c r="BS109" s="205" t="s">
        <v>320</v>
      </c>
      <c r="BT109" s="200">
        <v>0</v>
      </c>
      <c r="BU109" s="200">
        <v>0</v>
      </c>
      <c r="BV109" s="200">
        <v>0</v>
      </c>
      <c r="BW109" s="200">
        <v>0</v>
      </c>
      <c r="BX109" s="200">
        <v>0</v>
      </c>
      <c r="BY109" s="200">
        <v>0</v>
      </c>
      <c r="BZ109" s="200">
        <v>0</v>
      </c>
      <c r="CA109" s="200">
        <v>0</v>
      </c>
      <c r="CB109" s="200">
        <v>0</v>
      </c>
      <c r="CC109" s="200">
        <v>0</v>
      </c>
      <c r="CD109" s="200">
        <v>0</v>
      </c>
      <c r="CE109" s="200">
        <v>0</v>
      </c>
      <c r="CF109" s="200">
        <v>0</v>
      </c>
      <c r="CG109" s="200">
        <v>0</v>
      </c>
      <c r="CH109" s="205" t="s">
        <v>320</v>
      </c>
      <c r="CI109" s="200">
        <v>0</v>
      </c>
      <c r="CJ109" s="200">
        <v>0</v>
      </c>
      <c r="CK109" s="200">
        <v>0</v>
      </c>
      <c r="CL109" s="200">
        <v>0</v>
      </c>
      <c r="CM109" s="200">
        <v>0</v>
      </c>
      <c r="CN109" s="200">
        <v>0</v>
      </c>
      <c r="CO109" s="200">
        <v>0</v>
      </c>
      <c r="CP109" s="200">
        <v>0</v>
      </c>
      <c r="CQ109" s="200">
        <v>0</v>
      </c>
      <c r="CR109" s="200">
        <v>0</v>
      </c>
      <c r="CS109" s="200">
        <v>0</v>
      </c>
      <c r="CT109" s="205" t="s">
        <v>320</v>
      </c>
      <c r="CU109" s="209" t="s">
        <v>320</v>
      </c>
    </row>
    <row r="110" ht="15.4" customHeight="1" spans="1:99">
      <c r="A110" s="201" t="s">
        <v>474</v>
      </c>
      <c r="B110" s="202" t="s">
        <v>134</v>
      </c>
      <c r="C110" s="202" t="s">
        <v>134</v>
      </c>
      <c r="D110" s="202" t="s">
        <v>326</v>
      </c>
      <c r="E110" s="200">
        <v>21749924.35</v>
      </c>
      <c r="F110" s="200">
        <v>18043895.7</v>
      </c>
      <c r="G110" s="200">
        <v>5790947</v>
      </c>
      <c r="H110" s="200">
        <v>5998937.5</v>
      </c>
      <c r="I110" s="200">
        <v>29200</v>
      </c>
      <c r="J110" s="200">
        <v>0</v>
      </c>
      <c r="K110" s="200">
        <v>526943</v>
      </c>
      <c r="L110" s="200">
        <v>0</v>
      </c>
      <c r="M110" s="200">
        <v>0</v>
      </c>
      <c r="N110" s="200">
        <v>0</v>
      </c>
      <c r="O110" s="200">
        <v>5697868.2</v>
      </c>
      <c r="P110" s="200">
        <v>3654388.15</v>
      </c>
      <c r="Q110" s="200">
        <v>175478.26</v>
      </c>
      <c r="R110" s="200">
        <v>0</v>
      </c>
      <c r="S110" s="200">
        <v>0</v>
      </c>
      <c r="T110" s="200">
        <v>0</v>
      </c>
      <c r="U110" s="200">
        <v>31687.21</v>
      </c>
      <c r="V110" s="200">
        <v>501207.52</v>
      </c>
      <c r="W110" s="200">
        <v>0</v>
      </c>
      <c r="X110" s="200">
        <v>0</v>
      </c>
      <c r="Y110" s="200">
        <v>700000</v>
      </c>
      <c r="Z110" s="200">
        <v>0</v>
      </c>
      <c r="AA110" s="200">
        <v>0</v>
      </c>
      <c r="AB110" s="200">
        <v>0</v>
      </c>
      <c r="AC110" s="200">
        <v>0</v>
      </c>
      <c r="AD110" s="200">
        <v>10000</v>
      </c>
      <c r="AE110" s="200">
        <v>0</v>
      </c>
      <c r="AF110" s="200">
        <v>85108.16</v>
      </c>
      <c r="AG110" s="200">
        <v>0</v>
      </c>
      <c r="AH110" s="200">
        <v>0</v>
      </c>
      <c r="AI110" s="200">
        <v>0</v>
      </c>
      <c r="AJ110" s="200">
        <v>0</v>
      </c>
      <c r="AK110" s="200">
        <v>0</v>
      </c>
      <c r="AL110" s="200">
        <v>238994.82</v>
      </c>
      <c r="AM110" s="200">
        <v>0</v>
      </c>
      <c r="AN110" s="200">
        <v>404262.18</v>
      </c>
      <c r="AO110" s="200">
        <v>1507650</v>
      </c>
      <c r="AP110" s="200">
        <v>0</v>
      </c>
      <c r="AQ110" s="200">
        <v>0</v>
      </c>
      <c r="AR110" s="200">
        <v>51640.5</v>
      </c>
      <c r="AS110" s="200">
        <v>0</v>
      </c>
      <c r="AT110" s="200">
        <v>0</v>
      </c>
      <c r="AU110" s="200">
        <v>0</v>
      </c>
      <c r="AV110" s="200">
        <v>0</v>
      </c>
      <c r="AW110" s="200">
        <v>51640.5</v>
      </c>
      <c r="AX110" s="200">
        <v>0</v>
      </c>
      <c r="AY110" s="200">
        <v>0</v>
      </c>
      <c r="AZ110" s="200">
        <v>0</v>
      </c>
      <c r="BA110" s="200">
        <v>0</v>
      </c>
      <c r="BB110" s="200">
        <v>0</v>
      </c>
      <c r="BC110" s="200">
        <v>0</v>
      </c>
      <c r="BD110" s="200">
        <v>0</v>
      </c>
      <c r="BE110" s="200">
        <v>0</v>
      </c>
      <c r="BF110" s="200">
        <v>0</v>
      </c>
      <c r="BG110" s="200">
        <v>0</v>
      </c>
      <c r="BH110" s="200">
        <v>0</v>
      </c>
      <c r="BI110" s="205" t="s">
        <v>320</v>
      </c>
      <c r="BJ110" s="205" t="s">
        <v>320</v>
      </c>
      <c r="BK110" s="205" t="s">
        <v>320</v>
      </c>
      <c r="BL110" s="205" t="s">
        <v>320</v>
      </c>
      <c r="BM110" s="205" t="s">
        <v>320</v>
      </c>
      <c r="BN110" s="205" t="s">
        <v>320</v>
      </c>
      <c r="BO110" s="205" t="s">
        <v>320</v>
      </c>
      <c r="BP110" s="205" t="s">
        <v>320</v>
      </c>
      <c r="BQ110" s="205" t="s">
        <v>320</v>
      </c>
      <c r="BR110" s="205" t="s">
        <v>320</v>
      </c>
      <c r="BS110" s="205" t="s">
        <v>320</v>
      </c>
      <c r="BT110" s="200">
        <v>0</v>
      </c>
      <c r="BU110" s="200">
        <v>0</v>
      </c>
      <c r="BV110" s="200">
        <v>0</v>
      </c>
      <c r="BW110" s="200">
        <v>0</v>
      </c>
      <c r="BX110" s="200">
        <v>0</v>
      </c>
      <c r="BY110" s="200">
        <v>0</v>
      </c>
      <c r="BZ110" s="200">
        <v>0</v>
      </c>
      <c r="CA110" s="200">
        <v>0</v>
      </c>
      <c r="CB110" s="200">
        <v>0</v>
      </c>
      <c r="CC110" s="200">
        <v>0</v>
      </c>
      <c r="CD110" s="200">
        <v>0</v>
      </c>
      <c r="CE110" s="200">
        <v>0</v>
      </c>
      <c r="CF110" s="200">
        <v>0</v>
      </c>
      <c r="CG110" s="200">
        <v>0</v>
      </c>
      <c r="CH110" s="205" t="s">
        <v>320</v>
      </c>
      <c r="CI110" s="200">
        <v>0</v>
      </c>
      <c r="CJ110" s="200">
        <v>0</v>
      </c>
      <c r="CK110" s="200">
        <v>0</v>
      </c>
      <c r="CL110" s="200">
        <v>0</v>
      </c>
      <c r="CM110" s="200">
        <v>0</v>
      </c>
      <c r="CN110" s="200">
        <v>0</v>
      </c>
      <c r="CO110" s="200">
        <v>0</v>
      </c>
      <c r="CP110" s="200">
        <v>0</v>
      </c>
      <c r="CQ110" s="200">
        <v>0</v>
      </c>
      <c r="CR110" s="200">
        <v>0</v>
      </c>
      <c r="CS110" s="200">
        <v>0</v>
      </c>
      <c r="CT110" s="205" t="s">
        <v>320</v>
      </c>
      <c r="CU110" s="209" t="s">
        <v>320</v>
      </c>
    </row>
    <row r="111" ht="15.4" customHeight="1" spans="1:99">
      <c r="A111" s="201" t="s">
        <v>475</v>
      </c>
      <c r="B111" s="202" t="s">
        <v>134</v>
      </c>
      <c r="C111" s="202" t="s">
        <v>134</v>
      </c>
      <c r="D111" s="202" t="s">
        <v>328</v>
      </c>
      <c r="E111" s="200">
        <v>0</v>
      </c>
      <c r="F111" s="200">
        <v>0</v>
      </c>
      <c r="G111" s="200">
        <v>0</v>
      </c>
      <c r="H111" s="200">
        <v>0</v>
      </c>
      <c r="I111" s="200">
        <v>0</v>
      </c>
      <c r="J111" s="200">
        <v>0</v>
      </c>
      <c r="K111" s="200">
        <v>0</v>
      </c>
      <c r="L111" s="200">
        <v>0</v>
      </c>
      <c r="M111" s="200">
        <v>0</v>
      </c>
      <c r="N111" s="200">
        <v>0</v>
      </c>
      <c r="O111" s="200">
        <v>0</v>
      </c>
      <c r="P111" s="200">
        <v>0</v>
      </c>
      <c r="Q111" s="200">
        <v>0</v>
      </c>
      <c r="R111" s="200">
        <v>0</v>
      </c>
      <c r="S111" s="200">
        <v>0</v>
      </c>
      <c r="T111" s="200">
        <v>0</v>
      </c>
      <c r="U111" s="200">
        <v>0</v>
      </c>
      <c r="V111" s="200">
        <v>0</v>
      </c>
      <c r="W111" s="200">
        <v>0</v>
      </c>
      <c r="X111" s="200">
        <v>0</v>
      </c>
      <c r="Y111" s="200">
        <v>0</v>
      </c>
      <c r="Z111" s="200">
        <v>0</v>
      </c>
      <c r="AA111" s="200">
        <v>0</v>
      </c>
      <c r="AB111" s="200">
        <v>0</v>
      </c>
      <c r="AC111" s="200">
        <v>0</v>
      </c>
      <c r="AD111" s="200">
        <v>0</v>
      </c>
      <c r="AE111" s="200">
        <v>0</v>
      </c>
      <c r="AF111" s="200">
        <v>0</v>
      </c>
      <c r="AG111" s="200">
        <v>0</v>
      </c>
      <c r="AH111" s="200">
        <v>0</v>
      </c>
      <c r="AI111" s="200">
        <v>0</v>
      </c>
      <c r="AJ111" s="200">
        <v>0</v>
      </c>
      <c r="AK111" s="200">
        <v>0</v>
      </c>
      <c r="AL111" s="200">
        <v>0</v>
      </c>
      <c r="AM111" s="200">
        <v>0</v>
      </c>
      <c r="AN111" s="200">
        <v>0</v>
      </c>
      <c r="AO111" s="200">
        <v>0</v>
      </c>
      <c r="AP111" s="200">
        <v>0</v>
      </c>
      <c r="AQ111" s="200">
        <v>0</v>
      </c>
      <c r="AR111" s="200">
        <v>0</v>
      </c>
      <c r="AS111" s="200">
        <v>0</v>
      </c>
      <c r="AT111" s="200">
        <v>0</v>
      </c>
      <c r="AU111" s="200">
        <v>0</v>
      </c>
      <c r="AV111" s="200">
        <v>0</v>
      </c>
      <c r="AW111" s="200">
        <v>0</v>
      </c>
      <c r="AX111" s="200">
        <v>0</v>
      </c>
      <c r="AY111" s="200">
        <v>0</v>
      </c>
      <c r="AZ111" s="200">
        <v>0</v>
      </c>
      <c r="BA111" s="200">
        <v>0</v>
      </c>
      <c r="BB111" s="200">
        <v>0</v>
      </c>
      <c r="BC111" s="200">
        <v>0</v>
      </c>
      <c r="BD111" s="200">
        <v>0</v>
      </c>
      <c r="BE111" s="200">
        <v>0</v>
      </c>
      <c r="BF111" s="200">
        <v>0</v>
      </c>
      <c r="BG111" s="200">
        <v>0</v>
      </c>
      <c r="BH111" s="200">
        <v>0</v>
      </c>
      <c r="BI111" s="205" t="s">
        <v>320</v>
      </c>
      <c r="BJ111" s="205" t="s">
        <v>320</v>
      </c>
      <c r="BK111" s="205" t="s">
        <v>320</v>
      </c>
      <c r="BL111" s="205" t="s">
        <v>320</v>
      </c>
      <c r="BM111" s="205" t="s">
        <v>320</v>
      </c>
      <c r="BN111" s="205" t="s">
        <v>320</v>
      </c>
      <c r="BO111" s="205" t="s">
        <v>320</v>
      </c>
      <c r="BP111" s="205" t="s">
        <v>320</v>
      </c>
      <c r="BQ111" s="205" t="s">
        <v>320</v>
      </c>
      <c r="BR111" s="205" t="s">
        <v>320</v>
      </c>
      <c r="BS111" s="205" t="s">
        <v>320</v>
      </c>
      <c r="BT111" s="200">
        <v>0</v>
      </c>
      <c r="BU111" s="200">
        <v>0</v>
      </c>
      <c r="BV111" s="200">
        <v>0</v>
      </c>
      <c r="BW111" s="200">
        <v>0</v>
      </c>
      <c r="BX111" s="200">
        <v>0</v>
      </c>
      <c r="BY111" s="200">
        <v>0</v>
      </c>
      <c r="BZ111" s="200">
        <v>0</v>
      </c>
      <c r="CA111" s="200">
        <v>0</v>
      </c>
      <c r="CB111" s="200">
        <v>0</v>
      </c>
      <c r="CC111" s="200">
        <v>0</v>
      </c>
      <c r="CD111" s="200">
        <v>0</v>
      </c>
      <c r="CE111" s="200">
        <v>0</v>
      </c>
      <c r="CF111" s="200">
        <v>0</v>
      </c>
      <c r="CG111" s="200">
        <v>0</v>
      </c>
      <c r="CH111" s="205" t="s">
        <v>320</v>
      </c>
      <c r="CI111" s="200">
        <v>0</v>
      </c>
      <c r="CJ111" s="200">
        <v>0</v>
      </c>
      <c r="CK111" s="200">
        <v>0</v>
      </c>
      <c r="CL111" s="200">
        <v>0</v>
      </c>
      <c r="CM111" s="200">
        <v>0</v>
      </c>
      <c r="CN111" s="200">
        <v>0</v>
      </c>
      <c r="CO111" s="200">
        <v>0</v>
      </c>
      <c r="CP111" s="200">
        <v>0</v>
      </c>
      <c r="CQ111" s="200">
        <v>0</v>
      </c>
      <c r="CR111" s="200">
        <v>0</v>
      </c>
      <c r="CS111" s="200">
        <v>0</v>
      </c>
      <c r="CT111" s="205" t="s">
        <v>320</v>
      </c>
      <c r="CU111" s="209" t="s">
        <v>320</v>
      </c>
    </row>
    <row r="112" ht="15.4" customHeight="1" spans="1:99">
      <c r="A112" s="201" t="s">
        <v>476</v>
      </c>
      <c r="B112" s="202" t="s">
        <v>134</v>
      </c>
      <c r="C112" s="202" t="s">
        <v>134</v>
      </c>
      <c r="D112" s="202" t="s">
        <v>477</v>
      </c>
      <c r="E112" s="200">
        <v>0</v>
      </c>
      <c r="F112" s="200">
        <v>0</v>
      </c>
      <c r="G112" s="200">
        <v>0</v>
      </c>
      <c r="H112" s="200">
        <v>0</v>
      </c>
      <c r="I112" s="200">
        <v>0</v>
      </c>
      <c r="J112" s="200">
        <v>0</v>
      </c>
      <c r="K112" s="200">
        <v>0</v>
      </c>
      <c r="L112" s="200">
        <v>0</v>
      </c>
      <c r="M112" s="200">
        <v>0</v>
      </c>
      <c r="N112" s="200">
        <v>0</v>
      </c>
      <c r="O112" s="200">
        <v>0</v>
      </c>
      <c r="P112" s="200">
        <v>0</v>
      </c>
      <c r="Q112" s="200">
        <v>0</v>
      </c>
      <c r="R112" s="200">
        <v>0</v>
      </c>
      <c r="S112" s="200">
        <v>0</v>
      </c>
      <c r="T112" s="200">
        <v>0</v>
      </c>
      <c r="U112" s="200">
        <v>0</v>
      </c>
      <c r="V112" s="200">
        <v>0</v>
      </c>
      <c r="W112" s="200">
        <v>0</v>
      </c>
      <c r="X112" s="200">
        <v>0</v>
      </c>
      <c r="Y112" s="200">
        <v>0</v>
      </c>
      <c r="Z112" s="200">
        <v>0</v>
      </c>
      <c r="AA112" s="200">
        <v>0</v>
      </c>
      <c r="AB112" s="200">
        <v>0</v>
      </c>
      <c r="AC112" s="200">
        <v>0</v>
      </c>
      <c r="AD112" s="200">
        <v>0</v>
      </c>
      <c r="AE112" s="200">
        <v>0</v>
      </c>
      <c r="AF112" s="200">
        <v>0</v>
      </c>
      <c r="AG112" s="200">
        <v>0</v>
      </c>
      <c r="AH112" s="200">
        <v>0</v>
      </c>
      <c r="AI112" s="200">
        <v>0</v>
      </c>
      <c r="AJ112" s="200">
        <v>0</v>
      </c>
      <c r="AK112" s="200">
        <v>0</v>
      </c>
      <c r="AL112" s="200">
        <v>0</v>
      </c>
      <c r="AM112" s="200">
        <v>0</v>
      </c>
      <c r="AN112" s="200">
        <v>0</v>
      </c>
      <c r="AO112" s="200">
        <v>0</v>
      </c>
      <c r="AP112" s="200">
        <v>0</v>
      </c>
      <c r="AQ112" s="200">
        <v>0</v>
      </c>
      <c r="AR112" s="200">
        <v>0</v>
      </c>
      <c r="AS112" s="200">
        <v>0</v>
      </c>
      <c r="AT112" s="200">
        <v>0</v>
      </c>
      <c r="AU112" s="200">
        <v>0</v>
      </c>
      <c r="AV112" s="200">
        <v>0</v>
      </c>
      <c r="AW112" s="200">
        <v>0</v>
      </c>
      <c r="AX112" s="200">
        <v>0</v>
      </c>
      <c r="AY112" s="200">
        <v>0</v>
      </c>
      <c r="AZ112" s="200">
        <v>0</v>
      </c>
      <c r="BA112" s="200">
        <v>0</v>
      </c>
      <c r="BB112" s="200">
        <v>0</v>
      </c>
      <c r="BC112" s="200">
        <v>0</v>
      </c>
      <c r="BD112" s="200">
        <v>0</v>
      </c>
      <c r="BE112" s="200">
        <v>0</v>
      </c>
      <c r="BF112" s="200">
        <v>0</v>
      </c>
      <c r="BG112" s="200">
        <v>0</v>
      </c>
      <c r="BH112" s="200">
        <v>0</v>
      </c>
      <c r="BI112" s="205" t="s">
        <v>320</v>
      </c>
      <c r="BJ112" s="205" t="s">
        <v>320</v>
      </c>
      <c r="BK112" s="205" t="s">
        <v>320</v>
      </c>
      <c r="BL112" s="205" t="s">
        <v>320</v>
      </c>
      <c r="BM112" s="205" t="s">
        <v>320</v>
      </c>
      <c r="BN112" s="205" t="s">
        <v>320</v>
      </c>
      <c r="BO112" s="205" t="s">
        <v>320</v>
      </c>
      <c r="BP112" s="205" t="s">
        <v>320</v>
      </c>
      <c r="BQ112" s="205" t="s">
        <v>320</v>
      </c>
      <c r="BR112" s="205" t="s">
        <v>320</v>
      </c>
      <c r="BS112" s="205" t="s">
        <v>320</v>
      </c>
      <c r="BT112" s="200">
        <v>0</v>
      </c>
      <c r="BU112" s="200">
        <v>0</v>
      </c>
      <c r="BV112" s="200">
        <v>0</v>
      </c>
      <c r="BW112" s="200">
        <v>0</v>
      </c>
      <c r="BX112" s="200">
        <v>0</v>
      </c>
      <c r="BY112" s="200">
        <v>0</v>
      </c>
      <c r="BZ112" s="200">
        <v>0</v>
      </c>
      <c r="CA112" s="200">
        <v>0</v>
      </c>
      <c r="CB112" s="200">
        <v>0</v>
      </c>
      <c r="CC112" s="200">
        <v>0</v>
      </c>
      <c r="CD112" s="200">
        <v>0</v>
      </c>
      <c r="CE112" s="200">
        <v>0</v>
      </c>
      <c r="CF112" s="200">
        <v>0</v>
      </c>
      <c r="CG112" s="200">
        <v>0</v>
      </c>
      <c r="CH112" s="205" t="s">
        <v>320</v>
      </c>
      <c r="CI112" s="200">
        <v>0</v>
      </c>
      <c r="CJ112" s="200">
        <v>0</v>
      </c>
      <c r="CK112" s="200">
        <v>0</v>
      </c>
      <c r="CL112" s="200">
        <v>0</v>
      </c>
      <c r="CM112" s="200">
        <v>0</v>
      </c>
      <c r="CN112" s="200">
        <v>0</v>
      </c>
      <c r="CO112" s="200">
        <v>0</v>
      </c>
      <c r="CP112" s="200">
        <v>0</v>
      </c>
      <c r="CQ112" s="200">
        <v>0</v>
      </c>
      <c r="CR112" s="200">
        <v>0</v>
      </c>
      <c r="CS112" s="200">
        <v>0</v>
      </c>
      <c r="CT112" s="205" t="s">
        <v>320</v>
      </c>
      <c r="CU112" s="209" t="s">
        <v>320</v>
      </c>
    </row>
    <row r="113" ht="15.4" customHeight="1" spans="1:99">
      <c r="A113" s="201" t="s">
        <v>478</v>
      </c>
      <c r="B113" s="202" t="s">
        <v>134</v>
      </c>
      <c r="C113" s="202" t="s">
        <v>134</v>
      </c>
      <c r="D113" s="202" t="s">
        <v>479</v>
      </c>
      <c r="E113" s="200">
        <v>4480113.97</v>
      </c>
      <c r="F113" s="200">
        <v>4124200.11</v>
      </c>
      <c r="G113" s="200">
        <v>1359787</v>
      </c>
      <c r="H113" s="200">
        <v>1986856.53</v>
      </c>
      <c r="I113" s="200">
        <v>11920</v>
      </c>
      <c r="J113" s="200">
        <v>0</v>
      </c>
      <c r="K113" s="200">
        <v>63992</v>
      </c>
      <c r="L113" s="200">
        <v>0</v>
      </c>
      <c r="M113" s="200">
        <v>19500</v>
      </c>
      <c r="N113" s="200">
        <v>101391.26</v>
      </c>
      <c r="O113" s="200">
        <v>580753.32</v>
      </c>
      <c r="P113" s="200">
        <v>287799.86</v>
      </c>
      <c r="Q113" s="200">
        <v>65470.1</v>
      </c>
      <c r="R113" s="200">
        <v>0</v>
      </c>
      <c r="S113" s="200">
        <v>0</v>
      </c>
      <c r="T113" s="200">
        <v>319.5</v>
      </c>
      <c r="U113" s="200">
        <v>0</v>
      </c>
      <c r="V113" s="200">
        <v>0</v>
      </c>
      <c r="W113" s="200">
        <v>96</v>
      </c>
      <c r="X113" s="200">
        <v>0</v>
      </c>
      <c r="Y113" s="200">
        <v>0</v>
      </c>
      <c r="Z113" s="200">
        <v>33701</v>
      </c>
      <c r="AA113" s="200">
        <v>0</v>
      </c>
      <c r="AB113" s="200">
        <v>0</v>
      </c>
      <c r="AC113" s="200">
        <v>10128</v>
      </c>
      <c r="AD113" s="200">
        <v>9107.5</v>
      </c>
      <c r="AE113" s="200">
        <v>19146</v>
      </c>
      <c r="AF113" s="200">
        <v>19679</v>
      </c>
      <c r="AG113" s="200">
        <v>0</v>
      </c>
      <c r="AH113" s="200">
        <v>0</v>
      </c>
      <c r="AI113" s="200">
        <v>0</v>
      </c>
      <c r="AJ113" s="200">
        <v>3600</v>
      </c>
      <c r="AK113" s="200">
        <v>2000</v>
      </c>
      <c r="AL113" s="200">
        <v>52019</v>
      </c>
      <c r="AM113" s="200">
        <v>5529.2</v>
      </c>
      <c r="AN113" s="200">
        <v>47502.6</v>
      </c>
      <c r="AO113" s="200">
        <v>0</v>
      </c>
      <c r="AP113" s="200">
        <v>0</v>
      </c>
      <c r="AQ113" s="200">
        <v>19501.96</v>
      </c>
      <c r="AR113" s="200">
        <v>5790</v>
      </c>
      <c r="AS113" s="200">
        <v>0</v>
      </c>
      <c r="AT113" s="200">
        <v>0</v>
      </c>
      <c r="AU113" s="200">
        <v>0</v>
      </c>
      <c r="AV113" s="200">
        <v>0</v>
      </c>
      <c r="AW113" s="200">
        <v>0</v>
      </c>
      <c r="AX113" s="200">
        <v>0</v>
      </c>
      <c r="AY113" s="200">
        <v>0</v>
      </c>
      <c r="AZ113" s="200">
        <v>0</v>
      </c>
      <c r="BA113" s="200">
        <v>0</v>
      </c>
      <c r="BB113" s="200">
        <v>0</v>
      </c>
      <c r="BC113" s="200">
        <v>0</v>
      </c>
      <c r="BD113" s="200">
        <v>0</v>
      </c>
      <c r="BE113" s="200">
        <v>0</v>
      </c>
      <c r="BF113" s="200">
        <v>0</v>
      </c>
      <c r="BG113" s="200">
        <v>0</v>
      </c>
      <c r="BH113" s="200">
        <v>5790</v>
      </c>
      <c r="BI113" s="205" t="s">
        <v>320</v>
      </c>
      <c r="BJ113" s="205" t="s">
        <v>320</v>
      </c>
      <c r="BK113" s="205" t="s">
        <v>320</v>
      </c>
      <c r="BL113" s="205" t="s">
        <v>320</v>
      </c>
      <c r="BM113" s="205" t="s">
        <v>320</v>
      </c>
      <c r="BN113" s="205" t="s">
        <v>320</v>
      </c>
      <c r="BO113" s="205" t="s">
        <v>320</v>
      </c>
      <c r="BP113" s="205" t="s">
        <v>320</v>
      </c>
      <c r="BQ113" s="205" t="s">
        <v>320</v>
      </c>
      <c r="BR113" s="205" t="s">
        <v>320</v>
      </c>
      <c r="BS113" s="205" t="s">
        <v>320</v>
      </c>
      <c r="BT113" s="200">
        <v>62324</v>
      </c>
      <c r="BU113" s="200">
        <v>0</v>
      </c>
      <c r="BV113" s="200">
        <v>62324</v>
      </c>
      <c r="BW113" s="200">
        <v>0</v>
      </c>
      <c r="BX113" s="200">
        <v>0</v>
      </c>
      <c r="BY113" s="200">
        <v>0</v>
      </c>
      <c r="BZ113" s="200">
        <v>0</v>
      </c>
      <c r="CA113" s="200">
        <v>0</v>
      </c>
      <c r="CB113" s="200">
        <v>0</v>
      </c>
      <c r="CC113" s="200">
        <v>0</v>
      </c>
      <c r="CD113" s="200">
        <v>0</v>
      </c>
      <c r="CE113" s="200">
        <v>0</v>
      </c>
      <c r="CF113" s="200">
        <v>0</v>
      </c>
      <c r="CG113" s="200">
        <v>0</v>
      </c>
      <c r="CH113" s="205" t="s">
        <v>320</v>
      </c>
      <c r="CI113" s="200">
        <v>0</v>
      </c>
      <c r="CJ113" s="200">
        <v>0</v>
      </c>
      <c r="CK113" s="200">
        <v>0</v>
      </c>
      <c r="CL113" s="200">
        <v>0</v>
      </c>
      <c r="CM113" s="200">
        <v>0</v>
      </c>
      <c r="CN113" s="200">
        <v>0</v>
      </c>
      <c r="CO113" s="200">
        <v>0</v>
      </c>
      <c r="CP113" s="200">
        <v>0</v>
      </c>
      <c r="CQ113" s="200">
        <v>0</v>
      </c>
      <c r="CR113" s="200">
        <v>0</v>
      </c>
      <c r="CS113" s="200">
        <v>0</v>
      </c>
      <c r="CT113" s="205" t="s">
        <v>320</v>
      </c>
      <c r="CU113" s="209" t="s">
        <v>320</v>
      </c>
    </row>
    <row r="114" ht="15.4" customHeight="1" spans="1:99">
      <c r="A114" s="201" t="s">
        <v>480</v>
      </c>
      <c r="B114" s="202" t="s">
        <v>134</v>
      </c>
      <c r="C114" s="202" t="s">
        <v>134</v>
      </c>
      <c r="D114" s="202" t="s">
        <v>326</v>
      </c>
      <c r="E114" s="200">
        <v>4472512.97</v>
      </c>
      <c r="F114" s="200">
        <v>4124200.11</v>
      </c>
      <c r="G114" s="200">
        <v>1359787</v>
      </c>
      <c r="H114" s="200">
        <v>1986856.53</v>
      </c>
      <c r="I114" s="200">
        <v>11920</v>
      </c>
      <c r="J114" s="200">
        <v>0</v>
      </c>
      <c r="K114" s="200">
        <v>63992</v>
      </c>
      <c r="L114" s="200">
        <v>0</v>
      </c>
      <c r="M114" s="200">
        <v>19500</v>
      </c>
      <c r="N114" s="200">
        <v>101391.26</v>
      </c>
      <c r="O114" s="200">
        <v>580753.32</v>
      </c>
      <c r="P114" s="200">
        <v>280198.86</v>
      </c>
      <c r="Q114" s="200">
        <v>57869.1</v>
      </c>
      <c r="R114" s="200">
        <v>0</v>
      </c>
      <c r="S114" s="200">
        <v>0</v>
      </c>
      <c r="T114" s="200">
        <v>319.5</v>
      </c>
      <c r="U114" s="200">
        <v>0</v>
      </c>
      <c r="V114" s="200">
        <v>0</v>
      </c>
      <c r="W114" s="200">
        <v>96</v>
      </c>
      <c r="X114" s="200">
        <v>0</v>
      </c>
      <c r="Y114" s="200">
        <v>0</v>
      </c>
      <c r="Z114" s="200">
        <v>33701</v>
      </c>
      <c r="AA114" s="200">
        <v>0</v>
      </c>
      <c r="AB114" s="200">
        <v>0</v>
      </c>
      <c r="AC114" s="200">
        <v>10128</v>
      </c>
      <c r="AD114" s="200">
        <v>9107.5</v>
      </c>
      <c r="AE114" s="200">
        <v>19146</v>
      </c>
      <c r="AF114" s="200">
        <v>19679</v>
      </c>
      <c r="AG114" s="200">
        <v>0</v>
      </c>
      <c r="AH114" s="200">
        <v>0</v>
      </c>
      <c r="AI114" s="200">
        <v>0</v>
      </c>
      <c r="AJ114" s="200">
        <v>3600</v>
      </c>
      <c r="AK114" s="200">
        <v>2000</v>
      </c>
      <c r="AL114" s="200">
        <v>52019</v>
      </c>
      <c r="AM114" s="200">
        <v>5529.2</v>
      </c>
      <c r="AN114" s="200">
        <v>47502.6</v>
      </c>
      <c r="AO114" s="200">
        <v>0</v>
      </c>
      <c r="AP114" s="200">
        <v>0</v>
      </c>
      <c r="AQ114" s="200">
        <v>19501.96</v>
      </c>
      <c r="AR114" s="200">
        <v>5790</v>
      </c>
      <c r="AS114" s="200">
        <v>0</v>
      </c>
      <c r="AT114" s="200">
        <v>0</v>
      </c>
      <c r="AU114" s="200">
        <v>0</v>
      </c>
      <c r="AV114" s="200">
        <v>0</v>
      </c>
      <c r="AW114" s="200">
        <v>0</v>
      </c>
      <c r="AX114" s="200">
        <v>0</v>
      </c>
      <c r="AY114" s="200">
        <v>0</v>
      </c>
      <c r="AZ114" s="200">
        <v>0</v>
      </c>
      <c r="BA114" s="200">
        <v>0</v>
      </c>
      <c r="BB114" s="200">
        <v>0</v>
      </c>
      <c r="BC114" s="200">
        <v>0</v>
      </c>
      <c r="BD114" s="200">
        <v>0</v>
      </c>
      <c r="BE114" s="200">
        <v>0</v>
      </c>
      <c r="BF114" s="200">
        <v>0</v>
      </c>
      <c r="BG114" s="200">
        <v>0</v>
      </c>
      <c r="BH114" s="200">
        <v>5790</v>
      </c>
      <c r="BI114" s="205" t="s">
        <v>320</v>
      </c>
      <c r="BJ114" s="205" t="s">
        <v>320</v>
      </c>
      <c r="BK114" s="205" t="s">
        <v>320</v>
      </c>
      <c r="BL114" s="205" t="s">
        <v>320</v>
      </c>
      <c r="BM114" s="205" t="s">
        <v>320</v>
      </c>
      <c r="BN114" s="205" t="s">
        <v>320</v>
      </c>
      <c r="BO114" s="205" t="s">
        <v>320</v>
      </c>
      <c r="BP114" s="205" t="s">
        <v>320</v>
      </c>
      <c r="BQ114" s="205" t="s">
        <v>320</v>
      </c>
      <c r="BR114" s="205" t="s">
        <v>320</v>
      </c>
      <c r="BS114" s="205" t="s">
        <v>320</v>
      </c>
      <c r="BT114" s="200">
        <v>62324</v>
      </c>
      <c r="BU114" s="200">
        <v>0</v>
      </c>
      <c r="BV114" s="200">
        <v>62324</v>
      </c>
      <c r="BW114" s="200">
        <v>0</v>
      </c>
      <c r="BX114" s="200">
        <v>0</v>
      </c>
      <c r="BY114" s="200">
        <v>0</v>
      </c>
      <c r="BZ114" s="200">
        <v>0</v>
      </c>
      <c r="CA114" s="200">
        <v>0</v>
      </c>
      <c r="CB114" s="200">
        <v>0</v>
      </c>
      <c r="CC114" s="200">
        <v>0</v>
      </c>
      <c r="CD114" s="200">
        <v>0</v>
      </c>
      <c r="CE114" s="200">
        <v>0</v>
      </c>
      <c r="CF114" s="200">
        <v>0</v>
      </c>
      <c r="CG114" s="200">
        <v>0</v>
      </c>
      <c r="CH114" s="205" t="s">
        <v>320</v>
      </c>
      <c r="CI114" s="200">
        <v>0</v>
      </c>
      <c r="CJ114" s="200">
        <v>0</v>
      </c>
      <c r="CK114" s="200">
        <v>0</v>
      </c>
      <c r="CL114" s="200">
        <v>0</v>
      </c>
      <c r="CM114" s="200">
        <v>0</v>
      </c>
      <c r="CN114" s="200">
        <v>0</v>
      </c>
      <c r="CO114" s="200">
        <v>0</v>
      </c>
      <c r="CP114" s="200">
        <v>0</v>
      </c>
      <c r="CQ114" s="200">
        <v>0</v>
      </c>
      <c r="CR114" s="200">
        <v>0</v>
      </c>
      <c r="CS114" s="200">
        <v>0</v>
      </c>
      <c r="CT114" s="205" t="s">
        <v>320</v>
      </c>
      <c r="CU114" s="209" t="s">
        <v>320</v>
      </c>
    </row>
    <row r="115" ht="15.4" customHeight="1" spans="1:99">
      <c r="A115" s="201" t="s">
        <v>481</v>
      </c>
      <c r="B115" s="202" t="s">
        <v>134</v>
      </c>
      <c r="C115" s="202" t="s">
        <v>134</v>
      </c>
      <c r="D115" s="202" t="s">
        <v>328</v>
      </c>
      <c r="E115" s="200">
        <v>3421</v>
      </c>
      <c r="F115" s="200">
        <v>0</v>
      </c>
      <c r="G115" s="200">
        <v>0</v>
      </c>
      <c r="H115" s="200">
        <v>0</v>
      </c>
      <c r="I115" s="200">
        <v>0</v>
      </c>
      <c r="J115" s="200">
        <v>0</v>
      </c>
      <c r="K115" s="200">
        <v>0</v>
      </c>
      <c r="L115" s="200">
        <v>0</v>
      </c>
      <c r="M115" s="200">
        <v>0</v>
      </c>
      <c r="N115" s="200">
        <v>0</v>
      </c>
      <c r="O115" s="200">
        <v>0</v>
      </c>
      <c r="P115" s="200">
        <v>3421</v>
      </c>
      <c r="Q115" s="200">
        <v>3421</v>
      </c>
      <c r="R115" s="200">
        <v>0</v>
      </c>
      <c r="S115" s="200">
        <v>0</v>
      </c>
      <c r="T115" s="200">
        <v>0</v>
      </c>
      <c r="U115" s="200">
        <v>0</v>
      </c>
      <c r="V115" s="200">
        <v>0</v>
      </c>
      <c r="W115" s="200">
        <v>0</v>
      </c>
      <c r="X115" s="200">
        <v>0</v>
      </c>
      <c r="Y115" s="200">
        <v>0</v>
      </c>
      <c r="Z115" s="200">
        <v>0</v>
      </c>
      <c r="AA115" s="200">
        <v>0</v>
      </c>
      <c r="AB115" s="200">
        <v>0</v>
      </c>
      <c r="AC115" s="200">
        <v>0</v>
      </c>
      <c r="AD115" s="200">
        <v>0</v>
      </c>
      <c r="AE115" s="200">
        <v>0</v>
      </c>
      <c r="AF115" s="200">
        <v>0</v>
      </c>
      <c r="AG115" s="200">
        <v>0</v>
      </c>
      <c r="AH115" s="200">
        <v>0</v>
      </c>
      <c r="AI115" s="200">
        <v>0</v>
      </c>
      <c r="AJ115" s="200">
        <v>0</v>
      </c>
      <c r="AK115" s="200">
        <v>0</v>
      </c>
      <c r="AL115" s="200">
        <v>0</v>
      </c>
      <c r="AM115" s="200">
        <v>0</v>
      </c>
      <c r="AN115" s="200">
        <v>0</v>
      </c>
      <c r="AO115" s="200">
        <v>0</v>
      </c>
      <c r="AP115" s="200">
        <v>0</v>
      </c>
      <c r="AQ115" s="200">
        <v>0</v>
      </c>
      <c r="AR115" s="200">
        <v>0</v>
      </c>
      <c r="AS115" s="200">
        <v>0</v>
      </c>
      <c r="AT115" s="200">
        <v>0</v>
      </c>
      <c r="AU115" s="200">
        <v>0</v>
      </c>
      <c r="AV115" s="200">
        <v>0</v>
      </c>
      <c r="AW115" s="200">
        <v>0</v>
      </c>
      <c r="AX115" s="200">
        <v>0</v>
      </c>
      <c r="AY115" s="200">
        <v>0</v>
      </c>
      <c r="AZ115" s="200">
        <v>0</v>
      </c>
      <c r="BA115" s="200">
        <v>0</v>
      </c>
      <c r="BB115" s="200">
        <v>0</v>
      </c>
      <c r="BC115" s="200">
        <v>0</v>
      </c>
      <c r="BD115" s="200">
        <v>0</v>
      </c>
      <c r="BE115" s="200">
        <v>0</v>
      </c>
      <c r="BF115" s="200">
        <v>0</v>
      </c>
      <c r="BG115" s="200">
        <v>0</v>
      </c>
      <c r="BH115" s="200">
        <v>0</v>
      </c>
      <c r="BI115" s="205" t="s">
        <v>320</v>
      </c>
      <c r="BJ115" s="205" t="s">
        <v>320</v>
      </c>
      <c r="BK115" s="205" t="s">
        <v>320</v>
      </c>
      <c r="BL115" s="205" t="s">
        <v>320</v>
      </c>
      <c r="BM115" s="205" t="s">
        <v>320</v>
      </c>
      <c r="BN115" s="205" t="s">
        <v>320</v>
      </c>
      <c r="BO115" s="205" t="s">
        <v>320</v>
      </c>
      <c r="BP115" s="205" t="s">
        <v>320</v>
      </c>
      <c r="BQ115" s="205" t="s">
        <v>320</v>
      </c>
      <c r="BR115" s="205" t="s">
        <v>320</v>
      </c>
      <c r="BS115" s="205" t="s">
        <v>320</v>
      </c>
      <c r="BT115" s="200">
        <v>0</v>
      </c>
      <c r="BU115" s="200">
        <v>0</v>
      </c>
      <c r="BV115" s="200">
        <v>0</v>
      </c>
      <c r="BW115" s="200">
        <v>0</v>
      </c>
      <c r="BX115" s="200">
        <v>0</v>
      </c>
      <c r="BY115" s="200">
        <v>0</v>
      </c>
      <c r="BZ115" s="200">
        <v>0</v>
      </c>
      <c r="CA115" s="200">
        <v>0</v>
      </c>
      <c r="CB115" s="200">
        <v>0</v>
      </c>
      <c r="CC115" s="200">
        <v>0</v>
      </c>
      <c r="CD115" s="200">
        <v>0</v>
      </c>
      <c r="CE115" s="200">
        <v>0</v>
      </c>
      <c r="CF115" s="200">
        <v>0</v>
      </c>
      <c r="CG115" s="200">
        <v>0</v>
      </c>
      <c r="CH115" s="205" t="s">
        <v>320</v>
      </c>
      <c r="CI115" s="200">
        <v>0</v>
      </c>
      <c r="CJ115" s="200">
        <v>0</v>
      </c>
      <c r="CK115" s="200">
        <v>0</v>
      </c>
      <c r="CL115" s="200">
        <v>0</v>
      </c>
      <c r="CM115" s="200">
        <v>0</v>
      </c>
      <c r="CN115" s="200">
        <v>0</v>
      </c>
      <c r="CO115" s="200">
        <v>0</v>
      </c>
      <c r="CP115" s="200">
        <v>0</v>
      </c>
      <c r="CQ115" s="200">
        <v>0</v>
      </c>
      <c r="CR115" s="200">
        <v>0</v>
      </c>
      <c r="CS115" s="200">
        <v>0</v>
      </c>
      <c r="CT115" s="205" t="s">
        <v>320</v>
      </c>
      <c r="CU115" s="209" t="s">
        <v>320</v>
      </c>
    </row>
    <row r="116" ht="15.4" customHeight="1" spans="1:99">
      <c r="A116" s="201" t="s">
        <v>482</v>
      </c>
      <c r="B116" s="202" t="s">
        <v>134</v>
      </c>
      <c r="C116" s="202" t="s">
        <v>134</v>
      </c>
      <c r="D116" s="202" t="s">
        <v>332</v>
      </c>
      <c r="E116" s="200">
        <v>4180</v>
      </c>
      <c r="F116" s="200">
        <v>0</v>
      </c>
      <c r="G116" s="200">
        <v>0</v>
      </c>
      <c r="H116" s="200">
        <v>0</v>
      </c>
      <c r="I116" s="200">
        <v>0</v>
      </c>
      <c r="J116" s="200">
        <v>0</v>
      </c>
      <c r="K116" s="200">
        <v>0</v>
      </c>
      <c r="L116" s="200">
        <v>0</v>
      </c>
      <c r="M116" s="200">
        <v>0</v>
      </c>
      <c r="N116" s="200">
        <v>0</v>
      </c>
      <c r="O116" s="200">
        <v>0</v>
      </c>
      <c r="P116" s="200">
        <v>4180</v>
      </c>
      <c r="Q116" s="200">
        <v>4180</v>
      </c>
      <c r="R116" s="200">
        <v>0</v>
      </c>
      <c r="S116" s="200">
        <v>0</v>
      </c>
      <c r="T116" s="200">
        <v>0</v>
      </c>
      <c r="U116" s="200">
        <v>0</v>
      </c>
      <c r="V116" s="200">
        <v>0</v>
      </c>
      <c r="W116" s="200">
        <v>0</v>
      </c>
      <c r="X116" s="200">
        <v>0</v>
      </c>
      <c r="Y116" s="200">
        <v>0</v>
      </c>
      <c r="Z116" s="200">
        <v>0</v>
      </c>
      <c r="AA116" s="200">
        <v>0</v>
      </c>
      <c r="AB116" s="200">
        <v>0</v>
      </c>
      <c r="AC116" s="200">
        <v>0</v>
      </c>
      <c r="AD116" s="200">
        <v>0</v>
      </c>
      <c r="AE116" s="200">
        <v>0</v>
      </c>
      <c r="AF116" s="200">
        <v>0</v>
      </c>
      <c r="AG116" s="200">
        <v>0</v>
      </c>
      <c r="AH116" s="200">
        <v>0</v>
      </c>
      <c r="AI116" s="200">
        <v>0</v>
      </c>
      <c r="AJ116" s="200">
        <v>0</v>
      </c>
      <c r="AK116" s="200">
        <v>0</v>
      </c>
      <c r="AL116" s="200">
        <v>0</v>
      </c>
      <c r="AM116" s="200">
        <v>0</v>
      </c>
      <c r="AN116" s="200">
        <v>0</v>
      </c>
      <c r="AO116" s="200">
        <v>0</v>
      </c>
      <c r="AP116" s="200">
        <v>0</v>
      </c>
      <c r="AQ116" s="200">
        <v>0</v>
      </c>
      <c r="AR116" s="200">
        <v>0</v>
      </c>
      <c r="AS116" s="200">
        <v>0</v>
      </c>
      <c r="AT116" s="200">
        <v>0</v>
      </c>
      <c r="AU116" s="200">
        <v>0</v>
      </c>
      <c r="AV116" s="200">
        <v>0</v>
      </c>
      <c r="AW116" s="200">
        <v>0</v>
      </c>
      <c r="AX116" s="200">
        <v>0</v>
      </c>
      <c r="AY116" s="200">
        <v>0</v>
      </c>
      <c r="AZ116" s="200">
        <v>0</v>
      </c>
      <c r="BA116" s="200">
        <v>0</v>
      </c>
      <c r="BB116" s="200">
        <v>0</v>
      </c>
      <c r="BC116" s="200">
        <v>0</v>
      </c>
      <c r="BD116" s="200">
        <v>0</v>
      </c>
      <c r="BE116" s="200">
        <v>0</v>
      </c>
      <c r="BF116" s="200">
        <v>0</v>
      </c>
      <c r="BG116" s="200">
        <v>0</v>
      </c>
      <c r="BH116" s="200">
        <v>0</v>
      </c>
      <c r="BI116" s="205" t="s">
        <v>320</v>
      </c>
      <c r="BJ116" s="205" t="s">
        <v>320</v>
      </c>
      <c r="BK116" s="205" t="s">
        <v>320</v>
      </c>
      <c r="BL116" s="205" t="s">
        <v>320</v>
      </c>
      <c r="BM116" s="205" t="s">
        <v>320</v>
      </c>
      <c r="BN116" s="205" t="s">
        <v>320</v>
      </c>
      <c r="BO116" s="205" t="s">
        <v>320</v>
      </c>
      <c r="BP116" s="205" t="s">
        <v>320</v>
      </c>
      <c r="BQ116" s="205" t="s">
        <v>320</v>
      </c>
      <c r="BR116" s="205" t="s">
        <v>320</v>
      </c>
      <c r="BS116" s="205" t="s">
        <v>320</v>
      </c>
      <c r="BT116" s="200">
        <v>0</v>
      </c>
      <c r="BU116" s="200">
        <v>0</v>
      </c>
      <c r="BV116" s="200">
        <v>0</v>
      </c>
      <c r="BW116" s="200">
        <v>0</v>
      </c>
      <c r="BX116" s="200">
        <v>0</v>
      </c>
      <c r="BY116" s="200">
        <v>0</v>
      </c>
      <c r="BZ116" s="200">
        <v>0</v>
      </c>
      <c r="CA116" s="200">
        <v>0</v>
      </c>
      <c r="CB116" s="200">
        <v>0</v>
      </c>
      <c r="CC116" s="200">
        <v>0</v>
      </c>
      <c r="CD116" s="200">
        <v>0</v>
      </c>
      <c r="CE116" s="200">
        <v>0</v>
      </c>
      <c r="CF116" s="200">
        <v>0</v>
      </c>
      <c r="CG116" s="200">
        <v>0</v>
      </c>
      <c r="CH116" s="205" t="s">
        <v>320</v>
      </c>
      <c r="CI116" s="200">
        <v>0</v>
      </c>
      <c r="CJ116" s="200">
        <v>0</v>
      </c>
      <c r="CK116" s="200">
        <v>0</v>
      </c>
      <c r="CL116" s="200">
        <v>0</v>
      </c>
      <c r="CM116" s="200">
        <v>0</v>
      </c>
      <c r="CN116" s="200">
        <v>0</v>
      </c>
      <c r="CO116" s="200">
        <v>0</v>
      </c>
      <c r="CP116" s="200">
        <v>0</v>
      </c>
      <c r="CQ116" s="200">
        <v>0</v>
      </c>
      <c r="CR116" s="200">
        <v>0</v>
      </c>
      <c r="CS116" s="200">
        <v>0</v>
      </c>
      <c r="CT116" s="205" t="s">
        <v>320</v>
      </c>
      <c r="CU116" s="209" t="s">
        <v>320</v>
      </c>
    </row>
    <row r="117" ht="15.4" customHeight="1" spans="1:99">
      <c r="A117" s="201" t="s">
        <v>483</v>
      </c>
      <c r="B117" s="202" t="s">
        <v>134</v>
      </c>
      <c r="C117" s="202" t="s">
        <v>134</v>
      </c>
      <c r="D117" s="202" t="s">
        <v>484</v>
      </c>
      <c r="E117" s="200">
        <v>9628407</v>
      </c>
      <c r="F117" s="200">
        <v>6522378</v>
      </c>
      <c r="G117" s="200">
        <v>1990844</v>
      </c>
      <c r="H117" s="200">
        <v>2518332</v>
      </c>
      <c r="I117" s="200">
        <v>148527</v>
      </c>
      <c r="J117" s="200">
        <v>0</v>
      </c>
      <c r="K117" s="200">
        <v>130648</v>
      </c>
      <c r="L117" s="200">
        <v>0</v>
      </c>
      <c r="M117" s="200">
        <v>0</v>
      </c>
      <c r="N117" s="200">
        <v>0</v>
      </c>
      <c r="O117" s="200">
        <v>1734027</v>
      </c>
      <c r="P117" s="200">
        <v>1087269</v>
      </c>
      <c r="Q117" s="200">
        <v>60000</v>
      </c>
      <c r="R117" s="200">
        <v>10000</v>
      </c>
      <c r="S117" s="200">
        <v>0</v>
      </c>
      <c r="T117" s="200">
        <v>0</v>
      </c>
      <c r="U117" s="200">
        <v>50000</v>
      </c>
      <c r="V117" s="200">
        <v>130000</v>
      </c>
      <c r="W117" s="200">
        <v>30000</v>
      </c>
      <c r="X117" s="200">
        <v>0</v>
      </c>
      <c r="Y117" s="200">
        <v>0</v>
      </c>
      <c r="Z117" s="200">
        <v>50000</v>
      </c>
      <c r="AA117" s="200">
        <v>0</v>
      </c>
      <c r="AB117" s="200">
        <v>45000</v>
      </c>
      <c r="AC117" s="200">
        <v>0</v>
      </c>
      <c r="AD117" s="200">
        <v>0</v>
      </c>
      <c r="AE117" s="200">
        <v>50000</v>
      </c>
      <c r="AF117" s="200">
        <v>20000</v>
      </c>
      <c r="AG117" s="200">
        <v>0</v>
      </c>
      <c r="AH117" s="200">
        <v>0</v>
      </c>
      <c r="AI117" s="200">
        <v>0</v>
      </c>
      <c r="AJ117" s="200">
        <v>0</v>
      </c>
      <c r="AK117" s="200">
        <v>0</v>
      </c>
      <c r="AL117" s="200">
        <v>93409</v>
      </c>
      <c r="AM117" s="200">
        <v>3360</v>
      </c>
      <c r="AN117" s="200">
        <v>44000</v>
      </c>
      <c r="AO117" s="200">
        <v>495900</v>
      </c>
      <c r="AP117" s="200">
        <v>0</v>
      </c>
      <c r="AQ117" s="200">
        <v>5600</v>
      </c>
      <c r="AR117" s="200">
        <v>2018760</v>
      </c>
      <c r="AS117" s="200">
        <v>0</v>
      </c>
      <c r="AT117" s="200">
        <v>0</v>
      </c>
      <c r="AU117" s="200">
        <v>0</v>
      </c>
      <c r="AV117" s="200">
        <v>0</v>
      </c>
      <c r="AW117" s="200">
        <v>17080</v>
      </c>
      <c r="AX117" s="200">
        <v>0</v>
      </c>
      <c r="AY117" s="200">
        <v>0</v>
      </c>
      <c r="AZ117" s="200">
        <v>0</v>
      </c>
      <c r="BA117" s="200">
        <v>1680</v>
      </c>
      <c r="BB117" s="200">
        <v>0</v>
      </c>
      <c r="BC117" s="200">
        <v>0</v>
      </c>
      <c r="BD117" s="200">
        <v>0</v>
      </c>
      <c r="BE117" s="200">
        <v>0</v>
      </c>
      <c r="BF117" s="200">
        <v>0</v>
      </c>
      <c r="BG117" s="200">
        <v>0</v>
      </c>
      <c r="BH117" s="200">
        <v>2000000</v>
      </c>
      <c r="BI117" s="205" t="s">
        <v>320</v>
      </c>
      <c r="BJ117" s="205" t="s">
        <v>320</v>
      </c>
      <c r="BK117" s="205" t="s">
        <v>320</v>
      </c>
      <c r="BL117" s="205" t="s">
        <v>320</v>
      </c>
      <c r="BM117" s="205" t="s">
        <v>320</v>
      </c>
      <c r="BN117" s="205" t="s">
        <v>320</v>
      </c>
      <c r="BO117" s="205" t="s">
        <v>320</v>
      </c>
      <c r="BP117" s="205" t="s">
        <v>320</v>
      </c>
      <c r="BQ117" s="205" t="s">
        <v>320</v>
      </c>
      <c r="BR117" s="205" t="s">
        <v>320</v>
      </c>
      <c r="BS117" s="205" t="s">
        <v>320</v>
      </c>
      <c r="BT117" s="200">
        <v>0</v>
      </c>
      <c r="BU117" s="200">
        <v>0</v>
      </c>
      <c r="BV117" s="200">
        <v>0</v>
      </c>
      <c r="BW117" s="200">
        <v>0</v>
      </c>
      <c r="BX117" s="200">
        <v>0</v>
      </c>
      <c r="BY117" s="200">
        <v>0</v>
      </c>
      <c r="BZ117" s="200">
        <v>0</v>
      </c>
      <c r="CA117" s="200">
        <v>0</v>
      </c>
      <c r="CB117" s="200">
        <v>0</v>
      </c>
      <c r="CC117" s="200">
        <v>0</v>
      </c>
      <c r="CD117" s="200">
        <v>0</v>
      </c>
      <c r="CE117" s="200">
        <v>0</v>
      </c>
      <c r="CF117" s="200">
        <v>0</v>
      </c>
      <c r="CG117" s="200">
        <v>0</v>
      </c>
      <c r="CH117" s="205" t="s">
        <v>320</v>
      </c>
      <c r="CI117" s="200">
        <v>0</v>
      </c>
      <c r="CJ117" s="200">
        <v>0</v>
      </c>
      <c r="CK117" s="200">
        <v>0</v>
      </c>
      <c r="CL117" s="200">
        <v>0</v>
      </c>
      <c r="CM117" s="200">
        <v>0</v>
      </c>
      <c r="CN117" s="200">
        <v>0</v>
      </c>
      <c r="CO117" s="200">
        <v>0</v>
      </c>
      <c r="CP117" s="200">
        <v>0</v>
      </c>
      <c r="CQ117" s="200">
        <v>0</v>
      </c>
      <c r="CR117" s="200">
        <v>0</v>
      </c>
      <c r="CS117" s="200">
        <v>0</v>
      </c>
      <c r="CT117" s="205" t="s">
        <v>320</v>
      </c>
      <c r="CU117" s="209" t="s">
        <v>320</v>
      </c>
    </row>
    <row r="118" ht="15.4" customHeight="1" spans="1:99">
      <c r="A118" s="201" t="s">
        <v>485</v>
      </c>
      <c r="B118" s="202" t="s">
        <v>134</v>
      </c>
      <c r="C118" s="202" t="s">
        <v>134</v>
      </c>
      <c r="D118" s="202" t="s">
        <v>326</v>
      </c>
      <c r="E118" s="200">
        <v>7609647</v>
      </c>
      <c r="F118" s="200">
        <v>6522378</v>
      </c>
      <c r="G118" s="200">
        <v>1990844</v>
      </c>
      <c r="H118" s="200">
        <v>2518332</v>
      </c>
      <c r="I118" s="200">
        <v>148527</v>
      </c>
      <c r="J118" s="200">
        <v>0</v>
      </c>
      <c r="K118" s="200">
        <v>130648</v>
      </c>
      <c r="L118" s="200">
        <v>0</v>
      </c>
      <c r="M118" s="200">
        <v>0</v>
      </c>
      <c r="N118" s="200">
        <v>0</v>
      </c>
      <c r="O118" s="200">
        <v>1734027</v>
      </c>
      <c r="P118" s="200">
        <v>1087269</v>
      </c>
      <c r="Q118" s="200">
        <v>60000</v>
      </c>
      <c r="R118" s="200">
        <v>10000</v>
      </c>
      <c r="S118" s="200">
        <v>0</v>
      </c>
      <c r="T118" s="200">
        <v>0</v>
      </c>
      <c r="U118" s="200">
        <v>50000</v>
      </c>
      <c r="V118" s="200">
        <v>130000</v>
      </c>
      <c r="W118" s="200">
        <v>30000</v>
      </c>
      <c r="X118" s="200">
        <v>0</v>
      </c>
      <c r="Y118" s="200">
        <v>0</v>
      </c>
      <c r="Z118" s="200">
        <v>50000</v>
      </c>
      <c r="AA118" s="200">
        <v>0</v>
      </c>
      <c r="AB118" s="200">
        <v>45000</v>
      </c>
      <c r="AC118" s="200">
        <v>0</v>
      </c>
      <c r="AD118" s="200">
        <v>0</v>
      </c>
      <c r="AE118" s="200">
        <v>50000</v>
      </c>
      <c r="AF118" s="200">
        <v>20000</v>
      </c>
      <c r="AG118" s="200">
        <v>0</v>
      </c>
      <c r="AH118" s="200">
        <v>0</v>
      </c>
      <c r="AI118" s="200">
        <v>0</v>
      </c>
      <c r="AJ118" s="200">
        <v>0</v>
      </c>
      <c r="AK118" s="200">
        <v>0</v>
      </c>
      <c r="AL118" s="200">
        <v>93409</v>
      </c>
      <c r="AM118" s="200">
        <v>3360</v>
      </c>
      <c r="AN118" s="200">
        <v>44000</v>
      </c>
      <c r="AO118" s="200">
        <v>495900</v>
      </c>
      <c r="AP118" s="200">
        <v>0</v>
      </c>
      <c r="AQ118" s="200">
        <v>5600</v>
      </c>
      <c r="AR118" s="200">
        <v>0</v>
      </c>
      <c r="AS118" s="200">
        <v>0</v>
      </c>
      <c r="AT118" s="200">
        <v>0</v>
      </c>
      <c r="AU118" s="200">
        <v>0</v>
      </c>
      <c r="AV118" s="200">
        <v>0</v>
      </c>
      <c r="AW118" s="200">
        <v>0</v>
      </c>
      <c r="AX118" s="200">
        <v>0</v>
      </c>
      <c r="AY118" s="200">
        <v>0</v>
      </c>
      <c r="AZ118" s="200">
        <v>0</v>
      </c>
      <c r="BA118" s="200">
        <v>0</v>
      </c>
      <c r="BB118" s="200">
        <v>0</v>
      </c>
      <c r="BC118" s="200">
        <v>0</v>
      </c>
      <c r="BD118" s="200">
        <v>0</v>
      </c>
      <c r="BE118" s="200">
        <v>0</v>
      </c>
      <c r="BF118" s="200">
        <v>0</v>
      </c>
      <c r="BG118" s="200">
        <v>0</v>
      </c>
      <c r="BH118" s="200">
        <v>0</v>
      </c>
      <c r="BI118" s="205" t="s">
        <v>320</v>
      </c>
      <c r="BJ118" s="205" t="s">
        <v>320</v>
      </c>
      <c r="BK118" s="205" t="s">
        <v>320</v>
      </c>
      <c r="BL118" s="205" t="s">
        <v>320</v>
      </c>
      <c r="BM118" s="205" t="s">
        <v>320</v>
      </c>
      <c r="BN118" s="205" t="s">
        <v>320</v>
      </c>
      <c r="BO118" s="205" t="s">
        <v>320</v>
      </c>
      <c r="BP118" s="205" t="s">
        <v>320</v>
      </c>
      <c r="BQ118" s="205" t="s">
        <v>320</v>
      </c>
      <c r="BR118" s="205" t="s">
        <v>320</v>
      </c>
      <c r="BS118" s="205" t="s">
        <v>320</v>
      </c>
      <c r="BT118" s="200">
        <v>0</v>
      </c>
      <c r="BU118" s="200">
        <v>0</v>
      </c>
      <c r="BV118" s="200">
        <v>0</v>
      </c>
      <c r="BW118" s="200">
        <v>0</v>
      </c>
      <c r="BX118" s="200">
        <v>0</v>
      </c>
      <c r="BY118" s="200">
        <v>0</v>
      </c>
      <c r="BZ118" s="200">
        <v>0</v>
      </c>
      <c r="CA118" s="200">
        <v>0</v>
      </c>
      <c r="CB118" s="200">
        <v>0</v>
      </c>
      <c r="CC118" s="200">
        <v>0</v>
      </c>
      <c r="CD118" s="200">
        <v>0</v>
      </c>
      <c r="CE118" s="200">
        <v>0</v>
      </c>
      <c r="CF118" s="200">
        <v>0</v>
      </c>
      <c r="CG118" s="200">
        <v>0</v>
      </c>
      <c r="CH118" s="205" t="s">
        <v>320</v>
      </c>
      <c r="CI118" s="200">
        <v>0</v>
      </c>
      <c r="CJ118" s="200">
        <v>0</v>
      </c>
      <c r="CK118" s="200">
        <v>0</v>
      </c>
      <c r="CL118" s="200">
        <v>0</v>
      </c>
      <c r="CM118" s="200">
        <v>0</v>
      </c>
      <c r="CN118" s="200">
        <v>0</v>
      </c>
      <c r="CO118" s="200">
        <v>0</v>
      </c>
      <c r="CP118" s="200">
        <v>0</v>
      </c>
      <c r="CQ118" s="200">
        <v>0</v>
      </c>
      <c r="CR118" s="200">
        <v>0</v>
      </c>
      <c r="CS118" s="200">
        <v>0</v>
      </c>
      <c r="CT118" s="205" t="s">
        <v>320</v>
      </c>
      <c r="CU118" s="209" t="s">
        <v>320</v>
      </c>
    </row>
    <row r="119" ht="15.4" customHeight="1" spans="1:99">
      <c r="A119" s="201" t="s">
        <v>486</v>
      </c>
      <c r="B119" s="202" t="s">
        <v>134</v>
      </c>
      <c r="C119" s="202" t="s">
        <v>134</v>
      </c>
      <c r="D119" s="202" t="s">
        <v>487</v>
      </c>
      <c r="E119" s="200">
        <v>2018760</v>
      </c>
      <c r="F119" s="200">
        <v>0</v>
      </c>
      <c r="G119" s="200">
        <v>0</v>
      </c>
      <c r="H119" s="200">
        <v>0</v>
      </c>
      <c r="I119" s="200">
        <v>0</v>
      </c>
      <c r="J119" s="200">
        <v>0</v>
      </c>
      <c r="K119" s="200">
        <v>0</v>
      </c>
      <c r="L119" s="200">
        <v>0</v>
      </c>
      <c r="M119" s="200">
        <v>0</v>
      </c>
      <c r="N119" s="200">
        <v>0</v>
      </c>
      <c r="O119" s="200">
        <v>0</v>
      </c>
      <c r="P119" s="200">
        <v>0</v>
      </c>
      <c r="Q119" s="200">
        <v>0</v>
      </c>
      <c r="R119" s="200">
        <v>0</v>
      </c>
      <c r="S119" s="200">
        <v>0</v>
      </c>
      <c r="T119" s="200">
        <v>0</v>
      </c>
      <c r="U119" s="200">
        <v>0</v>
      </c>
      <c r="V119" s="200">
        <v>0</v>
      </c>
      <c r="W119" s="200">
        <v>0</v>
      </c>
      <c r="X119" s="200">
        <v>0</v>
      </c>
      <c r="Y119" s="200">
        <v>0</v>
      </c>
      <c r="Z119" s="200">
        <v>0</v>
      </c>
      <c r="AA119" s="200">
        <v>0</v>
      </c>
      <c r="AB119" s="200">
        <v>0</v>
      </c>
      <c r="AC119" s="200">
        <v>0</v>
      </c>
      <c r="AD119" s="200">
        <v>0</v>
      </c>
      <c r="AE119" s="200">
        <v>0</v>
      </c>
      <c r="AF119" s="200">
        <v>0</v>
      </c>
      <c r="AG119" s="200">
        <v>0</v>
      </c>
      <c r="AH119" s="200">
        <v>0</v>
      </c>
      <c r="AI119" s="200">
        <v>0</v>
      </c>
      <c r="AJ119" s="200">
        <v>0</v>
      </c>
      <c r="AK119" s="200">
        <v>0</v>
      </c>
      <c r="AL119" s="200">
        <v>0</v>
      </c>
      <c r="AM119" s="200">
        <v>0</v>
      </c>
      <c r="AN119" s="200">
        <v>0</v>
      </c>
      <c r="AO119" s="200">
        <v>0</v>
      </c>
      <c r="AP119" s="200">
        <v>0</v>
      </c>
      <c r="AQ119" s="200">
        <v>0</v>
      </c>
      <c r="AR119" s="200">
        <v>2018760</v>
      </c>
      <c r="AS119" s="200">
        <v>0</v>
      </c>
      <c r="AT119" s="200">
        <v>0</v>
      </c>
      <c r="AU119" s="200">
        <v>0</v>
      </c>
      <c r="AV119" s="200">
        <v>0</v>
      </c>
      <c r="AW119" s="200">
        <v>17080</v>
      </c>
      <c r="AX119" s="200">
        <v>0</v>
      </c>
      <c r="AY119" s="200">
        <v>0</v>
      </c>
      <c r="AZ119" s="200">
        <v>0</v>
      </c>
      <c r="BA119" s="200">
        <v>1680</v>
      </c>
      <c r="BB119" s="200">
        <v>0</v>
      </c>
      <c r="BC119" s="200">
        <v>0</v>
      </c>
      <c r="BD119" s="200">
        <v>0</v>
      </c>
      <c r="BE119" s="200">
        <v>0</v>
      </c>
      <c r="BF119" s="200">
        <v>0</v>
      </c>
      <c r="BG119" s="200">
        <v>0</v>
      </c>
      <c r="BH119" s="200">
        <v>2000000</v>
      </c>
      <c r="BI119" s="205" t="s">
        <v>320</v>
      </c>
      <c r="BJ119" s="205" t="s">
        <v>320</v>
      </c>
      <c r="BK119" s="205" t="s">
        <v>320</v>
      </c>
      <c r="BL119" s="205" t="s">
        <v>320</v>
      </c>
      <c r="BM119" s="205" t="s">
        <v>320</v>
      </c>
      <c r="BN119" s="205" t="s">
        <v>320</v>
      </c>
      <c r="BO119" s="205" t="s">
        <v>320</v>
      </c>
      <c r="BP119" s="205" t="s">
        <v>320</v>
      </c>
      <c r="BQ119" s="205" t="s">
        <v>320</v>
      </c>
      <c r="BR119" s="205" t="s">
        <v>320</v>
      </c>
      <c r="BS119" s="205" t="s">
        <v>320</v>
      </c>
      <c r="BT119" s="200">
        <v>0</v>
      </c>
      <c r="BU119" s="200">
        <v>0</v>
      </c>
      <c r="BV119" s="200">
        <v>0</v>
      </c>
      <c r="BW119" s="200">
        <v>0</v>
      </c>
      <c r="BX119" s="200">
        <v>0</v>
      </c>
      <c r="BY119" s="200">
        <v>0</v>
      </c>
      <c r="BZ119" s="200">
        <v>0</v>
      </c>
      <c r="CA119" s="200">
        <v>0</v>
      </c>
      <c r="CB119" s="200">
        <v>0</v>
      </c>
      <c r="CC119" s="200">
        <v>0</v>
      </c>
      <c r="CD119" s="200">
        <v>0</v>
      </c>
      <c r="CE119" s="200">
        <v>0</v>
      </c>
      <c r="CF119" s="200">
        <v>0</v>
      </c>
      <c r="CG119" s="200">
        <v>0</v>
      </c>
      <c r="CH119" s="205" t="s">
        <v>320</v>
      </c>
      <c r="CI119" s="200">
        <v>0</v>
      </c>
      <c r="CJ119" s="200">
        <v>0</v>
      </c>
      <c r="CK119" s="200">
        <v>0</v>
      </c>
      <c r="CL119" s="200">
        <v>0</v>
      </c>
      <c r="CM119" s="200">
        <v>0</v>
      </c>
      <c r="CN119" s="200">
        <v>0</v>
      </c>
      <c r="CO119" s="200">
        <v>0</v>
      </c>
      <c r="CP119" s="200">
        <v>0</v>
      </c>
      <c r="CQ119" s="200">
        <v>0</v>
      </c>
      <c r="CR119" s="200">
        <v>0</v>
      </c>
      <c r="CS119" s="200">
        <v>0</v>
      </c>
      <c r="CT119" s="205" t="s">
        <v>320</v>
      </c>
      <c r="CU119" s="209" t="s">
        <v>320</v>
      </c>
    </row>
    <row r="120" ht="15.4" customHeight="1" spans="1:99">
      <c r="A120" s="201" t="s">
        <v>488</v>
      </c>
      <c r="B120" s="202" t="s">
        <v>134</v>
      </c>
      <c r="C120" s="202" t="s">
        <v>134</v>
      </c>
      <c r="D120" s="202" t="s">
        <v>489</v>
      </c>
      <c r="E120" s="200">
        <v>1876952.7</v>
      </c>
      <c r="F120" s="200">
        <v>143281.23</v>
      </c>
      <c r="G120" s="200">
        <v>43882</v>
      </c>
      <c r="H120" s="200">
        <v>33516.43</v>
      </c>
      <c r="I120" s="200">
        <v>30966</v>
      </c>
      <c r="J120" s="200">
        <v>34916.8</v>
      </c>
      <c r="K120" s="200">
        <v>0</v>
      </c>
      <c r="L120" s="200">
        <v>0</v>
      </c>
      <c r="M120" s="200">
        <v>0</v>
      </c>
      <c r="N120" s="200">
        <v>0</v>
      </c>
      <c r="O120" s="200">
        <v>0</v>
      </c>
      <c r="P120" s="200">
        <v>1083665.97</v>
      </c>
      <c r="Q120" s="200">
        <v>628800</v>
      </c>
      <c r="R120" s="200">
        <v>0</v>
      </c>
      <c r="S120" s="200">
        <v>0</v>
      </c>
      <c r="T120" s="200">
        <v>178.4</v>
      </c>
      <c r="U120" s="200">
        <v>0</v>
      </c>
      <c r="V120" s="200">
        <v>0</v>
      </c>
      <c r="W120" s="200">
        <v>0</v>
      </c>
      <c r="X120" s="200">
        <v>0</v>
      </c>
      <c r="Y120" s="200">
        <v>0</v>
      </c>
      <c r="Z120" s="200">
        <v>0</v>
      </c>
      <c r="AA120" s="200">
        <v>0</v>
      </c>
      <c r="AB120" s="200">
        <v>0</v>
      </c>
      <c r="AC120" s="200">
        <v>0</v>
      </c>
      <c r="AD120" s="200">
        <v>0</v>
      </c>
      <c r="AE120" s="200">
        <v>0</v>
      </c>
      <c r="AF120" s="200">
        <v>0</v>
      </c>
      <c r="AG120" s="200">
        <v>0</v>
      </c>
      <c r="AH120" s="200">
        <v>0</v>
      </c>
      <c r="AI120" s="200">
        <v>0</v>
      </c>
      <c r="AJ120" s="200">
        <v>33024</v>
      </c>
      <c r="AK120" s="200">
        <v>0</v>
      </c>
      <c r="AL120" s="200">
        <v>1729</v>
      </c>
      <c r="AM120" s="200">
        <v>0</v>
      </c>
      <c r="AN120" s="200">
        <v>0</v>
      </c>
      <c r="AO120" s="200">
        <v>0</v>
      </c>
      <c r="AP120" s="200">
        <v>830.37</v>
      </c>
      <c r="AQ120" s="200">
        <v>419104.2</v>
      </c>
      <c r="AR120" s="200">
        <v>650005.5</v>
      </c>
      <c r="AS120" s="200">
        <v>0</v>
      </c>
      <c r="AT120" s="200">
        <v>0</v>
      </c>
      <c r="AU120" s="200">
        <v>0</v>
      </c>
      <c r="AV120" s="200">
        <v>0</v>
      </c>
      <c r="AW120" s="200">
        <v>639997.5</v>
      </c>
      <c r="AX120" s="200">
        <v>0</v>
      </c>
      <c r="AY120" s="200">
        <v>0</v>
      </c>
      <c r="AZ120" s="200">
        <v>0</v>
      </c>
      <c r="BA120" s="200">
        <v>0</v>
      </c>
      <c r="BB120" s="200">
        <v>0</v>
      </c>
      <c r="BC120" s="200">
        <v>10008</v>
      </c>
      <c r="BD120" s="200">
        <v>0</v>
      </c>
      <c r="BE120" s="200">
        <v>0</v>
      </c>
      <c r="BF120" s="200">
        <v>0</v>
      </c>
      <c r="BG120" s="200">
        <v>0</v>
      </c>
      <c r="BH120" s="200">
        <v>0</v>
      </c>
      <c r="BI120" s="205" t="s">
        <v>320</v>
      </c>
      <c r="BJ120" s="205" t="s">
        <v>320</v>
      </c>
      <c r="BK120" s="205" t="s">
        <v>320</v>
      </c>
      <c r="BL120" s="205" t="s">
        <v>320</v>
      </c>
      <c r="BM120" s="205" t="s">
        <v>320</v>
      </c>
      <c r="BN120" s="205" t="s">
        <v>320</v>
      </c>
      <c r="BO120" s="205" t="s">
        <v>320</v>
      </c>
      <c r="BP120" s="205" t="s">
        <v>320</v>
      </c>
      <c r="BQ120" s="205" t="s">
        <v>320</v>
      </c>
      <c r="BR120" s="205" t="s">
        <v>320</v>
      </c>
      <c r="BS120" s="205" t="s">
        <v>320</v>
      </c>
      <c r="BT120" s="200">
        <v>0</v>
      </c>
      <c r="BU120" s="200">
        <v>0</v>
      </c>
      <c r="BV120" s="200">
        <v>0</v>
      </c>
      <c r="BW120" s="200">
        <v>0</v>
      </c>
      <c r="BX120" s="200">
        <v>0</v>
      </c>
      <c r="BY120" s="200">
        <v>0</v>
      </c>
      <c r="BZ120" s="200">
        <v>0</v>
      </c>
      <c r="CA120" s="200">
        <v>0</v>
      </c>
      <c r="CB120" s="200">
        <v>0</v>
      </c>
      <c r="CC120" s="200">
        <v>0</v>
      </c>
      <c r="CD120" s="200">
        <v>0</v>
      </c>
      <c r="CE120" s="200">
        <v>0</v>
      </c>
      <c r="CF120" s="200">
        <v>0</v>
      </c>
      <c r="CG120" s="200">
        <v>0</v>
      </c>
      <c r="CH120" s="205" t="s">
        <v>320</v>
      </c>
      <c r="CI120" s="200">
        <v>0</v>
      </c>
      <c r="CJ120" s="200">
        <v>0</v>
      </c>
      <c r="CK120" s="200">
        <v>0</v>
      </c>
      <c r="CL120" s="200">
        <v>0</v>
      </c>
      <c r="CM120" s="200">
        <v>0</v>
      </c>
      <c r="CN120" s="200">
        <v>0</v>
      </c>
      <c r="CO120" s="200">
        <v>0</v>
      </c>
      <c r="CP120" s="200">
        <v>0</v>
      </c>
      <c r="CQ120" s="200">
        <v>0</v>
      </c>
      <c r="CR120" s="200">
        <v>0</v>
      </c>
      <c r="CS120" s="200">
        <v>0</v>
      </c>
      <c r="CT120" s="205" t="s">
        <v>320</v>
      </c>
      <c r="CU120" s="209" t="s">
        <v>320</v>
      </c>
    </row>
    <row r="121" ht="15.4" customHeight="1" spans="1:99">
      <c r="A121" s="201" t="s">
        <v>490</v>
      </c>
      <c r="B121" s="202" t="s">
        <v>134</v>
      </c>
      <c r="C121" s="202" t="s">
        <v>134</v>
      </c>
      <c r="D121" s="202" t="s">
        <v>491</v>
      </c>
      <c r="E121" s="200">
        <v>1876952.7</v>
      </c>
      <c r="F121" s="200">
        <v>143281.23</v>
      </c>
      <c r="G121" s="200">
        <v>43882</v>
      </c>
      <c r="H121" s="200">
        <v>33516.43</v>
      </c>
      <c r="I121" s="200">
        <v>30966</v>
      </c>
      <c r="J121" s="200">
        <v>34916.8</v>
      </c>
      <c r="K121" s="200">
        <v>0</v>
      </c>
      <c r="L121" s="200">
        <v>0</v>
      </c>
      <c r="M121" s="200">
        <v>0</v>
      </c>
      <c r="N121" s="200">
        <v>0</v>
      </c>
      <c r="O121" s="200">
        <v>0</v>
      </c>
      <c r="P121" s="200">
        <v>1083665.97</v>
      </c>
      <c r="Q121" s="200">
        <v>628800</v>
      </c>
      <c r="R121" s="200">
        <v>0</v>
      </c>
      <c r="S121" s="200">
        <v>0</v>
      </c>
      <c r="T121" s="200">
        <v>178.4</v>
      </c>
      <c r="U121" s="200">
        <v>0</v>
      </c>
      <c r="V121" s="200">
        <v>0</v>
      </c>
      <c r="W121" s="200">
        <v>0</v>
      </c>
      <c r="X121" s="200">
        <v>0</v>
      </c>
      <c r="Y121" s="200">
        <v>0</v>
      </c>
      <c r="Z121" s="200">
        <v>0</v>
      </c>
      <c r="AA121" s="200">
        <v>0</v>
      </c>
      <c r="AB121" s="200">
        <v>0</v>
      </c>
      <c r="AC121" s="200">
        <v>0</v>
      </c>
      <c r="AD121" s="200">
        <v>0</v>
      </c>
      <c r="AE121" s="200">
        <v>0</v>
      </c>
      <c r="AF121" s="200">
        <v>0</v>
      </c>
      <c r="AG121" s="200">
        <v>0</v>
      </c>
      <c r="AH121" s="200">
        <v>0</v>
      </c>
      <c r="AI121" s="200">
        <v>0</v>
      </c>
      <c r="AJ121" s="200">
        <v>33024</v>
      </c>
      <c r="AK121" s="200">
        <v>0</v>
      </c>
      <c r="AL121" s="200">
        <v>1729</v>
      </c>
      <c r="AM121" s="200">
        <v>0</v>
      </c>
      <c r="AN121" s="200">
        <v>0</v>
      </c>
      <c r="AO121" s="200">
        <v>0</v>
      </c>
      <c r="AP121" s="200">
        <v>830.37</v>
      </c>
      <c r="AQ121" s="200">
        <v>419104.2</v>
      </c>
      <c r="AR121" s="200">
        <v>650005.5</v>
      </c>
      <c r="AS121" s="200">
        <v>0</v>
      </c>
      <c r="AT121" s="200">
        <v>0</v>
      </c>
      <c r="AU121" s="200">
        <v>0</v>
      </c>
      <c r="AV121" s="200">
        <v>0</v>
      </c>
      <c r="AW121" s="200">
        <v>639997.5</v>
      </c>
      <c r="AX121" s="200">
        <v>0</v>
      </c>
      <c r="AY121" s="200">
        <v>0</v>
      </c>
      <c r="AZ121" s="200">
        <v>0</v>
      </c>
      <c r="BA121" s="200">
        <v>0</v>
      </c>
      <c r="BB121" s="200">
        <v>0</v>
      </c>
      <c r="BC121" s="200">
        <v>10008</v>
      </c>
      <c r="BD121" s="200">
        <v>0</v>
      </c>
      <c r="BE121" s="200">
        <v>0</v>
      </c>
      <c r="BF121" s="200">
        <v>0</v>
      </c>
      <c r="BG121" s="200">
        <v>0</v>
      </c>
      <c r="BH121" s="200">
        <v>0</v>
      </c>
      <c r="BI121" s="205" t="s">
        <v>320</v>
      </c>
      <c r="BJ121" s="205" t="s">
        <v>320</v>
      </c>
      <c r="BK121" s="205" t="s">
        <v>320</v>
      </c>
      <c r="BL121" s="205" t="s">
        <v>320</v>
      </c>
      <c r="BM121" s="205" t="s">
        <v>320</v>
      </c>
      <c r="BN121" s="205" t="s">
        <v>320</v>
      </c>
      <c r="BO121" s="205" t="s">
        <v>320</v>
      </c>
      <c r="BP121" s="205" t="s">
        <v>320</v>
      </c>
      <c r="BQ121" s="205" t="s">
        <v>320</v>
      </c>
      <c r="BR121" s="205" t="s">
        <v>320</v>
      </c>
      <c r="BS121" s="205" t="s">
        <v>320</v>
      </c>
      <c r="BT121" s="200">
        <v>0</v>
      </c>
      <c r="BU121" s="200">
        <v>0</v>
      </c>
      <c r="BV121" s="200">
        <v>0</v>
      </c>
      <c r="BW121" s="200">
        <v>0</v>
      </c>
      <c r="BX121" s="200">
        <v>0</v>
      </c>
      <c r="BY121" s="200">
        <v>0</v>
      </c>
      <c r="BZ121" s="200">
        <v>0</v>
      </c>
      <c r="CA121" s="200">
        <v>0</v>
      </c>
      <c r="CB121" s="200">
        <v>0</v>
      </c>
      <c r="CC121" s="200">
        <v>0</v>
      </c>
      <c r="CD121" s="200">
        <v>0</v>
      </c>
      <c r="CE121" s="200">
        <v>0</v>
      </c>
      <c r="CF121" s="200">
        <v>0</v>
      </c>
      <c r="CG121" s="200">
        <v>0</v>
      </c>
      <c r="CH121" s="205" t="s">
        <v>320</v>
      </c>
      <c r="CI121" s="200">
        <v>0</v>
      </c>
      <c r="CJ121" s="200">
        <v>0</v>
      </c>
      <c r="CK121" s="200">
        <v>0</v>
      </c>
      <c r="CL121" s="200">
        <v>0</v>
      </c>
      <c r="CM121" s="200">
        <v>0</v>
      </c>
      <c r="CN121" s="200">
        <v>0</v>
      </c>
      <c r="CO121" s="200">
        <v>0</v>
      </c>
      <c r="CP121" s="200">
        <v>0</v>
      </c>
      <c r="CQ121" s="200">
        <v>0</v>
      </c>
      <c r="CR121" s="200">
        <v>0</v>
      </c>
      <c r="CS121" s="200">
        <v>0</v>
      </c>
      <c r="CT121" s="205" t="s">
        <v>320</v>
      </c>
      <c r="CU121" s="209" t="s">
        <v>320</v>
      </c>
    </row>
    <row r="122" ht="15.4" customHeight="1" spans="1:99">
      <c r="A122" s="201" t="s">
        <v>492</v>
      </c>
      <c r="B122" s="202" t="s">
        <v>134</v>
      </c>
      <c r="C122" s="202" t="s">
        <v>134</v>
      </c>
      <c r="D122" s="202" t="s">
        <v>493</v>
      </c>
      <c r="E122" s="200">
        <v>503545373.89</v>
      </c>
      <c r="F122" s="200">
        <v>299535799.49</v>
      </c>
      <c r="G122" s="200">
        <v>132917425.87</v>
      </c>
      <c r="H122" s="200">
        <v>10627229.31</v>
      </c>
      <c r="I122" s="200">
        <v>2121428</v>
      </c>
      <c r="J122" s="200">
        <v>8550755.06</v>
      </c>
      <c r="K122" s="200">
        <v>2645585</v>
      </c>
      <c r="L122" s="200">
        <v>109097883.29</v>
      </c>
      <c r="M122" s="200">
        <v>4276465.49</v>
      </c>
      <c r="N122" s="200">
        <v>62090.07</v>
      </c>
      <c r="O122" s="200">
        <v>29236937.4</v>
      </c>
      <c r="P122" s="200">
        <v>110395156.46</v>
      </c>
      <c r="Q122" s="200">
        <v>13200397.22</v>
      </c>
      <c r="R122" s="200">
        <v>1559387.76</v>
      </c>
      <c r="S122" s="200">
        <v>258343</v>
      </c>
      <c r="T122" s="200">
        <v>34005.23</v>
      </c>
      <c r="U122" s="200">
        <v>5587217.57</v>
      </c>
      <c r="V122" s="200">
        <v>6976650.92</v>
      </c>
      <c r="W122" s="200">
        <v>2973431.45</v>
      </c>
      <c r="X122" s="200">
        <v>0</v>
      </c>
      <c r="Y122" s="200">
        <v>5867172.5</v>
      </c>
      <c r="Z122" s="200">
        <v>5502372.22</v>
      </c>
      <c r="AA122" s="200">
        <v>71951</v>
      </c>
      <c r="AB122" s="200">
        <v>18599388.08</v>
      </c>
      <c r="AC122" s="200">
        <v>682240</v>
      </c>
      <c r="AD122" s="200">
        <v>279815.4</v>
      </c>
      <c r="AE122" s="200">
        <v>5882233.01</v>
      </c>
      <c r="AF122" s="200">
        <v>144423.65</v>
      </c>
      <c r="AG122" s="200">
        <v>15790388.08</v>
      </c>
      <c r="AH122" s="200">
        <v>0</v>
      </c>
      <c r="AI122" s="200">
        <v>48805</v>
      </c>
      <c r="AJ122" s="200">
        <v>2551270.5</v>
      </c>
      <c r="AK122" s="200">
        <v>114606.02</v>
      </c>
      <c r="AL122" s="200">
        <v>5104391.29</v>
      </c>
      <c r="AM122" s="200">
        <v>607210.85</v>
      </c>
      <c r="AN122" s="200">
        <v>616601.93</v>
      </c>
      <c r="AO122" s="200">
        <v>856652.48</v>
      </c>
      <c r="AP122" s="200">
        <v>91344.64</v>
      </c>
      <c r="AQ122" s="200">
        <v>16994856.66</v>
      </c>
      <c r="AR122" s="200">
        <v>18939391.53</v>
      </c>
      <c r="AS122" s="200">
        <v>569068.2</v>
      </c>
      <c r="AT122" s="200">
        <v>0</v>
      </c>
      <c r="AU122" s="200">
        <v>695827</v>
      </c>
      <c r="AV122" s="200">
        <v>36708.53</v>
      </c>
      <c r="AW122" s="200">
        <v>2792369.2</v>
      </c>
      <c r="AX122" s="200">
        <v>36262</v>
      </c>
      <c r="AY122" s="200">
        <v>126836</v>
      </c>
      <c r="AZ122" s="200">
        <v>9997230.12</v>
      </c>
      <c r="BA122" s="200">
        <v>33543.2</v>
      </c>
      <c r="BB122" s="200">
        <v>0</v>
      </c>
      <c r="BC122" s="200">
        <v>3371398.87</v>
      </c>
      <c r="BD122" s="200">
        <v>0</v>
      </c>
      <c r="BE122" s="200">
        <v>3192</v>
      </c>
      <c r="BF122" s="200">
        <v>0</v>
      </c>
      <c r="BG122" s="200">
        <v>0</v>
      </c>
      <c r="BH122" s="200">
        <v>1276956.41</v>
      </c>
      <c r="BI122" s="205" t="s">
        <v>320</v>
      </c>
      <c r="BJ122" s="205" t="s">
        <v>320</v>
      </c>
      <c r="BK122" s="205" t="s">
        <v>320</v>
      </c>
      <c r="BL122" s="205" t="s">
        <v>320</v>
      </c>
      <c r="BM122" s="205" t="s">
        <v>320</v>
      </c>
      <c r="BN122" s="205" t="s">
        <v>320</v>
      </c>
      <c r="BO122" s="205" t="s">
        <v>320</v>
      </c>
      <c r="BP122" s="205" t="s">
        <v>320</v>
      </c>
      <c r="BQ122" s="205" t="s">
        <v>320</v>
      </c>
      <c r="BR122" s="205" t="s">
        <v>320</v>
      </c>
      <c r="BS122" s="205" t="s">
        <v>320</v>
      </c>
      <c r="BT122" s="200">
        <v>65625925.03</v>
      </c>
      <c r="BU122" s="200">
        <v>0</v>
      </c>
      <c r="BV122" s="200">
        <v>21018978.84</v>
      </c>
      <c r="BW122" s="200">
        <v>38274377.23</v>
      </c>
      <c r="BX122" s="200">
        <v>0</v>
      </c>
      <c r="BY122" s="200">
        <v>0</v>
      </c>
      <c r="BZ122" s="200">
        <v>154000</v>
      </c>
      <c r="CA122" s="200">
        <v>0</v>
      </c>
      <c r="CB122" s="200">
        <v>0</v>
      </c>
      <c r="CC122" s="200">
        <v>0</v>
      </c>
      <c r="CD122" s="200">
        <v>0</v>
      </c>
      <c r="CE122" s="200">
        <v>0</v>
      </c>
      <c r="CF122" s="200">
        <v>0</v>
      </c>
      <c r="CG122" s="200">
        <v>0</v>
      </c>
      <c r="CH122" s="205" t="s">
        <v>320</v>
      </c>
      <c r="CI122" s="200">
        <v>6178568.96</v>
      </c>
      <c r="CJ122" s="200">
        <v>0</v>
      </c>
      <c r="CK122" s="200">
        <v>0</v>
      </c>
      <c r="CL122" s="200">
        <v>0</v>
      </c>
      <c r="CM122" s="200">
        <v>0</v>
      </c>
      <c r="CN122" s="200">
        <v>0</v>
      </c>
      <c r="CO122" s="200">
        <v>9049101.38</v>
      </c>
      <c r="CP122" s="200">
        <v>9049101.38</v>
      </c>
      <c r="CQ122" s="200">
        <v>0</v>
      </c>
      <c r="CR122" s="200">
        <v>0</v>
      </c>
      <c r="CS122" s="200">
        <v>0</v>
      </c>
      <c r="CT122" s="205" t="s">
        <v>320</v>
      </c>
      <c r="CU122" s="209" t="s">
        <v>320</v>
      </c>
    </row>
    <row r="123" ht="15.4" customHeight="1" spans="1:99">
      <c r="A123" s="201" t="s">
        <v>494</v>
      </c>
      <c r="B123" s="202" t="s">
        <v>134</v>
      </c>
      <c r="C123" s="202" t="s">
        <v>134</v>
      </c>
      <c r="D123" s="202" t="s">
        <v>495</v>
      </c>
      <c r="E123" s="200">
        <v>4082938.36</v>
      </c>
      <c r="F123" s="200">
        <v>2804823.6</v>
      </c>
      <c r="G123" s="200">
        <v>1077074.6</v>
      </c>
      <c r="H123" s="200">
        <v>766428</v>
      </c>
      <c r="I123" s="200">
        <v>749568</v>
      </c>
      <c r="J123" s="200">
        <v>0</v>
      </c>
      <c r="K123" s="200">
        <v>48658</v>
      </c>
      <c r="L123" s="200">
        <v>0</v>
      </c>
      <c r="M123" s="200">
        <v>0</v>
      </c>
      <c r="N123" s="200">
        <v>0</v>
      </c>
      <c r="O123" s="200">
        <v>163095</v>
      </c>
      <c r="P123" s="200">
        <v>1182104.31</v>
      </c>
      <c r="Q123" s="200">
        <v>137744.75</v>
      </c>
      <c r="R123" s="200">
        <v>51716.55</v>
      </c>
      <c r="S123" s="200">
        <v>0</v>
      </c>
      <c r="T123" s="200">
        <v>1963.8</v>
      </c>
      <c r="U123" s="200">
        <v>16938.06</v>
      </c>
      <c r="V123" s="200">
        <v>65734.97</v>
      </c>
      <c r="W123" s="200">
        <v>39094.15</v>
      </c>
      <c r="X123" s="200">
        <v>0</v>
      </c>
      <c r="Y123" s="200">
        <v>22808</v>
      </c>
      <c r="Z123" s="200">
        <v>117860.5</v>
      </c>
      <c r="AA123" s="200">
        <v>0</v>
      </c>
      <c r="AB123" s="200">
        <v>85801.32</v>
      </c>
      <c r="AC123" s="200">
        <v>0</v>
      </c>
      <c r="AD123" s="200">
        <v>31332</v>
      </c>
      <c r="AE123" s="200">
        <v>90600</v>
      </c>
      <c r="AF123" s="200">
        <v>12360</v>
      </c>
      <c r="AG123" s="200">
        <v>2866</v>
      </c>
      <c r="AH123" s="200">
        <v>0</v>
      </c>
      <c r="AI123" s="200">
        <v>0</v>
      </c>
      <c r="AJ123" s="200">
        <v>6600</v>
      </c>
      <c r="AK123" s="200">
        <v>0</v>
      </c>
      <c r="AL123" s="200">
        <v>34401</v>
      </c>
      <c r="AM123" s="200">
        <v>0</v>
      </c>
      <c r="AN123" s="200">
        <v>22990.35</v>
      </c>
      <c r="AO123" s="200">
        <v>275410</v>
      </c>
      <c r="AP123" s="200">
        <v>0</v>
      </c>
      <c r="AQ123" s="200">
        <v>165882.86</v>
      </c>
      <c r="AR123" s="200">
        <v>76263.6</v>
      </c>
      <c r="AS123" s="200">
        <v>0</v>
      </c>
      <c r="AT123" s="200">
        <v>0</v>
      </c>
      <c r="AU123" s="200">
        <v>0</v>
      </c>
      <c r="AV123" s="200">
        <v>0</v>
      </c>
      <c r="AW123" s="200">
        <v>7629</v>
      </c>
      <c r="AX123" s="200">
        <v>0</v>
      </c>
      <c r="AY123" s="200">
        <v>0</v>
      </c>
      <c r="AZ123" s="200">
        <v>0</v>
      </c>
      <c r="BA123" s="200">
        <v>0</v>
      </c>
      <c r="BB123" s="200">
        <v>0</v>
      </c>
      <c r="BC123" s="200">
        <v>0</v>
      </c>
      <c r="BD123" s="200">
        <v>0</v>
      </c>
      <c r="BE123" s="200">
        <v>0</v>
      </c>
      <c r="BF123" s="200">
        <v>0</v>
      </c>
      <c r="BG123" s="200">
        <v>0</v>
      </c>
      <c r="BH123" s="200">
        <v>68634.6</v>
      </c>
      <c r="BI123" s="205" t="s">
        <v>320</v>
      </c>
      <c r="BJ123" s="205" t="s">
        <v>320</v>
      </c>
      <c r="BK123" s="205" t="s">
        <v>320</v>
      </c>
      <c r="BL123" s="205" t="s">
        <v>320</v>
      </c>
      <c r="BM123" s="205" t="s">
        <v>320</v>
      </c>
      <c r="BN123" s="205" t="s">
        <v>320</v>
      </c>
      <c r="BO123" s="205" t="s">
        <v>320</v>
      </c>
      <c r="BP123" s="205" t="s">
        <v>320</v>
      </c>
      <c r="BQ123" s="205" t="s">
        <v>320</v>
      </c>
      <c r="BR123" s="205" t="s">
        <v>320</v>
      </c>
      <c r="BS123" s="205" t="s">
        <v>320</v>
      </c>
      <c r="BT123" s="200">
        <v>19746.85</v>
      </c>
      <c r="BU123" s="200">
        <v>0</v>
      </c>
      <c r="BV123" s="200">
        <v>18896.85</v>
      </c>
      <c r="BW123" s="200">
        <v>850</v>
      </c>
      <c r="BX123" s="200">
        <v>0</v>
      </c>
      <c r="BY123" s="200">
        <v>0</v>
      </c>
      <c r="BZ123" s="200">
        <v>0</v>
      </c>
      <c r="CA123" s="200">
        <v>0</v>
      </c>
      <c r="CB123" s="200">
        <v>0</v>
      </c>
      <c r="CC123" s="200">
        <v>0</v>
      </c>
      <c r="CD123" s="200">
        <v>0</v>
      </c>
      <c r="CE123" s="200">
        <v>0</v>
      </c>
      <c r="CF123" s="200">
        <v>0</v>
      </c>
      <c r="CG123" s="200">
        <v>0</v>
      </c>
      <c r="CH123" s="205" t="s">
        <v>320</v>
      </c>
      <c r="CI123" s="200">
        <v>0</v>
      </c>
      <c r="CJ123" s="200">
        <v>0</v>
      </c>
      <c r="CK123" s="200">
        <v>0</v>
      </c>
      <c r="CL123" s="200">
        <v>0</v>
      </c>
      <c r="CM123" s="200">
        <v>0</v>
      </c>
      <c r="CN123" s="200">
        <v>0</v>
      </c>
      <c r="CO123" s="200">
        <v>0</v>
      </c>
      <c r="CP123" s="200">
        <v>0</v>
      </c>
      <c r="CQ123" s="200">
        <v>0</v>
      </c>
      <c r="CR123" s="200">
        <v>0</v>
      </c>
      <c r="CS123" s="200">
        <v>0</v>
      </c>
      <c r="CT123" s="205" t="s">
        <v>320</v>
      </c>
      <c r="CU123" s="209" t="s">
        <v>320</v>
      </c>
    </row>
    <row r="124" ht="15.4" customHeight="1" spans="1:99">
      <c r="A124" s="201" t="s">
        <v>496</v>
      </c>
      <c r="B124" s="202" t="s">
        <v>134</v>
      </c>
      <c r="C124" s="202" t="s">
        <v>134</v>
      </c>
      <c r="D124" s="202" t="s">
        <v>326</v>
      </c>
      <c r="E124" s="200">
        <v>3207886.95</v>
      </c>
      <c r="F124" s="200">
        <v>2676023.6</v>
      </c>
      <c r="G124" s="200">
        <v>1077074.6</v>
      </c>
      <c r="H124" s="200">
        <v>766428</v>
      </c>
      <c r="I124" s="200">
        <v>749568</v>
      </c>
      <c r="J124" s="200">
        <v>0</v>
      </c>
      <c r="K124" s="200">
        <v>48658</v>
      </c>
      <c r="L124" s="200">
        <v>0</v>
      </c>
      <c r="M124" s="200">
        <v>0</v>
      </c>
      <c r="N124" s="200">
        <v>0</v>
      </c>
      <c r="O124" s="200">
        <v>34295</v>
      </c>
      <c r="P124" s="200">
        <v>515734.35</v>
      </c>
      <c r="Q124" s="200">
        <v>15000</v>
      </c>
      <c r="R124" s="200">
        <v>780</v>
      </c>
      <c r="S124" s="200">
        <v>0</v>
      </c>
      <c r="T124" s="200">
        <v>0</v>
      </c>
      <c r="U124" s="200">
        <v>15000</v>
      </c>
      <c r="V124" s="200">
        <v>49300</v>
      </c>
      <c r="W124" s="200">
        <v>5000</v>
      </c>
      <c r="X124" s="200">
        <v>0</v>
      </c>
      <c r="Y124" s="200">
        <v>0</v>
      </c>
      <c r="Z124" s="200">
        <v>14600</v>
      </c>
      <c r="AA124" s="200">
        <v>0</v>
      </c>
      <c r="AB124" s="200">
        <v>5000</v>
      </c>
      <c r="AC124" s="200">
        <v>0</v>
      </c>
      <c r="AD124" s="200">
        <v>13800</v>
      </c>
      <c r="AE124" s="200">
        <v>5600</v>
      </c>
      <c r="AF124" s="200">
        <v>10000</v>
      </c>
      <c r="AG124" s="200">
        <v>0</v>
      </c>
      <c r="AH124" s="200">
        <v>0</v>
      </c>
      <c r="AI124" s="200">
        <v>0</v>
      </c>
      <c r="AJ124" s="200">
        <v>5600</v>
      </c>
      <c r="AK124" s="200">
        <v>0</v>
      </c>
      <c r="AL124" s="200">
        <v>34401</v>
      </c>
      <c r="AM124" s="200">
        <v>0</v>
      </c>
      <c r="AN124" s="200">
        <v>22990.35</v>
      </c>
      <c r="AO124" s="200">
        <v>266350</v>
      </c>
      <c r="AP124" s="200">
        <v>0</v>
      </c>
      <c r="AQ124" s="200">
        <v>52313</v>
      </c>
      <c r="AR124" s="200">
        <v>16129</v>
      </c>
      <c r="AS124" s="200">
        <v>0</v>
      </c>
      <c r="AT124" s="200">
        <v>0</v>
      </c>
      <c r="AU124" s="200">
        <v>0</v>
      </c>
      <c r="AV124" s="200">
        <v>0</v>
      </c>
      <c r="AW124" s="200">
        <v>7629</v>
      </c>
      <c r="AX124" s="200">
        <v>0</v>
      </c>
      <c r="AY124" s="200">
        <v>0</v>
      </c>
      <c r="AZ124" s="200">
        <v>0</v>
      </c>
      <c r="BA124" s="200">
        <v>0</v>
      </c>
      <c r="BB124" s="200">
        <v>0</v>
      </c>
      <c r="BC124" s="200">
        <v>0</v>
      </c>
      <c r="BD124" s="200">
        <v>0</v>
      </c>
      <c r="BE124" s="200">
        <v>0</v>
      </c>
      <c r="BF124" s="200">
        <v>0</v>
      </c>
      <c r="BG124" s="200">
        <v>0</v>
      </c>
      <c r="BH124" s="200">
        <v>8500</v>
      </c>
      <c r="BI124" s="205" t="s">
        <v>320</v>
      </c>
      <c r="BJ124" s="205" t="s">
        <v>320</v>
      </c>
      <c r="BK124" s="205" t="s">
        <v>320</v>
      </c>
      <c r="BL124" s="205" t="s">
        <v>320</v>
      </c>
      <c r="BM124" s="205" t="s">
        <v>320</v>
      </c>
      <c r="BN124" s="205" t="s">
        <v>320</v>
      </c>
      <c r="BO124" s="205" t="s">
        <v>320</v>
      </c>
      <c r="BP124" s="205" t="s">
        <v>320</v>
      </c>
      <c r="BQ124" s="205" t="s">
        <v>320</v>
      </c>
      <c r="BR124" s="205" t="s">
        <v>320</v>
      </c>
      <c r="BS124" s="205" t="s">
        <v>320</v>
      </c>
      <c r="BT124" s="200">
        <v>0</v>
      </c>
      <c r="BU124" s="200">
        <v>0</v>
      </c>
      <c r="BV124" s="200">
        <v>0</v>
      </c>
      <c r="BW124" s="200">
        <v>0</v>
      </c>
      <c r="BX124" s="200">
        <v>0</v>
      </c>
      <c r="BY124" s="200">
        <v>0</v>
      </c>
      <c r="BZ124" s="200">
        <v>0</v>
      </c>
      <c r="CA124" s="200">
        <v>0</v>
      </c>
      <c r="CB124" s="200">
        <v>0</v>
      </c>
      <c r="CC124" s="200">
        <v>0</v>
      </c>
      <c r="CD124" s="200">
        <v>0</v>
      </c>
      <c r="CE124" s="200">
        <v>0</v>
      </c>
      <c r="CF124" s="200">
        <v>0</v>
      </c>
      <c r="CG124" s="200">
        <v>0</v>
      </c>
      <c r="CH124" s="205" t="s">
        <v>320</v>
      </c>
      <c r="CI124" s="200">
        <v>0</v>
      </c>
      <c r="CJ124" s="200">
        <v>0</v>
      </c>
      <c r="CK124" s="200">
        <v>0</v>
      </c>
      <c r="CL124" s="200">
        <v>0</v>
      </c>
      <c r="CM124" s="200">
        <v>0</v>
      </c>
      <c r="CN124" s="200">
        <v>0</v>
      </c>
      <c r="CO124" s="200">
        <v>0</v>
      </c>
      <c r="CP124" s="200">
        <v>0</v>
      </c>
      <c r="CQ124" s="200">
        <v>0</v>
      </c>
      <c r="CR124" s="200">
        <v>0</v>
      </c>
      <c r="CS124" s="200">
        <v>0</v>
      </c>
      <c r="CT124" s="205" t="s">
        <v>320</v>
      </c>
      <c r="CU124" s="209" t="s">
        <v>320</v>
      </c>
    </row>
    <row r="125" ht="15.4" customHeight="1" spans="1:99">
      <c r="A125" s="201" t="s">
        <v>497</v>
      </c>
      <c r="B125" s="202" t="s">
        <v>134</v>
      </c>
      <c r="C125" s="202" t="s">
        <v>134</v>
      </c>
      <c r="D125" s="202" t="s">
        <v>328</v>
      </c>
      <c r="E125" s="200">
        <v>872146.81</v>
      </c>
      <c r="F125" s="200">
        <v>128800</v>
      </c>
      <c r="G125" s="200">
        <v>0</v>
      </c>
      <c r="H125" s="200">
        <v>0</v>
      </c>
      <c r="I125" s="200">
        <v>0</v>
      </c>
      <c r="J125" s="200">
        <v>0</v>
      </c>
      <c r="K125" s="200">
        <v>0</v>
      </c>
      <c r="L125" s="200">
        <v>0</v>
      </c>
      <c r="M125" s="200">
        <v>0</v>
      </c>
      <c r="N125" s="200">
        <v>0</v>
      </c>
      <c r="O125" s="200">
        <v>128800</v>
      </c>
      <c r="P125" s="200">
        <v>666369.96</v>
      </c>
      <c r="Q125" s="200">
        <v>122744.75</v>
      </c>
      <c r="R125" s="200">
        <v>50936.55</v>
      </c>
      <c r="S125" s="200">
        <v>0</v>
      </c>
      <c r="T125" s="200">
        <v>1963.8</v>
      </c>
      <c r="U125" s="200">
        <v>1938.06</v>
      </c>
      <c r="V125" s="200">
        <v>16434.97</v>
      </c>
      <c r="W125" s="200">
        <v>34094.15</v>
      </c>
      <c r="X125" s="200">
        <v>0</v>
      </c>
      <c r="Y125" s="200">
        <v>22808</v>
      </c>
      <c r="Z125" s="200">
        <v>103260.5</v>
      </c>
      <c r="AA125" s="200">
        <v>0</v>
      </c>
      <c r="AB125" s="200">
        <v>80801.32</v>
      </c>
      <c r="AC125" s="200">
        <v>0</v>
      </c>
      <c r="AD125" s="200">
        <v>17532</v>
      </c>
      <c r="AE125" s="200">
        <v>85000</v>
      </c>
      <c r="AF125" s="200">
        <v>2360</v>
      </c>
      <c r="AG125" s="200">
        <v>2866</v>
      </c>
      <c r="AH125" s="200">
        <v>0</v>
      </c>
      <c r="AI125" s="200">
        <v>0</v>
      </c>
      <c r="AJ125" s="200">
        <v>1000</v>
      </c>
      <c r="AK125" s="200">
        <v>0</v>
      </c>
      <c r="AL125" s="200">
        <v>0</v>
      </c>
      <c r="AM125" s="200">
        <v>0</v>
      </c>
      <c r="AN125" s="200">
        <v>0</v>
      </c>
      <c r="AO125" s="200">
        <v>9060</v>
      </c>
      <c r="AP125" s="200">
        <v>0</v>
      </c>
      <c r="AQ125" s="200">
        <v>113569.86</v>
      </c>
      <c r="AR125" s="200">
        <v>57230</v>
      </c>
      <c r="AS125" s="200">
        <v>0</v>
      </c>
      <c r="AT125" s="200">
        <v>0</v>
      </c>
      <c r="AU125" s="200">
        <v>0</v>
      </c>
      <c r="AV125" s="200">
        <v>0</v>
      </c>
      <c r="AW125" s="200">
        <v>0</v>
      </c>
      <c r="AX125" s="200">
        <v>0</v>
      </c>
      <c r="AY125" s="200">
        <v>0</v>
      </c>
      <c r="AZ125" s="200">
        <v>0</v>
      </c>
      <c r="BA125" s="200">
        <v>0</v>
      </c>
      <c r="BB125" s="200">
        <v>0</v>
      </c>
      <c r="BC125" s="200">
        <v>0</v>
      </c>
      <c r="BD125" s="200">
        <v>0</v>
      </c>
      <c r="BE125" s="200">
        <v>0</v>
      </c>
      <c r="BF125" s="200">
        <v>0</v>
      </c>
      <c r="BG125" s="200">
        <v>0</v>
      </c>
      <c r="BH125" s="200">
        <v>57230</v>
      </c>
      <c r="BI125" s="205" t="s">
        <v>320</v>
      </c>
      <c r="BJ125" s="205" t="s">
        <v>320</v>
      </c>
      <c r="BK125" s="205" t="s">
        <v>320</v>
      </c>
      <c r="BL125" s="205" t="s">
        <v>320</v>
      </c>
      <c r="BM125" s="205" t="s">
        <v>320</v>
      </c>
      <c r="BN125" s="205" t="s">
        <v>320</v>
      </c>
      <c r="BO125" s="205" t="s">
        <v>320</v>
      </c>
      <c r="BP125" s="205" t="s">
        <v>320</v>
      </c>
      <c r="BQ125" s="205" t="s">
        <v>320</v>
      </c>
      <c r="BR125" s="205" t="s">
        <v>320</v>
      </c>
      <c r="BS125" s="205" t="s">
        <v>320</v>
      </c>
      <c r="BT125" s="200">
        <v>19746.85</v>
      </c>
      <c r="BU125" s="200">
        <v>0</v>
      </c>
      <c r="BV125" s="200">
        <v>18896.85</v>
      </c>
      <c r="BW125" s="200">
        <v>850</v>
      </c>
      <c r="BX125" s="200">
        <v>0</v>
      </c>
      <c r="BY125" s="200">
        <v>0</v>
      </c>
      <c r="BZ125" s="200">
        <v>0</v>
      </c>
      <c r="CA125" s="200">
        <v>0</v>
      </c>
      <c r="CB125" s="200">
        <v>0</v>
      </c>
      <c r="CC125" s="200">
        <v>0</v>
      </c>
      <c r="CD125" s="200">
        <v>0</v>
      </c>
      <c r="CE125" s="200">
        <v>0</v>
      </c>
      <c r="CF125" s="200">
        <v>0</v>
      </c>
      <c r="CG125" s="200">
        <v>0</v>
      </c>
      <c r="CH125" s="205" t="s">
        <v>320</v>
      </c>
      <c r="CI125" s="200">
        <v>0</v>
      </c>
      <c r="CJ125" s="200">
        <v>0</v>
      </c>
      <c r="CK125" s="200">
        <v>0</v>
      </c>
      <c r="CL125" s="200">
        <v>0</v>
      </c>
      <c r="CM125" s="200">
        <v>0</v>
      </c>
      <c r="CN125" s="200">
        <v>0</v>
      </c>
      <c r="CO125" s="200">
        <v>0</v>
      </c>
      <c r="CP125" s="200">
        <v>0</v>
      </c>
      <c r="CQ125" s="200">
        <v>0</v>
      </c>
      <c r="CR125" s="200">
        <v>0</v>
      </c>
      <c r="CS125" s="200">
        <v>0</v>
      </c>
      <c r="CT125" s="205" t="s">
        <v>320</v>
      </c>
      <c r="CU125" s="209" t="s">
        <v>320</v>
      </c>
    </row>
    <row r="126" ht="15.4" customHeight="1" spans="1:99">
      <c r="A126" s="201" t="s">
        <v>498</v>
      </c>
      <c r="B126" s="202" t="s">
        <v>134</v>
      </c>
      <c r="C126" s="202" t="s">
        <v>134</v>
      </c>
      <c r="D126" s="202" t="s">
        <v>499</v>
      </c>
      <c r="E126" s="200">
        <v>2904.6</v>
      </c>
      <c r="F126" s="200">
        <v>0</v>
      </c>
      <c r="G126" s="200">
        <v>0</v>
      </c>
      <c r="H126" s="200">
        <v>0</v>
      </c>
      <c r="I126" s="200">
        <v>0</v>
      </c>
      <c r="J126" s="200">
        <v>0</v>
      </c>
      <c r="K126" s="200">
        <v>0</v>
      </c>
      <c r="L126" s="200">
        <v>0</v>
      </c>
      <c r="M126" s="200">
        <v>0</v>
      </c>
      <c r="N126" s="200">
        <v>0</v>
      </c>
      <c r="O126" s="200">
        <v>0</v>
      </c>
      <c r="P126" s="200">
        <v>0</v>
      </c>
      <c r="Q126" s="200">
        <v>0</v>
      </c>
      <c r="R126" s="200">
        <v>0</v>
      </c>
      <c r="S126" s="200">
        <v>0</v>
      </c>
      <c r="T126" s="200">
        <v>0</v>
      </c>
      <c r="U126" s="200">
        <v>0</v>
      </c>
      <c r="V126" s="200">
        <v>0</v>
      </c>
      <c r="W126" s="200">
        <v>0</v>
      </c>
      <c r="X126" s="200">
        <v>0</v>
      </c>
      <c r="Y126" s="200">
        <v>0</v>
      </c>
      <c r="Z126" s="200">
        <v>0</v>
      </c>
      <c r="AA126" s="200">
        <v>0</v>
      </c>
      <c r="AB126" s="200">
        <v>0</v>
      </c>
      <c r="AC126" s="200">
        <v>0</v>
      </c>
      <c r="AD126" s="200">
        <v>0</v>
      </c>
      <c r="AE126" s="200">
        <v>0</v>
      </c>
      <c r="AF126" s="200">
        <v>0</v>
      </c>
      <c r="AG126" s="200">
        <v>0</v>
      </c>
      <c r="AH126" s="200">
        <v>0</v>
      </c>
      <c r="AI126" s="200">
        <v>0</v>
      </c>
      <c r="AJ126" s="200">
        <v>0</v>
      </c>
      <c r="AK126" s="200">
        <v>0</v>
      </c>
      <c r="AL126" s="200">
        <v>0</v>
      </c>
      <c r="AM126" s="200">
        <v>0</v>
      </c>
      <c r="AN126" s="200">
        <v>0</v>
      </c>
      <c r="AO126" s="200">
        <v>0</v>
      </c>
      <c r="AP126" s="200">
        <v>0</v>
      </c>
      <c r="AQ126" s="200">
        <v>0</v>
      </c>
      <c r="AR126" s="200">
        <v>2904.6</v>
      </c>
      <c r="AS126" s="200">
        <v>0</v>
      </c>
      <c r="AT126" s="200">
        <v>0</v>
      </c>
      <c r="AU126" s="200">
        <v>0</v>
      </c>
      <c r="AV126" s="200">
        <v>0</v>
      </c>
      <c r="AW126" s="200">
        <v>0</v>
      </c>
      <c r="AX126" s="200">
        <v>0</v>
      </c>
      <c r="AY126" s="200">
        <v>0</v>
      </c>
      <c r="AZ126" s="200">
        <v>0</v>
      </c>
      <c r="BA126" s="200">
        <v>0</v>
      </c>
      <c r="BB126" s="200">
        <v>0</v>
      </c>
      <c r="BC126" s="200">
        <v>0</v>
      </c>
      <c r="BD126" s="200">
        <v>0</v>
      </c>
      <c r="BE126" s="200">
        <v>0</v>
      </c>
      <c r="BF126" s="200">
        <v>0</v>
      </c>
      <c r="BG126" s="200">
        <v>0</v>
      </c>
      <c r="BH126" s="200">
        <v>2904.6</v>
      </c>
      <c r="BI126" s="205" t="s">
        <v>320</v>
      </c>
      <c r="BJ126" s="205" t="s">
        <v>320</v>
      </c>
      <c r="BK126" s="205" t="s">
        <v>320</v>
      </c>
      <c r="BL126" s="205" t="s">
        <v>320</v>
      </c>
      <c r="BM126" s="205" t="s">
        <v>320</v>
      </c>
      <c r="BN126" s="205" t="s">
        <v>320</v>
      </c>
      <c r="BO126" s="205" t="s">
        <v>320</v>
      </c>
      <c r="BP126" s="205" t="s">
        <v>320</v>
      </c>
      <c r="BQ126" s="205" t="s">
        <v>320</v>
      </c>
      <c r="BR126" s="205" t="s">
        <v>320</v>
      </c>
      <c r="BS126" s="205" t="s">
        <v>320</v>
      </c>
      <c r="BT126" s="200">
        <v>0</v>
      </c>
      <c r="BU126" s="200">
        <v>0</v>
      </c>
      <c r="BV126" s="200">
        <v>0</v>
      </c>
      <c r="BW126" s="200">
        <v>0</v>
      </c>
      <c r="BX126" s="200">
        <v>0</v>
      </c>
      <c r="BY126" s="200">
        <v>0</v>
      </c>
      <c r="BZ126" s="200">
        <v>0</v>
      </c>
      <c r="CA126" s="200">
        <v>0</v>
      </c>
      <c r="CB126" s="200">
        <v>0</v>
      </c>
      <c r="CC126" s="200">
        <v>0</v>
      </c>
      <c r="CD126" s="200">
        <v>0</v>
      </c>
      <c r="CE126" s="200">
        <v>0</v>
      </c>
      <c r="CF126" s="200">
        <v>0</v>
      </c>
      <c r="CG126" s="200">
        <v>0</v>
      </c>
      <c r="CH126" s="205" t="s">
        <v>320</v>
      </c>
      <c r="CI126" s="200">
        <v>0</v>
      </c>
      <c r="CJ126" s="200">
        <v>0</v>
      </c>
      <c r="CK126" s="200">
        <v>0</v>
      </c>
      <c r="CL126" s="200">
        <v>0</v>
      </c>
      <c r="CM126" s="200">
        <v>0</v>
      </c>
      <c r="CN126" s="200">
        <v>0</v>
      </c>
      <c r="CO126" s="200">
        <v>0</v>
      </c>
      <c r="CP126" s="200">
        <v>0</v>
      </c>
      <c r="CQ126" s="200">
        <v>0</v>
      </c>
      <c r="CR126" s="200">
        <v>0</v>
      </c>
      <c r="CS126" s="200">
        <v>0</v>
      </c>
      <c r="CT126" s="205" t="s">
        <v>320</v>
      </c>
      <c r="CU126" s="209" t="s">
        <v>320</v>
      </c>
    </row>
    <row r="127" ht="15.4" customHeight="1" spans="1:99">
      <c r="A127" s="201" t="s">
        <v>500</v>
      </c>
      <c r="B127" s="202" t="s">
        <v>134</v>
      </c>
      <c r="C127" s="202" t="s">
        <v>134</v>
      </c>
      <c r="D127" s="202" t="s">
        <v>501</v>
      </c>
      <c r="E127" s="200">
        <v>297488023.95</v>
      </c>
      <c r="F127" s="200">
        <v>206588120.38</v>
      </c>
      <c r="G127" s="200">
        <v>96768736.97</v>
      </c>
      <c r="H127" s="200">
        <v>7407999.4</v>
      </c>
      <c r="I127" s="200">
        <v>0</v>
      </c>
      <c r="J127" s="200">
        <v>4936463.29</v>
      </c>
      <c r="K127" s="200">
        <v>1070126.67</v>
      </c>
      <c r="L127" s="200">
        <v>79547994.38</v>
      </c>
      <c r="M127" s="200">
        <v>1733283.43</v>
      </c>
      <c r="N127" s="200">
        <v>0</v>
      </c>
      <c r="O127" s="200">
        <v>15123516.24</v>
      </c>
      <c r="P127" s="200">
        <v>54354223.1</v>
      </c>
      <c r="Q127" s="200">
        <v>11389551.01</v>
      </c>
      <c r="R127" s="200">
        <v>1270885.81</v>
      </c>
      <c r="S127" s="200">
        <v>55500</v>
      </c>
      <c r="T127" s="200">
        <v>18909.9</v>
      </c>
      <c r="U127" s="200">
        <v>2723813.3</v>
      </c>
      <c r="V127" s="200">
        <v>4129170.7</v>
      </c>
      <c r="W127" s="200">
        <v>1523771.75</v>
      </c>
      <c r="X127" s="200">
        <v>0</v>
      </c>
      <c r="Y127" s="200">
        <v>3451707.67</v>
      </c>
      <c r="Z127" s="200">
        <v>3149687.77</v>
      </c>
      <c r="AA127" s="200">
        <v>64951</v>
      </c>
      <c r="AB127" s="200">
        <v>9561046.92</v>
      </c>
      <c r="AC127" s="200">
        <v>438975</v>
      </c>
      <c r="AD127" s="200">
        <v>104858</v>
      </c>
      <c r="AE127" s="200">
        <v>1496834.09</v>
      </c>
      <c r="AF127" s="200">
        <v>28392</v>
      </c>
      <c r="AG127" s="200">
        <v>3828632.99</v>
      </c>
      <c r="AH127" s="200">
        <v>0</v>
      </c>
      <c r="AI127" s="200">
        <v>0</v>
      </c>
      <c r="AJ127" s="200">
        <v>226050</v>
      </c>
      <c r="AK127" s="200">
        <v>105106.02</v>
      </c>
      <c r="AL127" s="200">
        <v>3693283.24</v>
      </c>
      <c r="AM127" s="200">
        <v>423291.58</v>
      </c>
      <c r="AN127" s="200">
        <v>109661.3</v>
      </c>
      <c r="AO127" s="200">
        <v>75749</v>
      </c>
      <c r="AP127" s="200">
        <v>91344.64</v>
      </c>
      <c r="AQ127" s="200">
        <v>6393049.41</v>
      </c>
      <c r="AR127" s="200">
        <v>9705414.5</v>
      </c>
      <c r="AS127" s="200">
        <v>4983.9</v>
      </c>
      <c r="AT127" s="200">
        <v>0</v>
      </c>
      <c r="AU127" s="200">
        <v>0</v>
      </c>
      <c r="AV127" s="200">
        <v>36708.53</v>
      </c>
      <c r="AW127" s="200">
        <v>2464206.3</v>
      </c>
      <c r="AX127" s="200">
        <v>0</v>
      </c>
      <c r="AY127" s="200">
        <v>0</v>
      </c>
      <c r="AZ127" s="200">
        <v>4636175.22</v>
      </c>
      <c r="BA127" s="200">
        <v>25238.2</v>
      </c>
      <c r="BB127" s="200">
        <v>0</v>
      </c>
      <c r="BC127" s="200">
        <v>1686476.38</v>
      </c>
      <c r="BD127" s="200">
        <v>0</v>
      </c>
      <c r="BE127" s="200">
        <v>0</v>
      </c>
      <c r="BF127" s="200">
        <v>0</v>
      </c>
      <c r="BG127" s="200">
        <v>0</v>
      </c>
      <c r="BH127" s="200">
        <v>851625.97</v>
      </c>
      <c r="BI127" s="205" t="s">
        <v>320</v>
      </c>
      <c r="BJ127" s="205" t="s">
        <v>320</v>
      </c>
      <c r="BK127" s="205" t="s">
        <v>320</v>
      </c>
      <c r="BL127" s="205" t="s">
        <v>320</v>
      </c>
      <c r="BM127" s="205" t="s">
        <v>320</v>
      </c>
      <c r="BN127" s="205" t="s">
        <v>320</v>
      </c>
      <c r="BO127" s="205" t="s">
        <v>320</v>
      </c>
      <c r="BP127" s="205" t="s">
        <v>320</v>
      </c>
      <c r="BQ127" s="205" t="s">
        <v>320</v>
      </c>
      <c r="BR127" s="205" t="s">
        <v>320</v>
      </c>
      <c r="BS127" s="205" t="s">
        <v>320</v>
      </c>
      <c r="BT127" s="200">
        <v>18039567.37</v>
      </c>
      <c r="BU127" s="200">
        <v>0</v>
      </c>
      <c r="BV127" s="200">
        <v>11946772.85</v>
      </c>
      <c r="BW127" s="200">
        <v>5329604.52</v>
      </c>
      <c r="BX127" s="200">
        <v>0</v>
      </c>
      <c r="BY127" s="200">
        <v>0</v>
      </c>
      <c r="BZ127" s="200">
        <v>114000</v>
      </c>
      <c r="CA127" s="200">
        <v>0</v>
      </c>
      <c r="CB127" s="200">
        <v>0</v>
      </c>
      <c r="CC127" s="200">
        <v>0</v>
      </c>
      <c r="CD127" s="200">
        <v>0</v>
      </c>
      <c r="CE127" s="200">
        <v>0</v>
      </c>
      <c r="CF127" s="200">
        <v>0</v>
      </c>
      <c r="CG127" s="200">
        <v>0</v>
      </c>
      <c r="CH127" s="205" t="s">
        <v>320</v>
      </c>
      <c r="CI127" s="200">
        <v>649190</v>
      </c>
      <c r="CJ127" s="200">
        <v>0</v>
      </c>
      <c r="CK127" s="200">
        <v>0</v>
      </c>
      <c r="CL127" s="200">
        <v>0</v>
      </c>
      <c r="CM127" s="200">
        <v>0</v>
      </c>
      <c r="CN127" s="200">
        <v>0</v>
      </c>
      <c r="CO127" s="200">
        <v>8800698.6</v>
      </c>
      <c r="CP127" s="200">
        <v>8800698.6</v>
      </c>
      <c r="CQ127" s="200">
        <v>0</v>
      </c>
      <c r="CR127" s="200">
        <v>0</v>
      </c>
      <c r="CS127" s="200">
        <v>0</v>
      </c>
      <c r="CT127" s="205" t="s">
        <v>320</v>
      </c>
      <c r="CU127" s="209" t="s">
        <v>320</v>
      </c>
    </row>
    <row r="128" ht="15.4" customHeight="1" spans="1:99">
      <c r="A128" s="201" t="s">
        <v>502</v>
      </c>
      <c r="B128" s="202" t="s">
        <v>134</v>
      </c>
      <c r="C128" s="202" t="s">
        <v>134</v>
      </c>
      <c r="D128" s="202" t="s">
        <v>503</v>
      </c>
      <c r="E128" s="200">
        <v>6107447.11</v>
      </c>
      <c r="F128" s="200">
        <v>4236753.66</v>
      </c>
      <c r="G128" s="200">
        <v>2001101.2</v>
      </c>
      <c r="H128" s="200">
        <v>6337</v>
      </c>
      <c r="I128" s="200">
        <v>0</v>
      </c>
      <c r="J128" s="200">
        <v>112568.4</v>
      </c>
      <c r="K128" s="200">
        <v>139590</v>
      </c>
      <c r="L128" s="200">
        <v>1638906.8</v>
      </c>
      <c r="M128" s="200">
        <v>0</v>
      </c>
      <c r="N128" s="200">
        <v>0</v>
      </c>
      <c r="O128" s="200">
        <v>338250.26</v>
      </c>
      <c r="P128" s="200">
        <v>1795685.82</v>
      </c>
      <c r="Q128" s="200">
        <v>570646.95</v>
      </c>
      <c r="R128" s="200">
        <v>44348.5</v>
      </c>
      <c r="S128" s="200">
        <v>0</v>
      </c>
      <c r="T128" s="200">
        <v>0</v>
      </c>
      <c r="U128" s="200">
        <v>39908.49</v>
      </c>
      <c r="V128" s="200">
        <v>97777.64</v>
      </c>
      <c r="W128" s="200">
        <v>75383.91</v>
      </c>
      <c r="X128" s="200">
        <v>0</v>
      </c>
      <c r="Y128" s="200">
        <v>133257.76</v>
      </c>
      <c r="Z128" s="200">
        <v>211306.36</v>
      </c>
      <c r="AA128" s="200">
        <v>0</v>
      </c>
      <c r="AB128" s="200">
        <v>147214</v>
      </c>
      <c r="AC128" s="200">
        <v>0</v>
      </c>
      <c r="AD128" s="200">
        <v>27350</v>
      </c>
      <c r="AE128" s="200">
        <v>41520</v>
      </c>
      <c r="AF128" s="200">
        <v>0</v>
      </c>
      <c r="AG128" s="200">
        <v>62106.21</v>
      </c>
      <c r="AH128" s="200">
        <v>0</v>
      </c>
      <c r="AI128" s="200">
        <v>0</v>
      </c>
      <c r="AJ128" s="200">
        <v>50200</v>
      </c>
      <c r="AK128" s="200">
        <v>82261.5</v>
      </c>
      <c r="AL128" s="200">
        <v>111051.25</v>
      </c>
      <c r="AM128" s="200">
        <v>3532.15</v>
      </c>
      <c r="AN128" s="200">
        <v>15217</v>
      </c>
      <c r="AO128" s="200">
        <v>0</v>
      </c>
      <c r="AP128" s="200">
        <v>0</v>
      </c>
      <c r="AQ128" s="200">
        <v>82604.1</v>
      </c>
      <c r="AR128" s="200">
        <v>31807.63</v>
      </c>
      <c r="AS128" s="200">
        <v>4983.9</v>
      </c>
      <c r="AT128" s="200">
        <v>0</v>
      </c>
      <c r="AU128" s="200">
        <v>0</v>
      </c>
      <c r="AV128" s="200">
        <v>0</v>
      </c>
      <c r="AW128" s="200">
        <v>15416</v>
      </c>
      <c r="AX128" s="200">
        <v>0</v>
      </c>
      <c r="AY128" s="200">
        <v>0</v>
      </c>
      <c r="AZ128" s="200">
        <v>0</v>
      </c>
      <c r="BA128" s="200">
        <v>0</v>
      </c>
      <c r="BB128" s="200">
        <v>0</v>
      </c>
      <c r="BC128" s="200">
        <v>0</v>
      </c>
      <c r="BD128" s="200">
        <v>0</v>
      </c>
      <c r="BE128" s="200">
        <v>0</v>
      </c>
      <c r="BF128" s="200">
        <v>0</v>
      </c>
      <c r="BG128" s="200">
        <v>0</v>
      </c>
      <c r="BH128" s="200">
        <v>11407.73</v>
      </c>
      <c r="BI128" s="205" t="s">
        <v>320</v>
      </c>
      <c r="BJ128" s="205" t="s">
        <v>320</v>
      </c>
      <c r="BK128" s="205" t="s">
        <v>320</v>
      </c>
      <c r="BL128" s="205" t="s">
        <v>320</v>
      </c>
      <c r="BM128" s="205" t="s">
        <v>320</v>
      </c>
      <c r="BN128" s="205" t="s">
        <v>320</v>
      </c>
      <c r="BO128" s="205" t="s">
        <v>320</v>
      </c>
      <c r="BP128" s="205" t="s">
        <v>320</v>
      </c>
      <c r="BQ128" s="205" t="s">
        <v>320</v>
      </c>
      <c r="BR128" s="205" t="s">
        <v>320</v>
      </c>
      <c r="BS128" s="205" t="s">
        <v>320</v>
      </c>
      <c r="BT128" s="200">
        <v>43200</v>
      </c>
      <c r="BU128" s="200">
        <v>0</v>
      </c>
      <c r="BV128" s="200">
        <v>43200</v>
      </c>
      <c r="BW128" s="200">
        <v>0</v>
      </c>
      <c r="BX128" s="200">
        <v>0</v>
      </c>
      <c r="BY128" s="200">
        <v>0</v>
      </c>
      <c r="BZ128" s="200">
        <v>0</v>
      </c>
      <c r="CA128" s="200">
        <v>0</v>
      </c>
      <c r="CB128" s="200">
        <v>0</v>
      </c>
      <c r="CC128" s="200">
        <v>0</v>
      </c>
      <c r="CD128" s="200">
        <v>0</v>
      </c>
      <c r="CE128" s="200">
        <v>0</v>
      </c>
      <c r="CF128" s="200">
        <v>0</v>
      </c>
      <c r="CG128" s="200">
        <v>0</v>
      </c>
      <c r="CH128" s="205" t="s">
        <v>320</v>
      </c>
      <c r="CI128" s="200">
        <v>0</v>
      </c>
      <c r="CJ128" s="200">
        <v>0</v>
      </c>
      <c r="CK128" s="200">
        <v>0</v>
      </c>
      <c r="CL128" s="200">
        <v>0</v>
      </c>
      <c r="CM128" s="200">
        <v>0</v>
      </c>
      <c r="CN128" s="200">
        <v>0</v>
      </c>
      <c r="CO128" s="200">
        <v>0</v>
      </c>
      <c r="CP128" s="200">
        <v>0</v>
      </c>
      <c r="CQ128" s="200">
        <v>0</v>
      </c>
      <c r="CR128" s="200">
        <v>0</v>
      </c>
      <c r="CS128" s="200">
        <v>0</v>
      </c>
      <c r="CT128" s="205" t="s">
        <v>320</v>
      </c>
      <c r="CU128" s="209" t="s">
        <v>320</v>
      </c>
    </row>
    <row r="129" ht="15.4" customHeight="1" spans="1:99">
      <c r="A129" s="201" t="s">
        <v>504</v>
      </c>
      <c r="B129" s="202" t="s">
        <v>134</v>
      </c>
      <c r="C129" s="202" t="s">
        <v>134</v>
      </c>
      <c r="D129" s="202" t="s">
        <v>505</v>
      </c>
      <c r="E129" s="200">
        <v>60583550.84</v>
      </c>
      <c r="F129" s="200">
        <v>39364447.57</v>
      </c>
      <c r="G129" s="200">
        <v>18248569.21</v>
      </c>
      <c r="H129" s="200">
        <v>1505719</v>
      </c>
      <c r="I129" s="200">
        <v>0</v>
      </c>
      <c r="J129" s="200">
        <v>219458</v>
      </c>
      <c r="K129" s="200">
        <v>0</v>
      </c>
      <c r="L129" s="200">
        <v>15705137.26</v>
      </c>
      <c r="M129" s="200">
        <v>0</v>
      </c>
      <c r="N129" s="200">
        <v>0</v>
      </c>
      <c r="O129" s="200">
        <v>3685564.1</v>
      </c>
      <c r="P129" s="200">
        <v>9781280.04</v>
      </c>
      <c r="Q129" s="200">
        <v>2999558.9</v>
      </c>
      <c r="R129" s="200">
        <v>235655</v>
      </c>
      <c r="S129" s="200">
        <v>0</v>
      </c>
      <c r="T129" s="200">
        <v>0</v>
      </c>
      <c r="U129" s="200">
        <v>166263.54</v>
      </c>
      <c r="V129" s="200">
        <v>249864.58</v>
      </c>
      <c r="W129" s="200">
        <v>278130.06</v>
      </c>
      <c r="X129" s="200">
        <v>0</v>
      </c>
      <c r="Y129" s="200">
        <v>189213.02</v>
      </c>
      <c r="Z129" s="200">
        <v>310274</v>
      </c>
      <c r="AA129" s="200">
        <v>64951</v>
      </c>
      <c r="AB129" s="200">
        <v>3509012.12</v>
      </c>
      <c r="AC129" s="200">
        <v>0</v>
      </c>
      <c r="AD129" s="200">
        <v>0</v>
      </c>
      <c r="AE129" s="200">
        <v>201915.3</v>
      </c>
      <c r="AF129" s="200">
        <v>0</v>
      </c>
      <c r="AG129" s="200">
        <v>95111</v>
      </c>
      <c r="AH129" s="200">
        <v>0</v>
      </c>
      <c r="AI129" s="200">
        <v>0</v>
      </c>
      <c r="AJ129" s="200">
        <v>35530</v>
      </c>
      <c r="AK129" s="200">
        <v>0</v>
      </c>
      <c r="AL129" s="200">
        <v>624582</v>
      </c>
      <c r="AM129" s="200">
        <v>42605</v>
      </c>
      <c r="AN129" s="200">
        <v>0</v>
      </c>
      <c r="AO129" s="200">
        <v>0</v>
      </c>
      <c r="AP129" s="200">
        <v>0</v>
      </c>
      <c r="AQ129" s="200">
        <v>778614.52</v>
      </c>
      <c r="AR129" s="200">
        <v>1848256</v>
      </c>
      <c r="AS129" s="200">
        <v>0</v>
      </c>
      <c r="AT129" s="200">
        <v>0</v>
      </c>
      <c r="AU129" s="200">
        <v>0</v>
      </c>
      <c r="AV129" s="200">
        <v>22865</v>
      </c>
      <c r="AW129" s="200">
        <v>1709155</v>
      </c>
      <c r="AX129" s="200">
        <v>0</v>
      </c>
      <c r="AY129" s="200">
        <v>0</v>
      </c>
      <c r="AZ129" s="200">
        <v>55000</v>
      </c>
      <c r="BA129" s="200">
        <v>1560</v>
      </c>
      <c r="BB129" s="200">
        <v>0</v>
      </c>
      <c r="BC129" s="200">
        <v>0</v>
      </c>
      <c r="BD129" s="200">
        <v>0</v>
      </c>
      <c r="BE129" s="200">
        <v>0</v>
      </c>
      <c r="BF129" s="200">
        <v>0</v>
      </c>
      <c r="BG129" s="200">
        <v>0</v>
      </c>
      <c r="BH129" s="200">
        <v>59676</v>
      </c>
      <c r="BI129" s="205" t="s">
        <v>320</v>
      </c>
      <c r="BJ129" s="205" t="s">
        <v>320</v>
      </c>
      <c r="BK129" s="205" t="s">
        <v>320</v>
      </c>
      <c r="BL129" s="205" t="s">
        <v>320</v>
      </c>
      <c r="BM129" s="205" t="s">
        <v>320</v>
      </c>
      <c r="BN129" s="205" t="s">
        <v>320</v>
      </c>
      <c r="BO129" s="205" t="s">
        <v>320</v>
      </c>
      <c r="BP129" s="205" t="s">
        <v>320</v>
      </c>
      <c r="BQ129" s="205" t="s">
        <v>320</v>
      </c>
      <c r="BR129" s="205" t="s">
        <v>320</v>
      </c>
      <c r="BS129" s="205" t="s">
        <v>320</v>
      </c>
      <c r="BT129" s="200">
        <v>9589567.23</v>
      </c>
      <c r="BU129" s="200">
        <v>0</v>
      </c>
      <c r="BV129" s="200">
        <v>6716309.23</v>
      </c>
      <c r="BW129" s="200">
        <v>2786858</v>
      </c>
      <c r="BX129" s="200">
        <v>0</v>
      </c>
      <c r="BY129" s="200">
        <v>0</v>
      </c>
      <c r="BZ129" s="200">
        <v>0</v>
      </c>
      <c r="CA129" s="200">
        <v>0</v>
      </c>
      <c r="CB129" s="200">
        <v>0</v>
      </c>
      <c r="CC129" s="200">
        <v>0</v>
      </c>
      <c r="CD129" s="200">
        <v>0</v>
      </c>
      <c r="CE129" s="200">
        <v>0</v>
      </c>
      <c r="CF129" s="200">
        <v>0</v>
      </c>
      <c r="CG129" s="200">
        <v>0</v>
      </c>
      <c r="CH129" s="205" t="s">
        <v>320</v>
      </c>
      <c r="CI129" s="200">
        <v>86400</v>
      </c>
      <c r="CJ129" s="200">
        <v>0</v>
      </c>
      <c r="CK129" s="200">
        <v>0</v>
      </c>
      <c r="CL129" s="200">
        <v>0</v>
      </c>
      <c r="CM129" s="200">
        <v>0</v>
      </c>
      <c r="CN129" s="200">
        <v>0</v>
      </c>
      <c r="CO129" s="200">
        <v>0</v>
      </c>
      <c r="CP129" s="200">
        <v>0</v>
      </c>
      <c r="CQ129" s="200">
        <v>0</v>
      </c>
      <c r="CR129" s="200">
        <v>0</v>
      </c>
      <c r="CS129" s="200">
        <v>0</v>
      </c>
      <c r="CT129" s="205" t="s">
        <v>320</v>
      </c>
      <c r="CU129" s="209" t="s">
        <v>320</v>
      </c>
    </row>
    <row r="130" ht="15.4" customHeight="1" spans="1:99">
      <c r="A130" s="201" t="s">
        <v>506</v>
      </c>
      <c r="B130" s="202" t="s">
        <v>134</v>
      </c>
      <c r="C130" s="202" t="s">
        <v>134</v>
      </c>
      <c r="D130" s="202" t="s">
        <v>507</v>
      </c>
      <c r="E130" s="200">
        <v>34927693.23</v>
      </c>
      <c r="F130" s="200">
        <v>24027247.19</v>
      </c>
      <c r="G130" s="200">
        <v>11010096.3</v>
      </c>
      <c r="H130" s="200">
        <v>1037739.7</v>
      </c>
      <c r="I130" s="200">
        <v>0</v>
      </c>
      <c r="J130" s="200">
        <v>381676.41</v>
      </c>
      <c r="K130" s="200">
        <v>118300</v>
      </c>
      <c r="L130" s="200">
        <v>9164017.49</v>
      </c>
      <c r="M130" s="200">
        <v>811357.14</v>
      </c>
      <c r="N130" s="200">
        <v>0</v>
      </c>
      <c r="O130" s="200">
        <v>1504060.15</v>
      </c>
      <c r="P130" s="200">
        <v>5828181.46</v>
      </c>
      <c r="Q130" s="200">
        <v>1019593.24</v>
      </c>
      <c r="R130" s="200">
        <v>48619.6</v>
      </c>
      <c r="S130" s="200">
        <v>0</v>
      </c>
      <c r="T130" s="200">
        <v>140</v>
      </c>
      <c r="U130" s="200">
        <v>259685.6</v>
      </c>
      <c r="V130" s="200">
        <v>249861.93</v>
      </c>
      <c r="W130" s="200">
        <v>136809.96</v>
      </c>
      <c r="X130" s="200">
        <v>0</v>
      </c>
      <c r="Y130" s="200">
        <v>241007.2</v>
      </c>
      <c r="Z130" s="200">
        <v>126070.39</v>
      </c>
      <c r="AA130" s="200">
        <v>0</v>
      </c>
      <c r="AB130" s="200">
        <v>2025330.12</v>
      </c>
      <c r="AC130" s="200">
        <v>0</v>
      </c>
      <c r="AD130" s="200">
        <v>0</v>
      </c>
      <c r="AE130" s="200">
        <v>104206.4</v>
      </c>
      <c r="AF130" s="200">
        <v>0</v>
      </c>
      <c r="AG130" s="200">
        <v>1089288.12</v>
      </c>
      <c r="AH130" s="200">
        <v>0</v>
      </c>
      <c r="AI130" s="200">
        <v>0</v>
      </c>
      <c r="AJ130" s="200">
        <v>0</v>
      </c>
      <c r="AK130" s="200">
        <v>0</v>
      </c>
      <c r="AL130" s="200">
        <v>268604</v>
      </c>
      <c r="AM130" s="200">
        <v>8080</v>
      </c>
      <c r="AN130" s="200">
        <v>2</v>
      </c>
      <c r="AO130" s="200">
        <v>0</v>
      </c>
      <c r="AP130" s="200">
        <v>0</v>
      </c>
      <c r="AQ130" s="200">
        <v>250882.9</v>
      </c>
      <c r="AR130" s="200">
        <v>2781074.58</v>
      </c>
      <c r="AS130" s="200">
        <v>0</v>
      </c>
      <c r="AT130" s="200">
        <v>0</v>
      </c>
      <c r="AU130" s="200">
        <v>0</v>
      </c>
      <c r="AV130" s="200">
        <v>13843.53</v>
      </c>
      <c r="AW130" s="200">
        <v>228680.5</v>
      </c>
      <c r="AX130" s="200">
        <v>0</v>
      </c>
      <c r="AY130" s="200">
        <v>0</v>
      </c>
      <c r="AZ130" s="200">
        <v>2484175</v>
      </c>
      <c r="BA130" s="200">
        <v>4100</v>
      </c>
      <c r="BB130" s="200">
        <v>0</v>
      </c>
      <c r="BC130" s="200">
        <v>4417</v>
      </c>
      <c r="BD130" s="200">
        <v>0</v>
      </c>
      <c r="BE130" s="200">
        <v>0</v>
      </c>
      <c r="BF130" s="200">
        <v>0</v>
      </c>
      <c r="BG130" s="200">
        <v>0</v>
      </c>
      <c r="BH130" s="200">
        <v>45858.55</v>
      </c>
      <c r="BI130" s="205" t="s">
        <v>320</v>
      </c>
      <c r="BJ130" s="205" t="s">
        <v>320</v>
      </c>
      <c r="BK130" s="205" t="s">
        <v>320</v>
      </c>
      <c r="BL130" s="205" t="s">
        <v>320</v>
      </c>
      <c r="BM130" s="205" t="s">
        <v>320</v>
      </c>
      <c r="BN130" s="205" t="s">
        <v>320</v>
      </c>
      <c r="BO130" s="205" t="s">
        <v>320</v>
      </c>
      <c r="BP130" s="205" t="s">
        <v>320</v>
      </c>
      <c r="BQ130" s="205" t="s">
        <v>320</v>
      </c>
      <c r="BR130" s="205" t="s">
        <v>320</v>
      </c>
      <c r="BS130" s="205" t="s">
        <v>320</v>
      </c>
      <c r="BT130" s="200">
        <v>2291190</v>
      </c>
      <c r="BU130" s="200">
        <v>0</v>
      </c>
      <c r="BV130" s="200">
        <v>1375150</v>
      </c>
      <c r="BW130" s="200">
        <v>607355</v>
      </c>
      <c r="BX130" s="200">
        <v>0</v>
      </c>
      <c r="BY130" s="200">
        <v>0</v>
      </c>
      <c r="BZ130" s="200">
        <v>0</v>
      </c>
      <c r="CA130" s="200">
        <v>0</v>
      </c>
      <c r="CB130" s="200">
        <v>0</v>
      </c>
      <c r="CC130" s="200">
        <v>0</v>
      </c>
      <c r="CD130" s="200">
        <v>0</v>
      </c>
      <c r="CE130" s="200">
        <v>0</v>
      </c>
      <c r="CF130" s="200">
        <v>0</v>
      </c>
      <c r="CG130" s="200">
        <v>0</v>
      </c>
      <c r="CH130" s="205" t="s">
        <v>320</v>
      </c>
      <c r="CI130" s="200">
        <v>308685</v>
      </c>
      <c r="CJ130" s="200">
        <v>0</v>
      </c>
      <c r="CK130" s="200">
        <v>0</v>
      </c>
      <c r="CL130" s="200">
        <v>0</v>
      </c>
      <c r="CM130" s="200">
        <v>0</v>
      </c>
      <c r="CN130" s="200">
        <v>0</v>
      </c>
      <c r="CO130" s="200">
        <v>0</v>
      </c>
      <c r="CP130" s="200">
        <v>0</v>
      </c>
      <c r="CQ130" s="200">
        <v>0</v>
      </c>
      <c r="CR130" s="200">
        <v>0</v>
      </c>
      <c r="CS130" s="200">
        <v>0</v>
      </c>
      <c r="CT130" s="205" t="s">
        <v>320</v>
      </c>
      <c r="CU130" s="209" t="s">
        <v>320</v>
      </c>
    </row>
    <row r="131" ht="15.4" customHeight="1" spans="1:99">
      <c r="A131" s="201" t="s">
        <v>508</v>
      </c>
      <c r="B131" s="202" t="s">
        <v>134</v>
      </c>
      <c r="C131" s="202" t="s">
        <v>134</v>
      </c>
      <c r="D131" s="202" t="s">
        <v>509</v>
      </c>
      <c r="E131" s="200">
        <v>160213265.08</v>
      </c>
      <c r="F131" s="200">
        <v>114046827.68</v>
      </c>
      <c r="G131" s="200">
        <v>53118898.37</v>
      </c>
      <c r="H131" s="200">
        <v>4857123.7</v>
      </c>
      <c r="I131" s="200">
        <v>0</v>
      </c>
      <c r="J131" s="200">
        <v>4003355.67</v>
      </c>
      <c r="K131" s="200">
        <v>95040</v>
      </c>
      <c r="L131" s="200">
        <v>45329835.03</v>
      </c>
      <c r="M131" s="200">
        <v>921926.29</v>
      </c>
      <c r="N131" s="200">
        <v>0</v>
      </c>
      <c r="O131" s="200">
        <v>5720648.62</v>
      </c>
      <c r="P131" s="200">
        <v>27289588.98</v>
      </c>
      <c r="Q131" s="200">
        <v>4190245.03</v>
      </c>
      <c r="R131" s="200">
        <v>809316.36</v>
      </c>
      <c r="S131" s="200">
        <v>55500</v>
      </c>
      <c r="T131" s="200">
        <v>12895.9</v>
      </c>
      <c r="U131" s="200">
        <v>1723314.04</v>
      </c>
      <c r="V131" s="200">
        <v>2780577.79</v>
      </c>
      <c r="W131" s="200">
        <v>646073</v>
      </c>
      <c r="X131" s="200">
        <v>0</v>
      </c>
      <c r="Y131" s="200">
        <v>2252172.19</v>
      </c>
      <c r="Z131" s="200">
        <v>1857160.02</v>
      </c>
      <c r="AA131" s="200">
        <v>0</v>
      </c>
      <c r="AB131" s="200">
        <v>2331214.37</v>
      </c>
      <c r="AC131" s="200">
        <v>437475</v>
      </c>
      <c r="AD131" s="200">
        <v>65893</v>
      </c>
      <c r="AE131" s="200">
        <v>762777.2</v>
      </c>
      <c r="AF131" s="200">
        <v>26832</v>
      </c>
      <c r="AG131" s="200">
        <v>2342999.47</v>
      </c>
      <c r="AH131" s="200">
        <v>0</v>
      </c>
      <c r="AI131" s="200">
        <v>0</v>
      </c>
      <c r="AJ131" s="200">
        <v>72730</v>
      </c>
      <c r="AK131" s="200">
        <v>5500</v>
      </c>
      <c r="AL131" s="200">
        <v>2018513.41</v>
      </c>
      <c r="AM131" s="200">
        <v>320308.61</v>
      </c>
      <c r="AN131" s="200">
        <v>79892.19</v>
      </c>
      <c r="AO131" s="200">
        <v>14270</v>
      </c>
      <c r="AP131" s="200">
        <v>91344.64</v>
      </c>
      <c r="AQ131" s="200">
        <v>4392584.76</v>
      </c>
      <c r="AR131" s="200">
        <v>4498336.68</v>
      </c>
      <c r="AS131" s="200">
        <v>0</v>
      </c>
      <c r="AT131" s="200">
        <v>0</v>
      </c>
      <c r="AU131" s="200">
        <v>0</v>
      </c>
      <c r="AV131" s="200">
        <v>0</v>
      </c>
      <c r="AW131" s="200">
        <v>489802.6</v>
      </c>
      <c r="AX131" s="200">
        <v>0</v>
      </c>
      <c r="AY131" s="200">
        <v>0</v>
      </c>
      <c r="AZ131" s="200">
        <v>1774925.4</v>
      </c>
      <c r="BA131" s="200">
        <v>12858.2</v>
      </c>
      <c r="BB131" s="200">
        <v>0</v>
      </c>
      <c r="BC131" s="200">
        <v>1682059.38</v>
      </c>
      <c r="BD131" s="200">
        <v>0</v>
      </c>
      <c r="BE131" s="200">
        <v>0</v>
      </c>
      <c r="BF131" s="200">
        <v>0</v>
      </c>
      <c r="BG131" s="200">
        <v>0</v>
      </c>
      <c r="BH131" s="200">
        <v>538691.1</v>
      </c>
      <c r="BI131" s="205" t="s">
        <v>320</v>
      </c>
      <c r="BJ131" s="205" t="s">
        <v>320</v>
      </c>
      <c r="BK131" s="205" t="s">
        <v>320</v>
      </c>
      <c r="BL131" s="205" t="s">
        <v>320</v>
      </c>
      <c r="BM131" s="205" t="s">
        <v>320</v>
      </c>
      <c r="BN131" s="205" t="s">
        <v>320</v>
      </c>
      <c r="BO131" s="205" t="s">
        <v>320</v>
      </c>
      <c r="BP131" s="205" t="s">
        <v>320</v>
      </c>
      <c r="BQ131" s="205" t="s">
        <v>320</v>
      </c>
      <c r="BR131" s="205" t="s">
        <v>320</v>
      </c>
      <c r="BS131" s="205" t="s">
        <v>320</v>
      </c>
      <c r="BT131" s="200">
        <v>5577813.14</v>
      </c>
      <c r="BU131" s="200">
        <v>0</v>
      </c>
      <c r="BV131" s="200">
        <v>3442316.62</v>
      </c>
      <c r="BW131" s="200">
        <v>1881391.52</v>
      </c>
      <c r="BX131" s="200">
        <v>0</v>
      </c>
      <c r="BY131" s="200">
        <v>0</v>
      </c>
      <c r="BZ131" s="200">
        <v>0</v>
      </c>
      <c r="CA131" s="200">
        <v>0</v>
      </c>
      <c r="CB131" s="200">
        <v>0</v>
      </c>
      <c r="CC131" s="200">
        <v>0</v>
      </c>
      <c r="CD131" s="200">
        <v>0</v>
      </c>
      <c r="CE131" s="200">
        <v>0</v>
      </c>
      <c r="CF131" s="200">
        <v>0</v>
      </c>
      <c r="CG131" s="200">
        <v>0</v>
      </c>
      <c r="CH131" s="205" t="s">
        <v>320</v>
      </c>
      <c r="CI131" s="200">
        <v>254105</v>
      </c>
      <c r="CJ131" s="200">
        <v>0</v>
      </c>
      <c r="CK131" s="200">
        <v>0</v>
      </c>
      <c r="CL131" s="200">
        <v>0</v>
      </c>
      <c r="CM131" s="200">
        <v>0</v>
      </c>
      <c r="CN131" s="200">
        <v>0</v>
      </c>
      <c r="CO131" s="200">
        <v>8800698.6</v>
      </c>
      <c r="CP131" s="200">
        <v>8800698.6</v>
      </c>
      <c r="CQ131" s="200">
        <v>0</v>
      </c>
      <c r="CR131" s="200">
        <v>0</v>
      </c>
      <c r="CS131" s="200">
        <v>0</v>
      </c>
      <c r="CT131" s="205" t="s">
        <v>320</v>
      </c>
      <c r="CU131" s="209" t="s">
        <v>320</v>
      </c>
    </row>
    <row r="132" ht="15.4" customHeight="1" spans="1:99">
      <c r="A132" s="201" t="s">
        <v>510</v>
      </c>
      <c r="B132" s="202" t="s">
        <v>134</v>
      </c>
      <c r="C132" s="202" t="s">
        <v>134</v>
      </c>
      <c r="D132" s="202" t="s">
        <v>511</v>
      </c>
      <c r="E132" s="200">
        <v>0</v>
      </c>
      <c r="F132" s="200">
        <v>0</v>
      </c>
      <c r="G132" s="200">
        <v>0</v>
      </c>
      <c r="H132" s="200">
        <v>0</v>
      </c>
      <c r="I132" s="200">
        <v>0</v>
      </c>
      <c r="J132" s="200">
        <v>0</v>
      </c>
      <c r="K132" s="200">
        <v>0</v>
      </c>
      <c r="L132" s="200">
        <v>0</v>
      </c>
      <c r="M132" s="200">
        <v>0</v>
      </c>
      <c r="N132" s="200">
        <v>0</v>
      </c>
      <c r="O132" s="200">
        <v>0</v>
      </c>
      <c r="P132" s="200">
        <v>0</v>
      </c>
      <c r="Q132" s="200">
        <v>0</v>
      </c>
      <c r="R132" s="200">
        <v>0</v>
      </c>
      <c r="S132" s="200">
        <v>0</v>
      </c>
      <c r="T132" s="200">
        <v>0</v>
      </c>
      <c r="U132" s="200">
        <v>0</v>
      </c>
      <c r="V132" s="200">
        <v>0</v>
      </c>
      <c r="W132" s="200">
        <v>0</v>
      </c>
      <c r="X132" s="200">
        <v>0</v>
      </c>
      <c r="Y132" s="200">
        <v>0</v>
      </c>
      <c r="Z132" s="200">
        <v>0</v>
      </c>
      <c r="AA132" s="200">
        <v>0</v>
      </c>
      <c r="AB132" s="200">
        <v>0</v>
      </c>
      <c r="AC132" s="200">
        <v>0</v>
      </c>
      <c r="AD132" s="200">
        <v>0</v>
      </c>
      <c r="AE132" s="200">
        <v>0</v>
      </c>
      <c r="AF132" s="200">
        <v>0</v>
      </c>
      <c r="AG132" s="200">
        <v>0</v>
      </c>
      <c r="AH132" s="200">
        <v>0</v>
      </c>
      <c r="AI132" s="200">
        <v>0</v>
      </c>
      <c r="AJ132" s="200">
        <v>0</v>
      </c>
      <c r="AK132" s="200">
        <v>0</v>
      </c>
      <c r="AL132" s="200">
        <v>0</v>
      </c>
      <c r="AM132" s="200">
        <v>0</v>
      </c>
      <c r="AN132" s="200">
        <v>0</v>
      </c>
      <c r="AO132" s="200">
        <v>0</v>
      </c>
      <c r="AP132" s="200">
        <v>0</v>
      </c>
      <c r="AQ132" s="200">
        <v>0</v>
      </c>
      <c r="AR132" s="200">
        <v>0</v>
      </c>
      <c r="AS132" s="200">
        <v>0</v>
      </c>
      <c r="AT132" s="200">
        <v>0</v>
      </c>
      <c r="AU132" s="200">
        <v>0</v>
      </c>
      <c r="AV132" s="200">
        <v>0</v>
      </c>
      <c r="AW132" s="200">
        <v>0</v>
      </c>
      <c r="AX132" s="200">
        <v>0</v>
      </c>
      <c r="AY132" s="200">
        <v>0</v>
      </c>
      <c r="AZ132" s="200">
        <v>0</v>
      </c>
      <c r="BA132" s="200">
        <v>0</v>
      </c>
      <c r="BB132" s="200">
        <v>0</v>
      </c>
      <c r="BC132" s="200">
        <v>0</v>
      </c>
      <c r="BD132" s="200">
        <v>0</v>
      </c>
      <c r="BE132" s="200">
        <v>0</v>
      </c>
      <c r="BF132" s="200">
        <v>0</v>
      </c>
      <c r="BG132" s="200">
        <v>0</v>
      </c>
      <c r="BH132" s="200">
        <v>0</v>
      </c>
      <c r="BI132" s="205" t="s">
        <v>320</v>
      </c>
      <c r="BJ132" s="205" t="s">
        <v>320</v>
      </c>
      <c r="BK132" s="205" t="s">
        <v>320</v>
      </c>
      <c r="BL132" s="205" t="s">
        <v>320</v>
      </c>
      <c r="BM132" s="205" t="s">
        <v>320</v>
      </c>
      <c r="BN132" s="205" t="s">
        <v>320</v>
      </c>
      <c r="BO132" s="205" t="s">
        <v>320</v>
      </c>
      <c r="BP132" s="205" t="s">
        <v>320</v>
      </c>
      <c r="BQ132" s="205" t="s">
        <v>320</v>
      </c>
      <c r="BR132" s="205" t="s">
        <v>320</v>
      </c>
      <c r="BS132" s="205" t="s">
        <v>320</v>
      </c>
      <c r="BT132" s="200">
        <v>0</v>
      </c>
      <c r="BU132" s="200">
        <v>0</v>
      </c>
      <c r="BV132" s="200">
        <v>0</v>
      </c>
      <c r="BW132" s="200">
        <v>0</v>
      </c>
      <c r="BX132" s="200">
        <v>0</v>
      </c>
      <c r="BY132" s="200">
        <v>0</v>
      </c>
      <c r="BZ132" s="200">
        <v>0</v>
      </c>
      <c r="CA132" s="200">
        <v>0</v>
      </c>
      <c r="CB132" s="200">
        <v>0</v>
      </c>
      <c r="CC132" s="200">
        <v>0</v>
      </c>
      <c r="CD132" s="200">
        <v>0</v>
      </c>
      <c r="CE132" s="200">
        <v>0</v>
      </c>
      <c r="CF132" s="200">
        <v>0</v>
      </c>
      <c r="CG132" s="200">
        <v>0</v>
      </c>
      <c r="CH132" s="205" t="s">
        <v>320</v>
      </c>
      <c r="CI132" s="200">
        <v>0</v>
      </c>
      <c r="CJ132" s="200">
        <v>0</v>
      </c>
      <c r="CK132" s="200">
        <v>0</v>
      </c>
      <c r="CL132" s="200">
        <v>0</v>
      </c>
      <c r="CM132" s="200">
        <v>0</v>
      </c>
      <c r="CN132" s="200">
        <v>0</v>
      </c>
      <c r="CO132" s="200">
        <v>0</v>
      </c>
      <c r="CP132" s="200">
        <v>0</v>
      </c>
      <c r="CQ132" s="200">
        <v>0</v>
      </c>
      <c r="CR132" s="200">
        <v>0</v>
      </c>
      <c r="CS132" s="200">
        <v>0</v>
      </c>
      <c r="CT132" s="205" t="s">
        <v>320</v>
      </c>
      <c r="CU132" s="209" t="s">
        <v>320</v>
      </c>
    </row>
    <row r="133" ht="15.4" customHeight="1" spans="1:99">
      <c r="A133" s="201" t="s">
        <v>512</v>
      </c>
      <c r="B133" s="202" t="s">
        <v>134</v>
      </c>
      <c r="C133" s="202" t="s">
        <v>134</v>
      </c>
      <c r="D133" s="202" t="s">
        <v>513</v>
      </c>
      <c r="E133" s="200">
        <v>35656067.69</v>
      </c>
      <c r="F133" s="200">
        <v>24912844.28</v>
      </c>
      <c r="G133" s="200">
        <v>12390071.89</v>
      </c>
      <c r="H133" s="200">
        <v>1080</v>
      </c>
      <c r="I133" s="200">
        <v>0</v>
      </c>
      <c r="J133" s="200">
        <v>219404.81</v>
      </c>
      <c r="K133" s="200">
        <v>717196.67</v>
      </c>
      <c r="L133" s="200">
        <v>7710097.8</v>
      </c>
      <c r="M133" s="200">
        <v>0</v>
      </c>
      <c r="N133" s="200">
        <v>0</v>
      </c>
      <c r="O133" s="200">
        <v>3874993.11</v>
      </c>
      <c r="P133" s="200">
        <v>9659486.8</v>
      </c>
      <c r="Q133" s="200">
        <v>2609506.89</v>
      </c>
      <c r="R133" s="200">
        <v>132946.35</v>
      </c>
      <c r="S133" s="200">
        <v>0</v>
      </c>
      <c r="T133" s="200">
        <v>5874</v>
      </c>
      <c r="U133" s="200">
        <v>534641.63</v>
      </c>
      <c r="V133" s="200">
        <v>751088.76</v>
      </c>
      <c r="W133" s="200">
        <v>387374.82</v>
      </c>
      <c r="X133" s="200">
        <v>0</v>
      </c>
      <c r="Y133" s="200">
        <v>636057.5</v>
      </c>
      <c r="Z133" s="200">
        <v>644877</v>
      </c>
      <c r="AA133" s="200">
        <v>0</v>
      </c>
      <c r="AB133" s="200">
        <v>1548276.31</v>
      </c>
      <c r="AC133" s="200">
        <v>1500</v>
      </c>
      <c r="AD133" s="200">
        <v>11615</v>
      </c>
      <c r="AE133" s="200">
        <v>386415.19</v>
      </c>
      <c r="AF133" s="200">
        <v>1560</v>
      </c>
      <c r="AG133" s="200">
        <v>239128.19</v>
      </c>
      <c r="AH133" s="200">
        <v>0</v>
      </c>
      <c r="AI133" s="200">
        <v>0</v>
      </c>
      <c r="AJ133" s="200">
        <v>67590</v>
      </c>
      <c r="AK133" s="200">
        <v>17344.52</v>
      </c>
      <c r="AL133" s="200">
        <v>670532.58</v>
      </c>
      <c r="AM133" s="200">
        <v>48765.82</v>
      </c>
      <c r="AN133" s="200">
        <v>14550.11</v>
      </c>
      <c r="AO133" s="200">
        <v>61479</v>
      </c>
      <c r="AP133" s="200">
        <v>0</v>
      </c>
      <c r="AQ133" s="200">
        <v>888363.13</v>
      </c>
      <c r="AR133" s="200">
        <v>545939.61</v>
      </c>
      <c r="AS133" s="200">
        <v>0</v>
      </c>
      <c r="AT133" s="200">
        <v>0</v>
      </c>
      <c r="AU133" s="200">
        <v>0</v>
      </c>
      <c r="AV133" s="200">
        <v>0</v>
      </c>
      <c r="AW133" s="200">
        <v>21152.2</v>
      </c>
      <c r="AX133" s="200">
        <v>0</v>
      </c>
      <c r="AY133" s="200">
        <v>0</v>
      </c>
      <c r="AZ133" s="200">
        <v>322074.82</v>
      </c>
      <c r="BA133" s="200">
        <v>6720</v>
      </c>
      <c r="BB133" s="200">
        <v>0</v>
      </c>
      <c r="BC133" s="200">
        <v>0</v>
      </c>
      <c r="BD133" s="200">
        <v>0</v>
      </c>
      <c r="BE133" s="200">
        <v>0</v>
      </c>
      <c r="BF133" s="200">
        <v>0</v>
      </c>
      <c r="BG133" s="200">
        <v>0</v>
      </c>
      <c r="BH133" s="200">
        <v>195992.59</v>
      </c>
      <c r="BI133" s="205" t="s">
        <v>320</v>
      </c>
      <c r="BJ133" s="205" t="s">
        <v>320</v>
      </c>
      <c r="BK133" s="205" t="s">
        <v>320</v>
      </c>
      <c r="BL133" s="205" t="s">
        <v>320</v>
      </c>
      <c r="BM133" s="205" t="s">
        <v>320</v>
      </c>
      <c r="BN133" s="205" t="s">
        <v>320</v>
      </c>
      <c r="BO133" s="205" t="s">
        <v>320</v>
      </c>
      <c r="BP133" s="205" t="s">
        <v>320</v>
      </c>
      <c r="BQ133" s="205" t="s">
        <v>320</v>
      </c>
      <c r="BR133" s="205" t="s">
        <v>320</v>
      </c>
      <c r="BS133" s="205" t="s">
        <v>320</v>
      </c>
      <c r="BT133" s="200">
        <v>537797</v>
      </c>
      <c r="BU133" s="200">
        <v>0</v>
      </c>
      <c r="BV133" s="200">
        <v>369797</v>
      </c>
      <c r="BW133" s="200">
        <v>54000</v>
      </c>
      <c r="BX133" s="200">
        <v>0</v>
      </c>
      <c r="BY133" s="200">
        <v>0</v>
      </c>
      <c r="BZ133" s="200">
        <v>114000</v>
      </c>
      <c r="CA133" s="200">
        <v>0</v>
      </c>
      <c r="CB133" s="200">
        <v>0</v>
      </c>
      <c r="CC133" s="200">
        <v>0</v>
      </c>
      <c r="CD133" s="200">
        <v>0</v>
      </c>
      <c r="CE133" s="200">
        <v>0</v>
      </c>
      <c r="CF133" s="200">
        <v>0</v>
      </c>
      <c r="CG133" s="200">
        <v>0</v>
      </c>
      <c r="CH133" s="205" t="s">
        <v>320</v>
      </c>
      <c r="CI133" s="200">
        <v>0</v>
      </c>
      <c r="CJ133" s="200">
        <v>0</v>
      </c>
      <c r="CK133" s="200">
        <v>0</v>
      </c>
      <c r="CL133" s="200">
        <v>0</v>
      </c>
      <c r="CM133" s="200">
        <v>0</v>
      </c>
      <c r="CN133" s="200">
        <v>0</v>
      </c>
      <c r="CO133" s="200">
        <v>0</v>
      </c>
      <c r="CP133" s="200">
        <v>0</v>
      </c>
      <c r="CQ133" s="200">
        <v>0</v>
      </c>
      <c r="CR133" s="200">
        <v>0</v>
      </c>
      <c r="CS133" s="200">
        <v>0</v>
      </c>
      <c r="CT133" s="205" t="s">
        <v>320</v>
      </c>
      <c r="CU133" s="209" t="s">
        <v>320</v>
      </c>
    </row>
    <row r="134" ht="15.4" customHeight="1" spans="1:99">
      <c r="A134" s="201" t="s">
        <v>514</v>
      </c>
      <c r="B134" s="202" t="s">
        <v>134</v>
      </c>
      <c r="C134" s="202" t="s">
        <v>134</v>
      </c>
      <c r="D134" s="202" t="s">
        <v>515</v>
      </c>
      <c r="E134" s="200">
        <v>177805247.39</v>
      </c>
      <c r="F134" s="200">
        <v>73946311.11</v>
      </c>
      <c r="G134" s="200">
        <v>26971812.67</v>
      </c>
      <c r="H134" s="200">
        <v>1125325.91</v>
      </c>
      <c r="I134" s="200">
        <v>171300</v>
      </c>
      <c r="J134" s="200">
        <v>3474741.78</v>
      </c>
      <c r="K134" s="200">
        <v>1231882</v>
      </c>
      <c r="L134" s="200">
        <v>25305122.92</v>
      </c>
      <c r="M134" s="200">
        <v>2165426.56</v>
      </c>
      <c r="N134" s="200">
        <v>0</v>
      </c>
      <c r="O134" s="200">
        <v>13500699.27</v>
      </c>
      <c r="P134" s="200">
        <v>47967666.5</v>
      </c>
      <c r="Q134" s="200">
        <v>1334126.59</v>
      </c>
      <c r="R134" s="200">
        <v>173648</v>
      </c>
      <c r="S134" s="200">
        <v>202843</v>
      </c>
      <c r="T134" s="200">
        <v>6901.79</v>
      </c>
      <c r="U134" s="200">
        <v>2702274.95</v>
      </c>
      <c r="V134" s="200">
        <v>2570364.62</v>
      </c>
      <c r="W134" s="200">
        <v>1245606.07</v>
      </c>
      <c r="X134" s="200">
        <v>0</v>
      </c>
      <c r="Y134" s="200">
        <v>2286036.83</v>
      </c>
      <c r="Z134" s="200">
        <v>1654060.89</v>
      </c>
      <c r="AA134" s="200">
        <v>7000</v>
      </c>
      <c r="AB134" s="200">
        <v>6460688.02</v>
      </c>
      <c r="AC134" s="200">
        <v>236430</v>
      </c>
      <c r="AD134" s="200">
        <v>66177.5</v>
      </c>
      <c r="AE134" s="200">
        <v>3902019.12</v>
      </c>
      <c r="AF134" s="200">
        <v>68068.15</v>
      </c>
      <c r="AG134" s="200">
        <v>11920198.55</v>
      </c>
      <c r="AH134" s="200">
        <v>0</v>
      </c>
      <c r="AI134" s="200">
        <v>48805</v>
      </c>
      <c r="AJ134" s="200">
        <v>1491071.5</v>
      </c>
      <c r="AK134" s="200">
        <v>9500</v>
      </c>
      <c r="AL134" s="200">
        <v>1075949.72</v>
      </c>
      <c r="AM134" s="200">
        <v>176997.07</v>
      </c>
      <c r="AN134" s="200">
        <v>427628.02</v>
      </c>
      <c r="AO134" s="200">
        <v>96403.48</v>
      </c>
      <c r="AP134" s="200">
        <v>0</v>
      </c>
      <c r="AQ134" s="200">
        <v>9804867.63</v>
      </c>
      <c r="AR134" s="200">
        <v>8704106.97</v>
      </c>
      <c r="AS134" s="200">
        <v>199487.3</v>
      </c>
      <c r="AT134" s="200">
        <v>0</v>
      </c>
      <c r="AU134" s="200">
        <v>695827</v>
      </c>
      <c r="AV134" s="200">
        <v>0</v>
      </c>
      <c r="AW134" s="200">
        <v>273791.4</v>
      </c>
      <c r="AX134" s="200">
        <v>36262</v>
      </c>
      <c r="AY134" s="200">
        <v>126836</v>
      </c>
      <c r="AZ134" s="200">
        <v>5361054.9</v>
      </c>
      <c r="BA134" s="200">
        <v>6480</v>
      </c>
      <c r="BB134" s="200">
        <v>0</v>
      </c>
      <c r="BC134" s="200">
        <v>1684922.49</v>
      </c>
      <c r="BD134" s="200">
        <v>0</v>
      </c>
      <c r="BE134" s="200">
        <v>3192</v>
      </c>
      <c r="BF134" s="200">
        <v>0</v>
      </c>
      <c r="BG134" s="200">
        <v>0</v>
      </c>
      <c r="BH134" s="200">
        <v>316253.88</v>
      </c>
      <c r="BI134" s="205" t="s">
        <v>320</v>
      </c>
      <c r="BJ134" s="205" t="s">
        <v>320</v>
      </c>
      <c r="BK134" s="205" t="s">
        <v>320</v>
      </c>
      <c r="BL134" s="205" t="s">
        <v>320</v>
      </c>
      <c r="BM134" s="205" t="s">
        <v>320</v>
      </c>
      <c r="BN134" s="205" t="s">
        <v>320</v>
      </c>
      <c r="BO134" s="205" t="s">
        <v>320</v>
      </c>
      <c r="BP134" s="205" t="s">
        <v>320</v>
      </c>
      <c r="BQ134" s="205" t="s">
        <v>320</v>
      </c>
      <c r="BR134" s="205" t="s">
        <v>320</v>
      </c>
      <c r="BS134" s="205" t="s">
        <v>320</v>
      </c>
      <c r="BT134" s="200">
        <v>47187162.81</v>
      </c>
      <c r="BU134" s="200">
        <v>0</v>
      </c>
      <c r="BV134" s="200">
        <v>8949661.14</v>
      </c>
      <c r="BW134" s="200">
        <v>32767122.71</v>
      </c>
      <c r="BX134" s="200">
        <v>0</v>
      </c>
      <c r="BY134" s="200">
        <v>0</v>
      </c>
      <c r="BZ134" s="200">
        <v>40000</v>
      </c>
      <c r="CA134" s="200">
        <v>0</v>
      </c>
      <c r="CB134" s="200">
        <v>0</v>
      </c>
      <c r="CC134" s="200">
        <v>0</v>
      </c>
      <c r="CD134" s="200">
        <v>0</v>
      </c>
      <c r="CE134" s="200">
        <v>0</v>
      </c>
      <c r="CF134" s="200">
        <v>0</v>
      </c>
      <c r="CG134" s="200">
        <v>0</v>
      </c>
      <c r="CH134" s="205" t="s">
        <v>320</v>
      </c>
      <c r="CI134" s="200">
        <v>5430378.96</v>
      </c>
      <c r="CJ134" s="200">
        <v>0</v>
      </c>
      <c r="CK134" s="200">
        <v>0</v>
      </c>
      <c r="CL134" s="200">
        <v>0</v>
      </c>
      <c r="CM134" s="200">
        <v>0</v>
      </c>
      <c r="CN134" s="200">
        <v>0</v>
      </c>
      <c r="CO134" s="200">
        <v>0</v>
      </c>
      <c r="CP134" s="200">
        <v>0</v>
      </c>
      <c r="CQ134" s="200">
        <v>0</v>
      </c>
      <c r="CR134" s="200">
        <v>0</v>
      </c>
      <c r="CS134" s="200">
        <v>0</v>
      </c>
      <c r="CT134" s="205" t="s">
        <v>320</v>
      </c>
      <c r="CU134" s="209" t="s">
        <v>320</v>
      </c>
    </row>
    <row r="135" ht="15.4" customHeight="1" spans="1:99">
      <c r="A135" s="201" t="s">
        <v>516</v>
      </c>
      <c r="B135" s="202" t="s">
        <v>134</v>
      </c>
      <c r="C135" s="202" t="s">
        <v>134</v>
      </c>
      <c r="D135" s="202" t="s">
        <v>517</v>
      </c>
      <c r="E135" s="200">
        <v>131229850.37</v>
      </c>
      <c r="F135" s="200">
        <v>50051718.97</v>
      </c>
      <c r="G135" s="200">
        <v>21456252.31</v>
      </c>
      <c r="H135" s="200">
        <v>392454.01</v>
      </c>
      <c r="I135" s="200">
        <v>0</v>
      </c>
      <c r="J135" s="200">
        <v>1888391.62</v>
      </c>
      <c r="K135" s="200">
        <v>132660</v>
      </c>
      <c r="L135" s="200">
        <v>13966149.4</v>
      </c>
      <c r="M135" s="200">
        <v>2101679.17</v>
      </c>
      <c r="N135" s="200">
        <v>0</v>
      </c>
      <c r="O135" s="200">
        <v>10114132.46</v>
      </c>
      <c r="P135" s="200">
        <v>34847155.97</v>
      </c>
      <c r="Q135" s="200">
        <v>929644.02</v>
      </c>
      <c r="R135" s="200">
        <v>114778</v>
      </c>
      <c r="S135" s="200">
        <v>25000</v>
      </c>
      <c r="T135" s="200">
        <v>3112</v>
      </c>
      <c r="U135" s="200">
        <v>2227563.26</v>
      </c>
      <c r="V135" s="200">
        <v>1942228.65</v>
      </c>
      <c r="W135" s="200">
        <v>929864.19</v>
      </c>
      <c r="X135" s="200">
        <v>0</v>
      </c>
      <c r="Y135" s="200">
        <v>1732727.83</v>
      </c>
      <c r="Z135" s="200">
        <v>816279.39</v>
      </c>
      <c r="AA135" s="200">
        <v>0</v>
      </c>
      <c r="AB135" s="200">
        <v>3573077.44</v>
      </c>
      <c r="AC135" s="200">
        <v>5400</v>
      </c>
      <c r="AD135" s="200">
        <v>66177.5</v>
      </c>
      <c r="AE135" s="200">
        <v>3682477.99</v>
      </c>
      <c r="AF135" s="200">
        <v>59850.15</v>
      </c>
      <c r="AG135" s="200">
        <v>9110107.22</v>
      </c>
      <c r="AH135" s="200">
        <v>0</v>
      </c>
      <c r="AI135" s="200">
        <v>0</v>
      </c>
      <c r="AJ135" s="200">
        <v>850366.86</v>
      </c>
      <c r="AK135" s="200">
        <v>9500</v>
      </c>
      <c r="AL135" s="200">
        <v>892896.98</v>
      </c>
      <c r="AM135" s="200">
        <v>176997.07</v>
      </c>
      <c r="AN135" s="200">
        <v>387628.02</v>
      </c>
      <c r="AO135" s="200">
        <v>7919.74</v>
      </c>
      <c r="AP135" s="200">
        <v>0</v>
      </c>
      <c r="AQ135" s="200">
        <v>7303559.66</v>
      </c>
      <c r="AR135" s="200">
        <v>3355403.3</v>
      </c>
      <c r="AS135" s="200">
        <v>199487.3</v>
      </c>
      <c r="AT135" s="200">
        <v>0</v>
      </c>
      <c r="AU135" s="200">
        <v>0</v>
      </c>
      <c r="AV135" s="200">
        <v>0</v>
      </c>
      <c r="AW135" s="200">
        <v>244939.3</v>
      </c>
      <c r="AX135" s="200">
        <v>36262</v>
      </c>
      <c r="AY135" s="200">
        <v>0</v>
      </c>
      <c r="AZ135" s="200">
        <v>997485.63</v>
      </c>
      <c r="BA135" s="200">
        <v>4380</v>
      </c>
      <c r="BB135" s="200">
        <v>0</v>
      </c>
      <c r="BC135" s="200">
        <v>1625222.49</v>
      </c>
      <c r="BD135" s="200">
        <v>0</v>
      </c>
      <c r="BE135" s="200">
        <v>0</v>
      </c>
      <c r="BF135" s="200">
        <v>0</v>
      </c>
      <c r="BG135" s="200">
        <v>0</v>
      </c>
      <c r="BH135" s="200">
        <v>247626.58</v>
      </c>
      <c r="BI135" s="205" t="s">
        <v>320</v>
      </c>
      <c r="BJ135" s="205" t="s">
        <v>320</v>
      </c>
      <c r="BK135" s="205" t="s">
        <v>320</v>
      </c>
      <c r="BL135" s="205" t="s">
        <v>320</v>
      </c>
      <c r="BM135" s="205" t="s">
        <v>320</v>
      </c>
      <c r="BN135" s="205" t="s">
        <v>320</v>
      </c>
      <c r="BO135" s="205" t="s">
        <v>320</v>
      </c>
      <c r="BP135" s="205" t="s">
        <v>320</v>
      </c>
      <c r="BQ135" s="205" t="s">
        <v>320</v>
      </c>
      <c r="BR135" s="205" t="s">
        <v>320</v>
      </c>
      <c r="BS135" s="205" t="s">
        <v>320</v>
      </c>
      <c r="BT135" s="200">
        <v>42975572.13</v>
      </c>
      <c r="BU135" s="200">
        <v>0</v>
      </c>
      <c r="BV135" s="200">
        <v>8949661.14</v>
      </c>
      <c r="BW135" s="200">
        <v>28555532.03</v>
      </c>
      <c r="BX135" s="200">
        <v>0</v>
      </c>
      <c r="BY135" s="200">
        <v>0</v>
      </c>
      <c r="BZ135" s="200">
        <v>40000</v>
      </c>
      <c r="CA135" s="200">
        <v>0</v>
      </c>
      <c r="CB135" s="200">
        <v>0</v>
      </c>
      <c r="CC135" s="200">
        <v>0</v>
      </c>
      <c r="CD135" s="200">
        <v>0</v>
      </c>
      <c r="CE135" s="200">
        <v>0</v>
      </c>
      <c r="CF135" s="200">
        <v>0</v>
      </c>
      <c r="CG135" s="200">
        <v>0</v>
      </c>
      <c r="CH135" s="205" t="s">
        <v>320</v>
      </c>
      <c r="CI135" s="200">
        <v>5430378.96</v>
      </c>
      <c r="CJ135" s="200">
        <v>0</v>
      </c>
      <c r="CK135" s="200">
        <v>0</v>
      </c>
      <c r="CL135" s="200">
        <v>0</v>
      </c>
      <c r="CM135" s="200">
        <v>0</v>
      </c>
      <c r="CN135" s="200">
        <v>0</v>
      </c>
      <c r="CO135" s="200">
        <v>0</v>
      </c>
      <c r="CP135" s="200">
        <v>0</v>
      </c>
      <c r="CQ135" s="200">
        <v>0</v>
      </c>
      <c r="CR135" s="200">
        <v>0</v>
      </c>
      <c r="CS135" s="200">
        <v>0</v>
      </c>
      <c r="CT135" s="205" t="s">
        <v>320</v>
      </c>
      <c r="CU135" s="209" t="s">
        <v>320</v>
      </c>
    </row>
    <row r="136" ht="15.4" customHeight="1" spans="1:99">
      <c r="A136" s="201" t="s">
        <v>518</v>
      </c>
      <c r="B136" s="202" t="s">
        <v>134</v>
      </c>
      <c r="C136" s="202" t="s">
        <v>134</v>
      </c>
      <c r="D136" s="202" t="s">
        <v>519</v>
      </c>
      <c r="E136" s="200">
        <v>29090965.07</v>
      </c>
      <c r="F136" s="200">
        <v>15667249.96</v>
      </c>
      <c r="G136" s="200">
        <v>5212880.16</v>
      </c>
      <c r="H136" s="200">
        <v>732871.9</v>
      </c>
      <c r="I136" s="200">
        <v>171300</v>
      </c>
      <c r="J136" s="200">
        <v>726032.32</v>
      </c>
      <c r="K136" s="200">
        <v>476512</v>
      </c>
      <c r="L136" s="200">
        <v>5643494</v>
      </c>
      <c r="M136" s="200">
        <v>63747.39</v>
      </c>
      <c r="N136" s="200">
        <v>0</v>
      </c>
      <c r="O136" s="200">
        <v>2640412.19</v>
      </c>
      <c r="P136" s="200">
        <v>8615886.44</v>
      </c>
      <c r="Q136" s="200">
        <v>304482.57</v>
      </c>
      <c r="R136" s="200">
        <v>58870</v>
      </c>
      <c r="S136" s="200">
        <v>177843</v>
      </c>
      <c r="T136" s="200">
        <v>3789.79</v>
      </c>
      <c r="U136" s="200">
        <v>174711.69</v>
      </c>
      <c r="V136" s="200">
        <v>428135.97</v>
      </c>
      <c r="W136" s="200">
        <v>261348</v>
      </c>
      <c r="X136" s="200">
        <v>0</v>
      </c>
      <c r="Y136" s="200">
        <v>553309</v>
      </c>
      <c r="Z136" s="200">
        <v>783109.5</v>
      </c>
      <c r="AA136" s="200">
        <v>7000</v>
      </c>
      <c r="AB136" s="200">
        <v>613653.9</v>
      </c>
      <c r="AC136" s="200">
        <v>21630</v>
      </c>
      <c r="AD136" s="200">
        <v>0</v>
      </c>
      <c r="AE136" s="200">
        <v>219541.13</v>
      </c>
      <c r="AF136" s="200">
        <v>8218</v>
      </c>
      <c r="AG136" s="200">
        <v>2592050.96</v>
      </c>
      <c r="AH136" s="200">
        <v>0</v>
      </c>
      <c r="AI136" s="200">
        <v>48805</v>
      </c>
      <c r="AJ136" s="200">
        <v>587857.4</v>
      </c>
      <c r="AK136" s="200">
        <v>0</v>
      </c>
      <c r="AL136" s="200">
        <v>183052.74</v>
      </c>
      <c r="AM136" s="200">
        <v>0</v>
      </c>
      <c r="AN136" s="200">
        <v>40000</v>
      </c>
      <c r="AO136" s="200">
        <v>88483.74</v>
      </c>
      <c r="AP136" s="200">
        <v>0</v>
      </c>
      <c r="AQ136" s="200">
        <v>1459994.05</v>
      </c>
      <c r="AR136" s="200">
        <v>4807828.67</v>
      </c>
      <c r="AS136" s="200">
        <v>0</v>
      </c>
      <c r="AT136" s="200">
        <v>0</v>
      </c>
      <c r="AU136" s="200">
        <v>695827</v>
      </c>
      <c r="AV136" s="200">
        <v>0</v>
      </c>
      <c r="AW136" s="200">
        <v>28852.1</v>
      </c>
      <c r="AX136" s="200">
        <v>0</v>
      </c>
      <c r="AY136" s="200">
        <v>126836</v>
      </c>
      <c r="AZ136" s="200">
        <v>3822694.27</v>
      </c>
      <c r="BA136" s="200">
        <v>2100</v>
      </c>
      <c r="BB136" s="200">
        <v>0</v>
      </c>
      <c r="BC136" s="200">
        <v>59700</v>
      </c>
      <c r="BD136" s="200">
        <v>0</v>
      </c>
      <c r="BE136" s="200">
        <v>3192</v>
      </c>
      <c r="BF136" s="200">
        <v>0</v>
      </c>
      <c r="BG136" s="200">
        <v>0</v>
      </c>
      <c r="BH136" s="200">
        <v>68627.3</v>
      </c>
      <c r="BI136" s="205" t="s">
        <v>320</v>
      </c>
      <c r="BJ136" s="205" t="s">
        <v>320</v>
      </c>
      <c r="BK136" s="205" t="s">
        <v>320</v>
      </c>
      <c r="BL136" s="205" t="s">
        <v>320</v>
      </c>
      <c r="BM136" s="205" t="s">
        <v>320</v>
      </c>
      <c r="BN136" s="205" t="s">
        <v>320</v>
      </c>
      <c r="BO136" s="205" t="s">
        <v>320</v>
      </c>
      <c r="BP136" s="205" t="s">
        <v>320</v>
      </c>
      <c r="BQ136" s="205" t="s">
        <v>320</v>
      </c>
      <c r="BR136" s="205" t="s">
        <v>320</v>
      </c>
      <c r="BS136" s="205" t="s">
        <v>320</v>
      </c>
      <c r="BT136" s="200">
        <v>0</v>
      </c>
      <c r="BU136" s="200">
        <v>0</v>
      </c>
      <c r="BV136" s="200">
        <v>0</v>
      </c>
      <c r="BW136" s="200">
        <v>0</v>
      </c>
      <c r="BX136" s="200">
        <v>0</v>
      </c>
      <c r="BY136" s="200">
        <v>0</v>
      </c>
      <c r="BZ136" s="200">
        <v>0</v>
      </c>
      <c r="CA136" s="200">
        <v>0</v>
      </c>
      <c r="CB136" s="200">
        <v>0</v>
      </c>
      <c r="CC136" s="200">
        <v>0</v>
      </c>
      <c r="CD136" s="200">
        <v>0</v>
      </c>
      <c r="CE136" s="200">
        <v>0</v>
      </c>
      <c r="CF136" s="200">
        <v>0</v>
      </c>
      <c r="CG136" s="200">
        <v>0</v>
      </c>
      <c r="CH136" s="205" t="s">
        <v>320</v>
      </c>
      <c r="CI136" s="200">
        <v>0</v>
      </c>
      <c r="CJ136" s="200">
        <v>0</v>
      </c>
      <c r="CK136" s="200">
        <v>0</v>
      </c>
      <c r="CL136" s="200">
        <v>0</v>
      </c>
      <c r="CM136" s="200">
        <v>0</v>
      </c>
      <c r="CN136" s="200">
        <v>0</v>
      </c>
      <c r="CO136" s="200">
        <v>0</v>
      </c>
      <c r="CP136" s="200">
        <v>0</v>
      </c>
      <c r="CQ136" s="200">
        <v>0</v>
      </c>
      <c r="CR136" s="200">
        <v>0</v>
      </c>
      <c r="CS136" s="200">
        <v>0</v>
      </c>
      <c r="CT136" s="205" t="s">
        <v>320</v>
      </c>
      <c r="CU136" s="209" t="s">
        <v>320</v>
      </c>
    </row>
    <row r="137" ht="15.4" customHeight="1" spans="1:99">
      <c r="A137" s="201" t="s">
        <v>520</v>
      </c>
      <c r="B137" s="202" t="s">
        <v>134</v>
      </c>
      <c r="C137" s="202" t="s">
        <v>134</v>
      </c>
      <c r="D137" s="202" t="s">
        <v>521</v>
      </c>
      <c r="E137" s="200">
        <v>17484431.95</v>
      </c>
      <c r="F137" s="200">
        <v>8227342.18</v>
      </c>
      <c r="G137" s="200">
        <v>302680.2</v>
      </c>
      <c r="H137" s="200">
        <v>0</v>
      </c>
      <c r="I137" s="200">
        <v>0</v>
      </c>
      <c r="J137" s="200">
        <v>860317.84</v>
      </c>
      <c r="K137" s="200">
        <v>622710</v>
      </c>
      <c r="L137" s="200">
        <v>5695479.52</v>
      </c>
      <c r="M137" s="200">
        <v>0</v>
      </c>
      <c r="N137" s="200">
        <v>0</v>
      </c>
      <c r="O137" s="200">
        <v>746154.62</v>
      </c>
      <c r="P137" s="200">
        <v>4504624.09</v>
      </c>
      <c r="Q137" s="200">
        <v>100000</v>
      </c>
      <c r="R137" s="200">
        <v>0</v>
      </c>
      <c r="S137" s="200">
        <v>0</v>
      </c>
      <c r="T137" s="200">
        <v>0</v>
      </c>
      <c r="U137" s="200">
        <v>300000</v>
      </c>
      <c r="V137" s="200">
        <v>200000</v>
      </c>
      <c r="W137" s="200">
        <v>54393.88</v>
      </c>
      <c r="X137" s="200">
        <v>0</v>
      </c>
      <c r="Y137" s="200">
        <v>0</v>
      </c>
      <c r="Z137" s="200">
        <v>54672</v>
      </c>
      <c r="AA137" s="200">
        <v>0</v>
      </c>
      <c r="AB137" s="200">
        <v>2273956.68</v>
      </c>
      <c r="AC137" s="200">
        <v>209400</v>
      </c>
      <c r="AD137" s="200">
        <v>0</v>
      </c>
      <c r="AE137" s="200">
        <v>0</v>
      </c>
      <c r="AF137" s="200">
        <v>0</v>
      </c>
      <c r="AG137" s="200">
        <v>218040.37</v>
      </c>
      <c r="AH137" s="200">
        <v>0</v>
      </c>
      <c r="AI137" s="200">
        <v>0</v>
      </c>
      <c r="AJ137" s="200">
        <v>52847.24</v>
      </c>
      <c r="AK137" s="200">
        <v>0</v>
      </c>
      <c r="AL137" s="200">
        <v>0</v>
      </c>
      <c r="AM137" s="200">
        <v>0</v>
      </c>
      <c r="AN137" s="200">
        <v>0</v>
      </c>
      <c r="AO137" s="200">
        <v>0</v>
      </c>
      <c r="AP137" s="200">
        <v>0</v>
      </c>
      <c r="AQ137" s="200">
        <v>1041313.92</v>
      </c>
      <c r="AR137" s="200">
        <v>540875</v>
      </c>
      <c r="AS137" s="200">
        <v>0</v>
      </c>
      <c r="AT137" s="200">
        <v>0</v>
      </c>
      <c r="AU137" s="200">
        <v>0</v>
      </c>
      <c r="AV137" s="200">
        <v>0</v>
      </c>
      <c r="AW137" s="200">
        <v>0</v>
      </c>
      <c r="AX137" s="200">
        <v>0</v>
      </c>
      <c r="AY137" s="200">
        <v>0</v>
      </c>
      <c r="AZ137" s="200">
        <v>540875</v>
      </c>
      <c r="BA137" s="200">
        <v>0</v>
      </c>
      <c r="BB137" s="200">
        <v>0</v>
      </c>
      <c r="BC137" s="200">
        <v>0</v>
      </c>
      <c r="BD137" s="200">
        <v>0</v>
      </c>
      <c r="BE137" s="200">
        <v>0</v>
      </c>
      <c r="BF137" s="200">
        <v>0</v>
      </c>
      <c r="BG137" s="200">
        <v>0</v>
      </c>
      <c r="BH137" s="200">
        <v>0</v>
      </c>
      <c r="BI137" s="205" t="s">
        <v>320</v>
      </c>
      <c r="BJ137" s="205" t="s">
        <v>320</v>
      </c>
      <c r="BK137" s="205" t="s">
        <v>320</v>
      </c>
      <c r="BL137" s="205" t="s">
        <v>320</v>
      </c>
      <c r="BM137" s="205" t="s">
        <v>320</v>
      </c>
      <c r="BN137" s="205" t="s">
        <v>320</v>
      </c>
      <c r="BO137" s="205" t="s">
        <v>320</v>
      </c>
      <c r="BP137" s="205" t="s">
        <v>320</v>
      </c>
      <c r="BQ137" s="205" t="s">
        <v>320</v>
      </c>
      <c r="BR137" s="205" t="s">
        <v>320</v>
      </c>
      <c r="BS137" s="205" t="s">
        <v>320</v>
      </c>
      <c r="BT137" s="200">
        <v>4211590.68</v>
      </c>
      <c r="BU137" s="200">
        <v>0</v>
      </c>
      <c r="BV137" s="200">
        <v>0</v>
      </c>
      <c r="BW137" s="200">
        <v>4211590.68</v>
      </c>
      <c r="BX137" s="200">
        <v>0</v>
      </c>
      <c r="BY137" s="200">
        <v>0</v>
      </c>
      <c r="BZ137" s="200">
        <v>0</v>
      </c>
      <c r="CA137" s="200">
        <v>0</v>
      </c>
      <c r="CB137" s="200">
        <v>0</v>
      </c>
      <c r="CC137" s="200">
        <v>0</v>
      </c>
      <c r="CD137" s="200">
        <v>0</v>
      </c>
      <c r="CE137" s="200">
        <v>0</v>
      </c>
      <c r="CF137" s="200">
        <v>0</v>
      </c>
      <c r="CG137" s="200">
        <v>0</v>
      </c>
      <c r="CH137" s="205" t="s">
        <v>320</v>
      </c>
      <c r="CI137" s="200">
        <v>0</v>
      </c>
      <c r="CJ137" s="200">
        <v>0</v>
      </c>
      <c r="CK137" s="200">
        <v>0</v>
      </c>
      <c r="CL137" s="200">
        <v>0</v>
      </c>
      <c r="CM137" s="200">
        <v>0</v>
      </c>
      <c r="CN137" s="200">
        <v>0</v>
      </c>
      <c r="CO137" s="200">
        <v>0</v>
      </c>
      <c r="CP137" s="200">
        <v>0</v>
      </c>
      <c r="CQ137" s="200">
        <v>0</v>
      </c>
      <c r="CR137" s="200">
        <v>0</v>
      </c>
      <c r="CS137" s="200">
        <v>0</v>
      </c>
      <c r="CT137" s="205" t="s">
        <v>320</v>
      </c>
      <c r="CU137" s="209" t="s">
        <v>320</v>
      </c>
    </row>
    <row r="138" ht="15.4" customHeight="1" spans="1:99">
      <c r="A138" s="201" t="s">
        <v>522</v>
      </c>
      <c r="B138" s="202" t="s">
        <v>134</v>
      </c>
      <c r="C138" s="202" t="s">
        <v>134</v>
      </c>
      <c r="D138" s="202" t="s">
        <v>523</v>
      </c>
      <c r="E138" s="200">
        <v>2704034.17</v>
      </c>
      <c r="F138" s="200">
        <v>2203951.8</v>
      </c>
      <c r="G138" s="200">
        <v>1105327.3</v>
      </c>
      <c r="H138" s="200">
        <v>148543</v>
      </c>
      <c r="I138" s="200">
        <v>0</v>
      </c>
      <c r="J138" s="200">
        <v>10482</v>
      </c>
      <c r="K138" s="200">
        <v>26001</v>
      </c>
      <c r="L138" s="200">
        <v>913598.5</v>
      </c>
      <c r="M138" s="200">
        <v>0</v>
      </c>
      <c r="N138" s="200">
        <v>0</v>
      </c>
      <c r="O138" s="200">
        <v>0</v>
      </c>
      <c r="P138" s="200">
        <v>493062.37</v>
      </c>
      <c r="Q138" s="200">
        <v>61568.7</v>
      </c>
      <c r="R138" s="200">
        <v>14863.15</v>
      </c>
      <c r="S138" s="200">
        <v>0</v>
      </c>
      <c r="T138" s="200">
        <v>1238</v>
      </c>
      <c r="U138" s="200">
        <v>1431.1</v>
      </c>
      <c r="V138" s="200">
        <v>7435.24</v>
      </c>
      <c r="W138" s="200">
        <v>11561.01</v>
      </c>
      <c r="X138" s="200">
        <v>0</v>
      </c>
      <c r="Y138" s="200">
        <v>0</v>
      </c>
      <c r="Z138" s="200">
        <v>70800</v>
      </c>
      <c r="AA138" s="200">
        <v>0</v>
      </c>
      <c r="AB138" s="200">
        <v>2960</v>
      </c>
      <c r="AC138" s="200">
        <v>0</v>
      </c>
      <c r="AD138" s="200">
        <v>0</v>
      </c>
      <c r="AE138" s="200">
        <v>2200</v>
      </c>
      <c r="AF138" s="200">
        <v>0</v>
      </c>
      <c r="AG138" s="200">
        <v>0</v>
      </c>
      <c r="AH138" s="200">
        <v>0</v>
      </c>
      <c r="AI138" s="200">
        <v>0</v>
      </c>
      <c r="AJ138" s="200">
        <v>0</v>
      </c>
      <c r="AK138" s="200">
        <v>0</v>
      </c>
      <c r="AL138" s="200">
        <v>98039</v>
      </c>
      <c r="AM138" s="200">
        <v>0</v>
      </c>
      <c r="AN138" s="200">
        <v>0</v>
      </c>
      <c r="AO138" s="200">
        <v>21000</v>
      </c>
      <c r="AP138" s="200">
        <v>0</v>
      </c>
      <c r="AQ138" s="200">
        <v>199966.17</v>
      </c>
      <c r="AR138" s="200">
        <v>7020</v>
      </c>
      <c r="AS138" s="200">
        <v>0</v>
      </c>
      <c r="AT138" s="200">
        <v>0</v>
      </c>
      <c r="AU138" s="200">
        <v>0</v>
      </c>
      <c r="AV138" s="200">
        <v>0</v>
      </c>
      <c r="AW138" s="200">
        <v>6420</v>
      </c>
      <c r="AX138" s="200">
        <v>0</v>
      </c>
      <c r="AY138" s="200">
        <v>0</v>
      </c>
      <c r="AZ138" s="200">
        <v>0</v>
      </c>
      <c r="BA138" s="200">
        <v>600</v>
      </c>
      <c r="BB138" s="200">
        <v>0</v>
      </c>
      <c r="BC138" s="200">
        <v>0</v>
      </c>
      <c r="BD138" s="200">
        <v>0</v>
      </c>
      <c r="BE138" s="200">
        <v>0</v>
      </c>
      <c r="BF138" s="200">
        <v>0</v>
      </c>
      <c r="BG138" s="200">
        <v>0</v>
      </c>
      <c r="BH138" s="200">
        <v>0</v>
      </c>
      <c r="BI138" s="205" t="s">
        <v>320</v>
      </c>
      <c r="BJ138" s="205" t="s">
        <v>320</v>
      </c>
      <c r="BK138" s="205" t="s">
        <v>320</v>
      </c>
      <c r="BL138" s="205" t="s">
        <v>320</v>
      </c>
      <c r="BM138" s="205" t="s">
        <v>320</v>
      </c>
      <c r="BN138" s="205" t="s">
        <v>320</v>
      </c>
      <c r="BO138" s="205" t="s">
        <v>320</v>
      </c>
      <c r="BP138" s="205" t="s">
        <v>320</v>
      </c>
      <c r="BQ138" s="205" t="s">
        <v>320</v>
      </c>
      <c r="BR138" s="205" t="s">
        <v>320</v>
      </c>
      <c r="BS138" s="205" t="s">
        <v>320</v>
      </c>
      <c r="BT138" s="200">
        <v>0</v>
      </c>
      <c r="BU138" s="200">
        <v>0</v>
      </c>
      <c r="BV138" s="200">
        <v>0</v>
      </c>
      <c r="BW138" s="200">
        <v>0</v>
      </c>
      <c r="BX138" s="200">
        <v>0</v>
      </c>
      <c r="BY138" s="200">
        <v>0</v>
      </c>
      <c r="BZ138" s="200">
        <v>0</v>
      </c>
      <c r="CA138" s="200">
        <v>0</v>
      </c>
      <c r="CB138" s="200">
        <v>0</v>
      </c>
      <c r="CC138" s="200">
        <v>0</v>
      </c>
      <c r="CD138" s="200">
        <v>0</v>
      </c>
      <c r="CE138" s="200">
        <v>0</v>
      </c>
      <c r="CF138" s="200">
        <v>0</v>
      </c>
      <c r="CG138" s="200">
        <v>0</v>
      </c>
      <c r="CH138" s="205" t="s">
        <v>320</v>
      </c>
      <c r="CI138" s="200">
        <v>0</v>
      </c>
      <c r="CJ138" s="200">
        <v>0</v>
      </c>
      <c r="CK138" s="200">
        <v>0</v>
      </c>
      <c r="CL138" s="200">
        <v>0</v>
      </c>
      <c r="CM138" s="200">
        <v>0</v>
      </c>
      <c r="CN138" s="200">
        <v>0</v>
      </c>
      <c r="CO138" s="200">
        <v>0</v>
      </c>
      <c r="CP138" s="200">
        <v>0</v>
      </c>
      <c r="CQ138" s="200">
        <v>0</v>
      </c>
      <c r="CR138" s="200">
        <v>0</v>
      </c>
      <c r="CS138" s="200">
        <v>0</v>
      </c>
      <c r="CT138" s="205" t="s">
        <v>320</v>
      </c>
      <c r="CU138" s="209" t="s">
        <v>320</v>
      </c>
    </row>
    <row r="139" ht="15.4" customHeight="1" spans="1:99">
      <c r="A139" s="201" t="s">
        <v>524</v>
      </c>
      <c r="B139" s="202" t="s">
        <v>134</v>
      </c>
      <c r="C139" s="202" t="s">
        <v>134</v>
      </c>
      <c r="D139" s="202" t="s">
        <v>525</v>
      </c>
      <c r="E139" s="200">
        <v>2704034.17</v>
      </c>
      <c r="F139" s="200">
        <v>2203951.8</v>
      </c>
      <c r="G139" s="200">
        <v>1105327.3</v>
      </c>
      <c r="H139" s="200">
        <v>148543</v>
      </c>
      <c r="I139" s="200">
        <v>0</v>
      </c>
      <c r="J139" s="200">
        <v>10482</v>
      </c>
      <c r="K139" s="200">
        <v>26001</v>
      </c>
      <c r="L139" s="200">
        <v>913598.5</v>
      </c>
      <c r="M139" s="200">
        <v>0</v>
      </c>
      <c r="N139" s="200">
        <v>0</v>
      </c>
      <c r="O139" s="200">
        <v>0</v>
      </c>
      <c r="P139" s="200">
        <v>493062.37</v>
      </c>
      <c r="Q139" s="200">
        <v>61568.7</v>
      </c>
      <c r="R139" s="200">
        <v>14863.15</v>
      </c>
      <c r="S139" s="200">
        <v>0</v>
      </c>
      <c r="T139" s="200">
        <v>1238</v>
      </c>
      <c r="U139" s="200">
        <v>1431.1</v>
      </c>
      <c r="V139" s="200">
        <v>7435.24</v>
      </c>
      <c r="W139" s="200">
        <v>11561.01</v>
      </c>
      <c r="X139" s="200">
        <v>0</v>
      </c>
      <c r="Y139" s="200">
        <v>0</v>
      </c>
      <c r="Z139" s="200">
        <v>70800</v>
      </c>
      <c r="AA139" s="200">
        <v>0</v>
      </c>
      <c r="AB139" s="200">
        <v>2960</v>
      </c>
      <c r="AC139" s="200">
        <v>0</v>
      </c>
      <c r="AD139" s="200">
        <v>0</v>
      </c>
      <c r="AE139" s="200">
        <v>2200</v>
      </c>
      <c r="AF139" s="200">
        <v>0</v>
      </c>
      <c r="AG139" s="200">
        <v>0</v>
      </c>
      <c r="AH139" s="200">
        <v>0</v>
      </c>
      <c r="AI139" s="200">
        <v>0</v>
      </c>
      <c r="AJ139" s="200">
        <v>0</v>
      </c>
      <c r="AK139" s="200">
        <v>0</v>
      </c>
      <c r="AL139" s="200">
        <v>98039</v>
      </c>
      <c r="AM139" s="200">
        <v>0</v>
      </c>
      <c r="AN139" s="200">
        <v>0</v>
      </c>
      <c r="AO139" s="200">
        <v>21000</v>
      </c>
      <c r="AP139" s="200">
        <v>0</v>
      </c>
      <c r="AQ139" s="200">
        <v>199966.17</v>
      </c>
      <c r="AR139" s="200">
        <v>7020</v>
      </c>
      <c r="AS139" s="200">
        <v>0</v>
      </c>
      <c r="AT139" s="200">
        <v>0</v>
      </c>
      <c r="AU139" s="200">
        <v>0</v>
      </c>
      <c r="AV139" s="200">
        <v>0</v>
      </c>
      <c r="AW139" s="200">
        <v>6420</v>
      </c>
      <c r="AX139" s="200">
        <v>0</v>
      </c>
      <c r="AY139" s="200">
        <v>0</v>
      </c>
      <c r="AZ139" s="200">
        <v>0</v>
      </c>
      <c r="BA139" s="200">
        <v>600</v>
      </c>
      <c r="BB139" s="200">
        <v>0</v>
      </c>
      <c r="BC139" s="200">
        <v>0</v>
      </c>
      <c r="BD139" s="200">
        <v>0</v>
      </c>
      <c r="BE139" s="200">
        <v>0</v>
      </c>
      <c r="BF139" s="200">
        <v>0</v>
      </c>
      <c r="BG139" s="200">
        <v>0</v>
      </c>
      <c r="BH139" s="200">
        <v>0</v>
      </c>
      <c r="BI139" s="205" t="s">
        <v>320</v>
      </c>
      <c r="BJ139" s="205" t="s">
        <v>320</v>
      </c>
      <c r="BK139" s="205" t="s">
        <v>320</v>
      </c>
      <c r="BL139" s="205" t="s">
        <v>320</v>
      </c>
      <c r="BM139" s="205" t="s">
        <v>320</v>
      </c>
      <c r="BN139" s="205" t="s">
        <v>320</v>
      </c>
      <c r="BO139" s="205" t="s">
        <v>320</v>
      </c>
      <c r="BP139" s="205" t="s">
        <v>320</v>
      </c>
      <c r="BQ139" s="205" t="s">
        <v>320</v>
      </c>
      <c r="BR139" s="205" t="s">
        <v>320</v>
      </c>
      <c r="BS139" s="205" t="s">
        <v>320</v>
      </c>
      <c r="BT139" s="200">
        <v>0</v>
      </c>
      <c r="BU139" s="200">
        <v>0</v>
      </c>
      <c r="BV139" s="200">
        <v>0</v>
      </c>
      <c r="BW139" s="200">
        <v>0</v>
      </c>
      <c r="BX139" s="200">
        <v>0</v>
      </c>
      <c r="BY139" s="200">
        <v>0</v>
      </c>
      <c r="BZ139" s="200">
        <v>0</v>
      </c>
      <c r="CA139" s="200">
        <v>0</v>
      </c>
      <c r="CB139" s="200">
        <v>0</v>
      </c>
      <c r="CC139" s="200">
        <v>0</v>
      </c>
      <c r="CD139" s="200">
        <v>0</v>
      </c>
      <c r="CE139" s="200">
        <v>0</v>
      </c>
      <c r="CF139" s="200">
        <v>0</v>
      </c>
      <c r="CG139" s="200">
        <v>0</v>
      </c>
      <c r="CH139" s="205" t="s">
        <v>320</v>
      </c>
      <c r="CI139" s="200">
        <v>0</v>
      </c>
      <c r="CJ139" s="200">
        <v>0</v>
      </c>
      <c r="CK139" s="200">
        <v>0</v>
      </c>
      <c r="CL139" s="200">
        <v>0</v>
      </c>
      <c r="CM139" s="200">
        <v>0</v>
      </c>
      <c r="CN139" s="200">
        <v>0</v>
      </c>
      <c r="CO139" s="200">
        <v>0</v>
      </c>
      <c r="CP139" s="200">
        <v>0</v>
      </c>
      <c r="CQ139" s="200">
        <v>0</v>
      </c>
      <c r="CR139" s="200">
        <v>0</v>
      </c>
      <c r="CS139" s="200">
        <v>0</v>
      </c>
      <c r="CT139" s="205" t="s">
        <v>320</v>
      </c>
      <c r="CU139" s="209" t="s">
        <v>320</v>
      </c>
    </row>
    <row r="140" ht="15.4" customHeight="1" spans="1:99">
      <c r="A140" s="201" t="s">
        <v>526</v>
      </c>
      <c r="B140" s="202" t="s">
        <v>134</v>
      </c>
      <c r="C140" s="202" t="s">
        <v>134</v>
      </c>
      <c r="D140" s="202" t="s">
        <v>527</v>
      </c>
      <c r="E140" s="200">
        <v>8108791.41</v>
      </c>
      <c r="F140" s="200">
        <v>5328585.74</v>
      </c>
      <c r="G140" s="200">
        <v>2315402</v>
      </c>
      <c r="H140" s="200">
        <v>710084</v>
      </c>
      <c r="I140" s="200">
        <v>724485</v>
      </c>
      <c r="J140" s="200">
        <v>20383.52</v>
      </c>
      <c r="K140" s="200">
        <v>136312.33</v>
      </c>
      <c r="L140" s="200">
        <v>1165598</v>
      </c>
      <c r="M140" s="200">
        <v>0</v>
      </c>
      <c r="N140" s="200">
        <v>0</v>
      </c>
      <c r="O140" s="200">
        <v>256320.89</v>
      </c>
      <c r="P140" s="200">
        <v>2440171.61</v>
      </c>
      <c r="Q140" s="200">
        <v>178059.3</v>
      </c>
      <c r="R140" s="200">
        <v>24832</v>
      </c>
      <c r="S140" s="200">
        <v>0</v>
      </c>
      <c r="T140" s="200">
        <v>4151.47</v>
      </c>
      <c r="U140" s="200">
        <v>129186.63</v>
      </c>
      <c r="V140" s="200">
        <v>125222.15</v>
      </c>
      <c r="W140" s="200">
        <v>70675.7</v>
      </c>
      <c r="X140" s="200">
        <v>0</v>
      </c>
      <c r="Y140" s="200">
        <v>106620</v>
      </c>
      <c r="Z140" s="200">
        <v>190406.5</v>
      </c>
      <c r="AA140" s="200">
        <v>0</v>
      </c>
      <c r="AB140" s="200">
        <v>81653.7</v>
      </c>
      <c r="AC140" s="200">
        <v>0</v>
      </c>
      <c r="AD140" s="200">
        <v>14440</v>
      </c>
      <c r="AE140" s="200">
        <v>100131</v>
      </c>
      <c r="AF140" s="200">
        <v>1350</v>
      </c>
      <c r="AG140" s="200">
        <v>38690.54</v>
      </c>
      <c r="AH140" s="200">
        <v>0</v>
      </c>
      <c r="AI140" s="200">
        <v>0</v>
      </c>
      <c r="AJ140" s="200">
        <v>705824.4</v>
      </c>
      <c r="AK140" s="200">
        <v>0</v>
      </c>
      <c r="AL140" s="200">
        <v>82559.46</v>
      </c>
      <c r="AM140" s="200">
        <v>0</v>
      </c>
      <c r="AN140" s="200">
        <v>0</v>
      </c>
      <c r="AO140" s="200">
        <v>272530</v>
      </c>
      <c r="AP140" s="200">
        <v>0</v>
      </c>
      <c r="AQ140" s="200">
        <v>313838.76</v>
      </c>
      <c r="AR140" s="200">
        <v>340034.06</v>
      </c>
      <c r="AS140" s="200">
        <v>281677</v>
      </c>
      <c r="AT140" s="200">
        <v>0</v>
      </c>
      <c r="AU140" s="200">
        <v>0</v>
      </c>
      <c r="AV140" s="200">
        <v>0</v>
      </c>
      <c r="AW140" s="200">
        <v>23241</v>
      </c>
      <c r="AX140" s="200">
        <v>0</v>
      </c>
      <c r="AY140" s="200">
        <v>0</v>
      </c>
      <c r="AZ140" s="200">
        <v>0</v>
      </c>
      <c r="BA140" s="200">
        <v>595</v>
      </c>
      <c r="BB140" s="200">
        <v>0</v>
      </c>
      <c r="BC140" s="200">
        <v>0</v>
      </c>
      <c r="BD140" s="200">
        <v>0</v>
      </c>
      <c r="BE140" s="200">
        <v>0</v>
      </c>
      <c r="BF140" s="200">
        <v>0</v>
      </c>
      <c r="BG140" s="200">
        <v>0</v>
      </c>
      <c r="BH140" s="200">
        <v>34521.06</v>
      </c>
      <c r="BI140" s="205" t="s">
        <v>320</v>
      </c>
      <c r="BJ140" s="205" t="s">
        <v>320</v>
      </c>
      <c r="BK140" s="205" t="s">
        <v>320</v>
      </c>
      <c r="BL140" s="205" t="s">
        <v>320</v>
      </c>
      <c r="BM140" s="205" t="s">
        <v>320</v>
      </c>
      <c r="BN140" s="205" t="s">
        <v>320</v>
      </c>
      <c r="BO140" s="205" t="s">
        <v>320</v>
      </c>
      <c r="BP140" s="205" t="s">
        <v>320</v>
      </c>
      <c r="BQ140" s="205" t="s">
        <v>320</v>
      </c>
      <c r="BR140" s="205" t="s">
        <v>320</v>
      </c>
      <c r="BS140" s="205" t="s">
        <v>320</v>
      </c>
      <c r="BT140" s="200">
        <v>0</v>
      </c>
      <c r="BU140" s="200">
        <v>0</v>
      </c>
      <c r="BV140" s="200">
        <v>0</v>
      </c>
      <c r="BW140" s="200">
        <v>0</v>
      </c>
      <c r="BX140" s="200">
        <v>0</v>
      </c>
      <c r="BY140" s="200">
        <v>0</v>
      </c>
      <c r="BZ140" s="200">
        <v>0</v>
      </c>
      <c r="CA140" s="200">
        <v>0</v>
      </c>
      <c r="CB140" s="200">
        <v>0</v>
      </c>
      <c r="CC140" s="200">
        <v>0</v>
      </c>
      <c r="CD140" s="200">
        <v>0</v>
      </c>
      <c r="CE140" s="200">
        <v>0</v>
      </c>
      <c r="CF140" s="200">
        <v>0</v>
      </c>
      <c r="CG140" s="200">
        <v>0</v>
      </c>
      <c r="CH140" s="205" t="s">
        <v>320</v>
      </c>
      <c r="CI140" s="200">
        <v>0</v>
      </c>
      <c r="CJ140" s="200">
        <v>0</v>
      </c>
      <c r="CK140" s="200">
        <v>0</v>
      </c>
      <c r="CL140" s="200">
        <v>0</v>
      </c>
      <c r="CM140" s="200">
        <v>0</v>
      </c>
      <c r="CN140" s="200">
        <v>0</v>
      </c>
      <c r="CO140" s="200">
        <v>0</v>
      </c>
      <c r="CP140" s="200">
        <v>0</v>
      </c>
      <c r="CQ140" s="200">
        <v>0</v>
      </c>
      <c r="CR140" s="200">
        <v>0</v>
      </c>
      <c r="CS140" s="200">
        <v>0</v>
      </c>
      <c r="CT140" s="205" t="s">
        <v>320</v>
      </c>
      <c r="CU140" s="209" t="s">
        <v>320</v>
      </c>
    </row>
    <row r="141" ht="15.4" customHeight="1" spans="1:99">
      <c r="A141" s="201" t="s">
        <v>528</v>
      </c>
      <c r="B141" s="202" t="s">
        <v>134</v>
      </c>
      <c r="C141" s="202" t="s">
        <v>134</v>
      </c>
      <c r="D141" s="202" t="s">
        <v>529</v>
      </c>
      <c r="E141" s="200">
        <v>74350</v>
      </c>
      <c r="F141" s="200">
        <v>0</v>
      </c>
      <c r="G141" s="200">
        <v>0</v>
      </c>
      <c r="H141" s="200">
        <v>0</v>
      </c>
      <c r="I141" s="200">
        <v>0</v>
      </c>
      <c r="J141" s="200">
        <v>0</v>
      </c>
      <c r="K141" s="200">
        <v>0</v>
      </c>
      <c r="L141" s="200">
        <v>0</v>
      </c>
      <c r="M141" s="200">
        <v>0</v>
      </c>
      <c r="N141" s="200">
        <v>0</v>
      </c>
      <c r="O141" s="200">
        <v>0</v>
      </c>
      <c r="P141" s="200">
        <v>74350</v>
      </c>
      <c r="Q141" s="200">
        <v>0</v>
      </c>
      <c r="R141" s="200">
        <v>0</v>
      </c>
      <c r="S141" s="200">
        <v>0</v>
      </c>
      <c r="T141" s="200">
        <v>0</v>
      </c>
      <c r="U141" s="200">
        <v>0</v>
      </c>
      <c r="V141" s="200">
        <v>0</v>
      </c>
      <c r="W141" s="200">
        <v>0</v>
      </c>
      <c r="X141" s="200">
        <v>0</v>
      </c>
      <c r="Y141" s="200">
        <v>0</v>
      </c>
      <c r="Z141" s="200">
        <v>0</v>
      </c>
      <c r="AA141" s="200">
        <v>0</v>
      </c>
      <c r="AB141" s="200">
        <v>0</v>
      </c>
      <c r="AC141" s="200">
        <v>0</v>
      </c>
      <c r="AD141" s="200">
        <v>0</v>
      </c>
      <c r="AE141" s="200">
        <v>0</v>
      </c>
      <c r="AF141" s="200">
        <v>0</v>
      </c>
      <c r="AG141" s="200">
        <v>0</v>
      </c>
      <c r="AH141" s="200">
        <v>0</v>
      </c>
      <c r="AI141" s="200">
        <v>0</v>
      </c>
      <c r="AJ141" s="200">
        <v>74350</v>
      </c>
      <c r="AK141" s="200">
        <v>0</v>
      </c>
      <c r="AL141" s="200">
        <v>0</v>
      </c>
      <c r="AM141" s="200">
        <v>0</v>
      </c>
      <c r="AN141" s="200">
        <v>0</v>
      </c>
      <c r="AO141" s="200">
        <v>0</v>
      </c>
      <c r="AP141" s="200">
        <v>0</v>
      </c>
      <c r="AQ141" s="200">
        <v>0</v>
      </c>
      <c r="AR141" s="200">
        <v>0</v>
      </c>
      <c r="AS141" s="200">
        <v>0</v>
      </c>
      <c r="AT141" s="200">
        <v>0</v>
      </c>
      <c r="AU141" s="200">
        <v>0</v>
      </c>
      <c r="AV141" s="200">
        <v>0</v>
      </c>
      <c r="AW141" s="200">
        <v>0</v>
      </c>
      <c r="AX141" s="200">
        <v>0</v>
      </c>
      <c r="AY141" s="200">
        <v>0</v>
      </c>
      <c r="AZ141" s="200">
        <v>0</v>
      </c>
      <c r="BA141" s="200">
        <v>0</v>
      </c>
      <c r="BB141" s="200">
        <v>0</v>
      </c>
      <c r="BC141" s="200">
        <v>0</v>
      </c>
      <c r="BD141" s="200">
        <v>0</v>
      </c>
      <c r="BE141" s="200">
        <v>0</v>
      </c>
      <c r="BF141" s="200">
        <v>0</v>
      </c>
      <c r="BG141" s="200">
        <v>0</v>
      </c>
      <c r="BH141" s="200">
        <v>0</v>
      </c>
      <c r="BI141" s="205" t="s">
        <v>320</v>
      </c>
      <c r="BJ141" s="205" t="s">
        <v>320</v>
      </c>
      <c r="BK141" s="205" t="s">
        <v>320</v>
      </c>
      <c r="BL141" s="205" t="s">
        <v>320</v>
      </c>
      <c r="BM141" s="205" t="s">
        <v>320</v>
      </c>
      <c r="BN141" s="205" t="s">
        <v>320</v>
      </c>
      <c r="BO141" s="205" t="s">
        <v>320</v>
      </c>
      <c r="BP141" s="205" t="s">
        <v>320</v>
      </c>
      <c r="BQ141" s="205" t="s">
        <v>320</v>
      </c>
      <c r="BR141" s="205" t="s">
        <v>320</v>
      </c>
      <c r="BS141" s="205" t="s">
        <v>320</v>
      </c>
      <c r="BT141" s="200">
        <v>0</v>
      </c>
      <c r="BU141" s="200">
        <v>0</v>
      </c>
      <c r="BV141" s="200">
        <v>0</v>
      </c>
      <c r="BW141" s="200">
        <v>0</v>
      </c>
      <c r="BX141" s="200">
        <v>0</v>
      </c>
      <c r="BY141" s="200">
        <v>0</v>
      </c>
      <c r="BZ141" s="200">
        <v>0</v>
      </c>
      <c r="CA141" s="200">
        <v>0</v>
      </c>
      <c r="CB141" s="200">
        <v>0</v>
      </c>
      <c r="CC141" s="200">
        <v>0</v>
      </c>
      <c r="CD141" s="200">
        <v>0</v>
      </c>
      <c r="CE141" s="200">
        <v>0</v>
      </c>
      <c r="CF141" s="200">
        <v>0</v>
      </c>
      <c r="CG141" s="200">
        <v>0</v>
      </c>
      <c r="CH141" s="205" t="s">
        <v>320</v>
      </c>
      <c r="CI141" s="200">
        <v>0</v>
      </c>
      <c r="CJ141" s="200">
        <v>0</v>
      </c>
      <c r="CK141" s="200">
        <v>0</v>
      </c>
      <c r="CL141" s="200">
        <v>0</v>
      </c>
      <c r="CM141" s="200">
        <v>0</v>
      </c>
      <c r="CN141" s="200">
        <v>0</v>
      </c>
      <c r="CO141" s="200">
        <v>0</v>
      </c>
      <c r="CP141" s="200">
        <v>0</v>
      </c>
      <c r="CQ141" s="200">
        <v>0</v>
      </c>
      <c r="CR141" s="200">
        <v>0</v>
      </c>
      <c r="CS141" s="200">
        <v>0</v>
      </c>
      <c r="CT141" s="205" t="s">
        <v>320</v>
      </c>
      <c r="CU141" s="209" t="s">
        <v>320</v>
      </c>
    </row>
    <row r="142" ht="15.4" customHeight="1" spans="1:99">
      <c r="A142" s="201" t="s">
        <v>530</v>
      </c>
      <c r="B142" s="202" t="s">
        <v>134</v>
      </c>
      <c r="C142" s="202" t="s">
        <v>134</v>
      </c>
      <c r="D142" s="202" t="s">
        <v>531</v>
      </c>
      <c r="E142" s="200">
        <v>8034441.41</v>
      </c>
      <c r="F142" s="200">
        <v>5328585.74</v>
      </c>
      <c r="G142" s="200">
        <v>2315402</v>
      </c>
      <c r="H142" s="200">
        <v>710084</v>
      </c>
      <c r="I142" s="200">
        <v>724485</v>
      </c>
      <c r="J142" s="200">
        <v>20383.52</v>
      </c>
      <c r="K142" s="200">
        <v>136312.33</v>
      </c>
      <c r="L142" s="200">
        <v>1165598</v>
      </c>
      <c r="M142" s="200">
        <v>0</v>
      </c>
      <c r="N142" s="200">
        <v>0</v>
      </c>
      <c r="O142" s="200">
        <v>256320.89</v>
      </c>
      <c r="P142" s="200">
        <v>2365821.61</v>
      </c>
      <c r="Q142" s="200">
        <v>178059.3</v>
      </c>
      <c r="R142" s="200">
        <v>24832</v>
      </c>
      <c r="S142" s="200">
        <v>0</v>
      </c>
      <c r="T142" s="200">
        <v>4151.47</v>
      </c>
      <c r="U142" s="200">
        <v>129186.63</v>
      </c>
      <c r="V142" s="200">
        <v>125222.15</v>
      </c>
      <c r="W142" s="200">
        <v>70675.7</v>
      </c>
      <c r="X142" s="200">
        <v>0</v>
      </c>
      <c r="Y142" s="200">
        <v>106620</v>
      </c>
      <c r="Z142" s="200">
        <v>190406.5</v>
      </c>
      <c r="AA142" s="200">
        <v>0</v>
      </c>
      <c r="AB142" s="200">
        <v>81653.7</v>
      </c>
      <c r="AC142" s="200">
        <v>0</v>
      </c>
      <c r="AD142" s="200">
        <v>14440</v>
      </c>
      <c r="AE142" s="200">
        <v>100131</v>
      </c>
      <c r="AF142" s="200">
        <v>1350</v>
      </c>
      <c r="AG142" s="200">
        <v>38690.54</v>
      </c>
      <c r="AH142" s="200">
        <v>0</v>
      </c>
      <c r="AI142" s="200">
        <v>0</v>
      </c>
      <c r="AJ142" s="200">
        <v>631474.4</v>
      </c>
      <c r="AK142" s="200">
        <v>0</v>
      </c>
      <c r="AL142" s="200">
        <v>82559.46</v>
      </c>
      <c r="AM142" s="200">
        <v>0</v>
      </c>
      <c r="AN142" s="200">
        <v>0</v>
      </c>
      <c r="AO142" s="200">
        <v>272530</v>
      </c>
      <c r="AP142" s="200">
        <v>0</v>
      </c>
      <c r="AQ142" s="200">
        <v>313838.76</v>
      </c>
      <c r="AR142" s="200">
        <v>340034.06</v>
      </c>
      <c r="AS142" s="200">
        <v>281677</v>
      </c>
      <c r="AT142" s="200">
        <v>0</v>
      </c>
      <c r="AU142" s="200">
        <v>0</v>
      </c>
      <c r="AV142" s="200">
        <v>0</v>
      </c>
      <c r="AW142" s="200">
        <v>23241</v>
      </c>
      <c r="AX142" s="200">
        <v>0</v>
      </c>
      <c r="AY142" s="200">
        <v>0</v>
      </c>
      <c r="AZ142" s="200">
        <v>0</v>
      </c>
      <c r="BA142" s="200">
        <v>595</v>
      </c>
      <c r="BB142" s="200">
        <v>0</v>
      </c>
      <c r="BC142" s="200">
        <v>0</v>
      </c>
      <c r="BD142" s="200">
        <v>0</v>
      </c>
      <c r="BE142" s="200">
        <v>0</v>
      </c>
      <c r="BF142" s="200">
        <v>0</v>
      </c>
      <c r="BG142" s="200">
        <v>0</v>
      </c>
      <c r="BH142" s="200">
        <v>34521.06</v>
      </c>
      <c r="BI142" s="205" t="s">
        <v>320</v>
      </c>
      <c r="BJ142" s="205" t="s">
        <v>320</v>
      </c>
      <c r="BK142" s="205" t="s">
        <v>320</v>
      </c>
      <c r="BL142" s="205" t="s">
        <v>320</v>
      </c>
      <c r="BM142" s="205" t="s">
        <v>320</v>
      </c>
      <c r="BN142" s="205" t="s">
        <v>320</v>
      </c>
      <c r="BO142" s="205" t="s">
        <v>320</v>
      </c>
      <c r="BP142" s="205" t="s">
        <v>320</v>
      </c>
      <c r="BQ142" s="205" t="s">
        <v>320</v>
      </c>
      <c r="BR142" s="205" t="s">
        <v>320</v>
      </c>
      <c r="BS142" s="205" t="s">
        <v>320</v>
      </c>
      <c r="BT142" s="200">
        <v>0</v>
      </c>
      <c r="BU142" s="200">
        <v>0</v>
      </c>
      <c r="BV142" s="200">
        <v>0</v>
      </c>
      <c r="BW142" s="200">
        <v>0</v>
      </c>
      <c r="BX142" s="200">
        <v>0</v>
      </c>
      <c r="BY142" s="200">
        <v>0</v>
      </c>
      <c r="BZ142" s="200">
        <v>0</v>
      </c>
      <c r="CA142" s="200">
        <v>0</v>
      </c>
      <c r="CB142" s="200">
        <v>0</v>
      </c>
      <c r="CC142" s="200">
        <v>0</v>
      </c>
      <c r="CD142" s="200">
        <v>0</v>
      </c>
      <c r="CE142" s="200">
        <v>0</v>
      </c>
      <c r="CF142" s="200">
        <v>0</v>
      </c>
      <c r="CG142" s="200">
        <v>0</v>
      </c>
      <c r="CH142" s="205" t="s">
        <v>320</v>
      </c>
      <c r="CI142" s="200">
        <v>0</v>
      </c>
      <c r="CJ142" s="200">
        <v>0</v>
      </c>
      <c r="CK142" s="200">
        <v>0</v>
      </c>
      <c r="CL142" s="200">
        <v>0</v>
      </c>
      <c r="CM142" s="200">
        <v>0</v>
      </c>
      <c r="CN142" s="200">
        <v>0</v>
      </c>
      <c r="CO142" s="200">
        <v>0</v>
      </c>
      <c r="CP142" s="200">
        <v>0</v>
      </c>
      <c r="CQ142" s="200">
        <v>0</v>
      </c>
      <c r="CR142" s="200">
        <v>0</v>
      </c>
      <c r="CS142" s="200">
        <v>0</v>
      </c>
      <c r="CT142" s="205" t="s">
        <v>320</v>
      </c>
      <c r="CU142" s="209" t="s">
        <v>320</v>
      </c>
    </row>
    <row r="143" ht="15.4" customHeight="1" spans="1:99">
      <c r="A143" s="201" t="s">
        <v>532</v>
      </c>
      <c r="B143" s="202" t="s">
        <v>134</v>
      </c>
      <c r="C143" s="202" t="s">
        <v>134</v>
      </c>
      <c r="D143" s="202" t="s">
        <v>533</v>
      </c>
      <c r="E143" s="200">
        <v>2762655.46</v>
      </c>
      <c r="F143" s="200">
        <v>0</v>
      </c>
      <c r="G143" s="200">
        <v>0</v>
      </c>
      <c r="H143" s="200">
        <v>0</v>
      </c>
      <c r="I143" s="200">
        <v>0</v>
      </c>
      <c r="J143" s="200">
        <v>0</v>
      </c>
      <c r="K143" s="200">
        <v>0</v>
      </c>
      <c r="L143" s="200">
        <v>0</v>
      </c>
      <c r="M143" s="200">
        <v>0</v>
      </c>
      <c r="N143" s="200">
        <v>0</v>
      </c>
      <c r="O143" s="200">
        <v>0</v>
      </c>
      <c r="P143" s="200">
        <v>2238452.68</v>
      </c>
      <c r="Q143" s="200">
        <v>0</v>
      </c>
      <c r="R143" s="200">
        <v>0</v>
      </c>
      <c r="S143" s="200">
        <v>0</v>
      </c>
      <c r="T143" s="200">
        <v>0</v>
      </c>
      <c r="U143" s="200">
        <v>0</v>
      </c>
      <c r="V143" s="200">
        <v>0</v>
      </c>
      <c r="W143" s="200">
        <v>0</v>
      </c>
      <c r="X143" s="200">
        <v>0</v>
      </c>
      <c r="Y143" s="200">
        <v>0</v>
      </c>
      <c r="Z143" s="200">
        <v>0</v>
      </c>
      <c r="AA143" s="200">
        <v>0</v>
      </c>
      <c r="AB143" s="200">
        <v>2238452.68</v>
      </c>
      <c r="AC143" s="200">
        <v>0</v>
      </c>
      <c r="AD143" s="200">
        <v>0</v>
      </c>
      <c r="AE143" s="200">
        <v>0</v>
      </c>
      <c r="AF143" s="200">
        <v>0</v>
      </c>
      <c r="AG143" s="200">
        <v>0</v>
      </c>
      <c r="AH143" s="200">
        <v>0</v>
      </c>
      <c r="AI143" s="200">
        <v>0</v>
      </c>
      <c r="AJ143" s="200">
        <v>0</v>
      </c>
      <c r="AK143" s="200">
        <v>0</v>
      </c>
      <c r="AL143" s="200">
        <v>0</v>
      </c>
      <c r="AM143" s="200">
        <v>0</v>
      </c>
      <c r="AN143" s="200">
        <v>0</v>
      </c>
      <c r="AO143" s="200">
        <v>0</v>
      </c>
      <c r="AP143" s="200">
        <v>0</v>
      </c>
      <c r="AQ143" s="200">
        <v>0</v>
      </c>
      <c r="AR143" s="200">
        <v>0</v>
      </c>
      <c r="AS143" s="200">
        <v>0</v>
      </c>
      <c r="AT143" s="200">
        <v>0</v>
      </c>
      <c r="AU143" s="200">
        <v>0</v>
      </c>
      <c r="AV143" s="200">
        <v>0</v>
      </c>
      <c r="AW143" s="200">
        <v>0</v>
      </c>
      <c r="AX143" s="200">
        <v>0</v>
      </c>
      <c r="AY143" s="200">
        <v>0</v>
      </c>
      <c r="AZ143" s="200">
        <v>0</v>
      </c>
      <c r="BA143" s="200">
        <v>0</v>
      </c>
      <c r="BB143" s="200">
        <v>0</v>
      </c>
      <c r="BC143" s="200">
        <v>0</v>
      </c>
      <c r="BD143" s="200">
        <v>0</v>
      </c>
      <c r="BE143" s="200">
        <v>0</v>
      </c>
      <c r="BF143" s="200">
        <v>0</v>
      </c>
      <c r="BG143" s="200">
        <v>0</v>
      </c>
      <c r="BH143" s="200">
        <v>0</v>
      </c>
      <c r="BI143" s="205" t="s">
        <v>320</v>
      </c>
      <c r="BJ143" s="205" t="s">
        <v>320</v>
      </c>
      <c r="BK143" s="205" t="s">
        <v>320</v>
      </c>
      <c r="BL143" s="205" t="s">
        <v>320</v>
      </c>
      <c r="BM143" s="205" t="s">
        <v>320</v>
      </c>
      <c r="BN143" s="205" t="s">
        <v>320</v>
      </c>
      <c r="BO143" s="205" t="s">
        <v>320</v>
      </c>
      <c r="BP143" s="205" t="s">
        <v>320</v>
      </c>
      <c r="BQ143" s="205" t="s">
        <v>320</v>
      </c>
      <c r="BR143" s="205" t="s">
        <v>320</v>
      </c>
      <c r="BS143" s="205" t="s">
        <v>320</v>
      </c>
      <c r="BT143" s="200">
        <v>275800</v>
      </c>
      <c r="BU143" s="200">
        <v>0</v>
      </c>
      <c r="BV143" s="200">
        <v>0</v>
      </c>
      <c r="BW143" s="200">
        <v>176800</v>
      </c>
      <c r="BX143" s="200">
        <v>0</v>
      </c>
      <c r="BY143" s="200">
        <v>0</v>
      </c>
      <c r="BZ143" s="200">
        <v>0</v>
      </c>
      <c r="CA143" s="200">
        <v>0</v>
      </c>
      <c r="CB143" s="200">
        <v>0</v>
      </c>
      <c r="CC143" s="200">
        <v>0</v>
      </c>
      <c r="CD143" s="200">
        <v>0</v>
      </c>
      <c r="CE143" s="200">
        <v>0</v>
      </c>
      <c r="CF143" s="200">
        <v>0</v>
      </c>
      <c r="CG143" s="200">
        <v>0</v>
      </c>
      <c r="CH143" s="205" t="s">
        <v>320</v>
      </c>
      <c r="CI143" s="200">
        <v>99000</v>
      </c>
      <c r="CJ143" s="200">
        <v>0</v>
      </c>
      <c r="CK143" s="200">
        <v>0</v>
      </c>
      <c r="CL143" s="200">
        <v>0</v>
      </c>
      <c r="CM143" s="200">
        <v>0</v>
      </c>
      <c r="CN143" s="200">
        <v>0</v>
      </c>
      <c r="CO143" s="200">
        <v>248402.78</v>
      </c>
      <c r="CP143" s="200">
        <v>248402.78</v>
      </c>
      <c r="CQ143" s="200">
        <v>0</v>
      </c>
      <c r="CR143" s="200">
        <v>0</v>
      </c>
      <c r="CS143" s="200">
        <v>0</v>
      </c>
      <c r="CT143" s="205" t="s">
        <v>320</v>
      </c>
      <c r="CU143" s="209" t="s">
        <v>320</v>
      </c>
    </row>
    <row r="144" ht="15.4" customHeight="1" spans="1:99">
      <c r="A144" s="201" t="s">
        <v>534</v>
      </c>
      <c r="B144" s="202" t="s">
        <v>134</v>
      </c>
      <c r="C144" s="202" t="s">
        <v>134</v>
      </c>
      <c r="D144" s="202" t="s">
        <v>535</v>
      </c>
      <c r="E144" s="200">
        <v>1322631.15</v>
      </c>
      <c r="F144" s="200">
        <v>0</v>
      </c>
      <c r="G144" s="200">
        <v>0</v>
      </c>
      <c r="H144" s="200">
        <v>0</v>
      </c>
      <c r="I144" s="200">
        <v>0</v>
      </c>
      <c r="J144" s="200">
        <v>0</v>
      </c>
      <c r="K144" s="200">
        <v>0</v>
      </c>
      <c r="L144" s="200">
        <v>0</v>
      </c>
      <c r="M144" s="200">
        <v>0</v>
      </c>
      <c r="N144" s="200">
        <v>0</v>
      </c>
      <c r="O144" s="200">
        <v>0</v>
      </c>
      <c r="P144" s="200">
        <v>798428.37</v>
      </c>
      <c r="Q144" s="200">
        <v>0</v>
      </c>
      <c r="R144" s="200">
        <v>0</v>
      </c>
      <c r="S144" s="200">
        <v>0</v>
      </c>
      <c r="T144" s="200">
        <v>0</v>
      </c>
      <c r="U144" s="200">
        <v>0</v>
      </c>
      <c r="V144" s="200">
        <v>0</v>
      </c>
      <c r="W144" s="200">
        <v>0</v>
      </c>
      <c r="X144" s="200">
        <v>0</v>
      </c>
      <c r="Y144" s="200">
        <v>0</v>
      </c>
      <c r="Z144" s="200">
        <v>0</v>
      </c>
      <c r="AA144" s="200">
        <v>0</v>
      </c>
      <c r="AB144" s="200">
        <v>798428.37</v>
      </c>
      <c r="AC144" s="200">
        <v>0</v>
      </c>
      <c r="AD144" s="200">
        <v>0</v>
      </c>
      <c r="AE144" s="200">
        <v>0</v>
      </c>
      <c r="AF144" s="200">
        <v>0</v>
      </c>
      <c r="AG144" s="200">
        <v>0</v>
      </c>
      <c r="AH144" s="200">
        <v>0</v>
      </c>
      <c r="AI144" s="200">
        <v>0</v>
      </c>
      <c r="AJ144" s="200">
        <v>0</v>
      </c>
      <c r="AK144" s="200">
        <v>0</v>
      </c>
      <c r="AL144" s="200">
        <v>0</v>
      </c>
      <c r="AM144" s="200">
        <v>0</v>
      </c>
      <c r="AN144" s="200">
        <v>0</v>
      </c>
      <c r="AO144" s="200">
        <v>0</v>
      </c>
      <c r="AP144" s="200">
        <v>0</v>
      </c>
      <c r="AQ144" s="200">
        <v>0</v>
      </c>
      <c r="AR144" s="200">
        <v>0</v>
      </c>
      <c r="AS144" s="200">
        <v>0</v>
      </c>
      <c r="AT144" s="200">
        <v>0</v>
      </c>
      <c r="AU144" s="200">
        <v>0</v>
      </c>
      <c r="AV144" s="200">
        <v>0</v>
      </c>
      <c r="AW144" s="200">
        <v>0</v>
      </c>
      <c r="AX144" s="200">
        <v>0</v>
      </c>
      <c r="AY144" s="200">
        <v>0</v>
      </c>
      <c r="AZ144" s="200">
        <v>0</v>
      </c>
      <c r="BA144" s="200">
        <v>0</v>
      </c>
      <c r="BB144" s="200">
        <v>0</v>
      </c>
      <c r="BC144" s="200">
        <v>0</v>
      </c>
      <c r="BD144" s="200">
        <v>0</v>
      </c>
      <c r="BE144" s="200">
        <v>0</v>
      </c>
      <c r="BF144" s="200">
        <v>0</v>
      </c>
      <c r="BG144" s="200">
        <v>0</v>
      </c>
      <c r="BH144" s="200">
        <v>0</v>
      </c>
      <c r="BI144" s="205" t="s">
        <v>320</v>
      </c>
      <c r="BJ144" s="205" t="s">
        <v>320</v>
      </c>
      <c r="BK144" s="205" t="s">
        <v>320</v>
      </c>
      <c r="BL144" s="205" t="s">
        <v>320</v>
      </c>
      <c r="BM144" s="205" t="s">
        <v>320</v>
      </c>
      <c r="BN144" s="205" t="s">
        <v>320</v>
      </c>
      <c r="BO144" s="205" t="s">
        <v>320</v>
      </c>
      <c r="BP144" s="205" t="s">
        <v>320</v>
      </c>
      <c r="BQ144" s="205" t="s">
        <v>320</v>
      </c>
      <c r="BR144" s="205" t="s">
        <v>320</v>
      </c>
      <c r="BS144" s="205" t="s">
        <v>320</v>
      </c>
      <c r="BT144" s="200">
        <v>275800</v>
      </c>
      <c r="BU144" s="200">
        <v>0</v>
      </c>
      <c r="BV144" s="200">
        <v>0</v>
      </c>
      <c r="BW144" s="200">
        <v>176800</v>
      </c>
      <c r="BX144" s="200">
        <v>0</v>
      </c>
      <c r="BY144" s="200">
        <v>0</v>
      </c>
      <c r="BZ144" s="200">
        <v>0</v>
      </c>
      <c r="CA144" s="200">
        <v>0</v>
      </c>
      <c r="CB144" s="200">
        <v>0</v>
      </c>
      <c r="CC144" s="200">
        <v>0</v>
      </c>
      <c r="CD144" s="200">
        <v>0</v>
      </c>
      <c r="CE144" s="200">
        <v>0</v>
      </c>
      <c r="CF144" s="200">
        <v>0</v>
      </c>
      <c r="CG144" s="200">
        <v>0</v>
      </c>
      <c r="CH144" s="205" t="s">
        <v>320</v>
      </c>
      <c r="CI144" s="200">
        <v>99000</v>
      </c>
      <c r="CJ144" s="200">
        <v>0</v>
      </c>
      <c r="CK144" s="200">
        <v>0</v>
      </c>
      <c r="CL144" s="200">
        <v>0</v>
      </c>
      <c r="CM144" s="200">
        <v>0</v>
      </c>
      <c r="CN144" s="200">
        <v>0</v>
      </c>
      <c r="CO144" s="200">
        <v>248402.78</v>
      </c>
      <c r="CP144" s="200">
        <v>248402.78</v>
      </c>
      <c r="CQ144" s="200">
        <v>0</v>
      </c>
      <c r="CR144" s="200">
        <v>0</v>
      </c>
      <c r="CS144" s="200">
        <v>0</v>
      </c>
      <c r="CT144" s="205" t="s">
        <v>320</v>
      </c>
      <c r="CU144" s="209" t="s">
        <v>320</v>
      </c>
    </row>
    <row r="145" ht="15.4" customHeight="1" spans="1:99">
      <c r="A145" s="201" t="s">
        <v>536</v>
      </c>
      <c r="B145" s="202" t="s">
        <v>134</v>
      </c>
      <c r="C145" s="202" t="s">
        <v>134</v>
      </c>
      <c r="D145" s="202" t="s">
        <v>537</v>
      </c>
      <c r="E145" s="200">
        <v>1440024.31</v>
      </c>
      <c r="F145" s="200">
        <v>0</v>
      </c>
      <c r="G145" s="200">
        <v>0</v>
      </c>
      <c r="H145" s="200">
        <v>0</v>
      </c>
      <c r="I145" s="200">
        <v>0</v>
      </c>
      <c r="J145" s="200">
        <v>0</v>
      </c>
      <c r="K145" s="200">
        <v>0</v>
      </c>
      <c r="L145" s="200">
        <v>0</v>
      </c>
      <c r="M145" s="200">
        <v>0</v>
      </c>
      <c r="N145" s="200">
        <v>0</v>
      </c>
      <c r="O145" s="200">
        <v>0</v>
      </c>
      <c r="P145" s="200">
        <v>1440024.31</v>
      </c>
      <c r="Q145" s="200">
        <v>0</v>
      </c>
      <c r="R145" s="200">
        <v>0</v>
      </c>
      <c r="S145" s="200">
        <v>0</v>
      </c>
      <c r="T145" s="200">
        <v>0</v>
      </c>
      <c r="U145" s="200">
        <v>0</v>
      </c>
      <c r="V145" s="200">
        <v>0</v>
      </c>
      <c r="W145" s="200">
        <v>0</v>
      </c>
      <c r="X145" s="200">
        <v>0</v>
      </c>
      <c r="Y145" s="200">
        <v>0</v>
      </c>
      <c r="Z145" s="200">
        <v>0</v>
      </c>
      <c r="AA145" s="200">
        <v>0</v>
      </c>
      <c r="AB145" s="200">
        <v>1440024.31</v>
      </c>
      <c r="AC145" s="200">
        <v>0</v>
      </c>
      <c r="AD145" s="200">
        <v>0</v>
      </c>
      <c r="AE145" s="200">
        <v>0</v>
      </c>
      <c r="AF145" s="200">
        <v>0</v>
      </c>
      <c r="AG145" s="200">
        <v>0</v>
      </c>
      <c r="AH145" s="200">
        <v>0</v>
      </c>
      <c r="AI145" s="200">
        <v>0</v>
      </c>
      <c r="AJ145" s="200">
        <v>0</v>
      </c>
      <c r="AK145" s="200">
        <v>0</v>
      </c>
      <c r="AL145" s="200">
        <v>0</v>
      </c>
      <c r="AM145" s="200">
        <v>0</v>
      </c>
      <c r="AN145" s="200">
        <v>0</v>
      </c>
      <c r="AO145" s="200">
        <v>0</v>
      </c>
      <c r="AP145" s="200">
        <v>0</v>
      </c>
      <c r="AQ145" s="200">
        <v>0</v>
      </c>
      <c r="AR145" s="200">
        <v>0</v>
      </c>
      <c r="AS145" s="200">
        <v>0</v>
      </c>
      <c r="AT145" s="200">
        <v>0</v>
      </c>
      <c r="AU145" s="200">
        <v>0</v>
      </c>
      <c r="AV145" s="200">
        <v>0</v>
      </c>
      <c r="AW145" s="200">
        <v>0</v>
      </c>
      <c r="AX145" s="200">
        <v>0</v>
      </c>
      <c r="AY145" s="200">
        <v>0</v>
      </c>
      <c r="AZ145" s="200">
        <v>0</v>
      </c>
      <c r="BA145" s="200">
        <v>0</v>
      </c>
      <c r="BB145" s="200">
        <v>0</v>
      </c>
      <c r="BC145" s="200">
        <v>0</v>
      </c>
      <c r="BD145" s="200">
        <v>0</v>
      </c>
      <c r="BE145" s="200">
        <v>0</v>
      </c>
      <c r="BF145" s="200">
        <v>0</v>
      </c>
      <c r="BG145" s="200">
        <v>0</v>
      </c>
      <c r="BH145" s="200">
        <v>0</v>
      </c>
      <c r="BI145" s="205" t="s">
        <v>320</v>
      </c>
      <c r="BJ145" s="205" t="s">
        <v>320</v>
      </c>
      <c r="BK145" s="205" t="s">
        <v>320</v>
      </c>
      <c r="BL145" s="205" t="s">
        <v>320</v>
      </c>
      <c r="BM145" s="205" t="s">
        <v>320</v>
      </c>
      <c r="BN145" s="205" t="s">
        <v>320</v>
      </c>
      <c r="BO145" s="205" t="s">
        <v>320</v>
      </c>
      <c r="BP145" s="205" t="s">
        <v>320</v>
      </c>
      <c r="BQ145" s="205" t="s">
        <v>320</v>
      </c>
      <c r="BR145" s="205" t="s">
        <v>320</v>
      </c>
      <c r="BS145" s="205" t="s">
        <v>320</v>
      </c>
      <c r="BT145" s="200">
        <v>0</v>
      </c>
      <c r="BU145" s="200">
        <v>0</v>
      </c>
      <c r="BV145" s="200">
        <v>0</v>
      </c>
      <c r="BW145" s="200">
        <v>0</v>
      </c>
      <c r="BX145" s="200">
        <v>0</v>
      </c>
      <c r="BY145" s="200">
        <v>0</v>
      </c>
      <c r="BZ145" s="200">
        <v>0</v>
      </c>
      <c r="CA145" s="200">
        <v>0</v>
      </c>
      <c r="CB145" s="200">
        <v>0</v>
      </c>
      <c r="CC145" s="200">
        <v>0</v>
      </c>
      <c r="CD145" s="200">
        <v>0</v>
      </c>
      <c r="CE145" s="200">
        <v>0</v>
      </c>
      <c r="CF145" s="200">
        <v>0</v>
      </c>
      <c r="CG145" s="200">
        <v>0</v>
      </c>
      <c r="CH145" s="205" t="s">
        <v>320</v>
      </c>
      <c r="CI145" s="200">
        <v>0</v>
      </c>
      <c r="CJ145" s="200">
        <v>0</v>
      </c>
      <c r="CK145" s="200">
        <v>0</v>
      </c>
      <c r="CL145" s="200">
        <v>0</v>
      </c>
      <c r="CM145" s="200">
        <v>0</v>
      </c>
      <c r="CN145" s="200">
        <v>0</v>
      </c>
      <c r="CO145" s="200">
        <v>0</v>
      </c>
      <c r="CP145" s="200">
        <v>0</v>
      </c>
      <c r="CQ145" s="200">
        <v>0</v>
      </c>
      <c r="CR145" s="200">
        <v>0</v>
      </c>
      <c r="CS145" s="200">
        <v>0</v>
      </c>
      <c r="CT145" s="205" t="s">
        <v>320</v>
      </c>
      <c r="CU145" s="209" t="s">
        <v>320</v>
      </c>
    </row>
    <row r="146" ht="15.4" customHeight="1" spans="1:99">
      <c r="A146" s="201" t="s">
        <v>538</v>
      </c>
      <c r="B146" s="202" t="s">
        <v>134</v>
      </c>
      <c r="C146" s="202" t="s">
        <v>134</v>
      </c>
      <c r="D146" s="202" t="s">
        <v>539</v>
      </c>
      <c r="E146" s="200">
        <v>10593683.15</v>
      </c>
      <c r="F146" s="200">
        <v>8664006.86</v>
      </c>
      <c r="G146" s="200">
        <v>4679072.33</v>
      </c>
      <c r="H146" s="200">
        <v>468849</v>
      </c>
      <c r="I146" s="200">
        <v>476075</v>
      </c>
      <c r="J146" s="200">
        <v>108684.47</v>
      </c>
      <c r="K146" s="200">
        <v>132605</v>
      </c>
      <c r="L146" s="200">
        <v>2165569.49</v>
      </c>
      <c r="M146" s="200">
        <v>377755.5</v>
      </c>
      <c r="N146" s="200">
        <v>62090.07</v>
      </c>
      <c r="O146" s="200">
        <v>193306</v>
      </c>
      <c r="P146" s="200">
        <v>1719475.89</v>
      </c>
      <c r="Q146" s="200">
        <v>99346.87</v>
      </c>
      <c r="R146" s="200">
        <v>23442.25</v>
      </c>
      <c r="S146" s="200">
        <v>0</v>
      </c>
      <c r="T146" s="200">
        <v>840.27</v>
      </c>
      <c r="U146" s="200">
        <v>13573.53</v>
      </c>
      <c r="V146" s="200">
        <v>78723.24</v>
      </c>
      <c r="W146" s="200">
        <v>82722.77</v>
      </c>
      <c r="X146" s="200">
        <v>0</v>
      </c>
      <c r="Y146" s="200">
        <v>0</v>
      </c>
      <c r="Z146" s="200">
        <v>319556.56</v>
      </c>
      <c r="AA146" s="200">
        <v>0</v>
      </c>
      <c r="AB146" s="200">
        <v>168785.44</v>
      </c>
      <c r="AC146" s="200">
        <v>6835</v>
      </c>
      <c r="AD146" s="200">
        <v>63007.9</v>
      </c>
      <c r="AE146" s="200">
        <v>290448.8</v>
      </c>
      <c r="AF146" s="200">
        <v>34253.5</v>
      </c>
      <c r="AG146" s="200">
        <v>0</v>
      </c>
      <c r="AH146" s="200">
        <v>0</v>
      </c>
      <c r="AI146" s="200">
        <v>0</v>
      </c>
      <c r="AJ146" s="200">
        <v>121724.6</v>
      </c>
      <c r="AK146" s="200">
        <v>0</v>
      </c>
      <c r="AL146" s="200">
        <v>120158.87</v>
      </c>
      <c r="AM146" s="200">
        <v>6922.2</v>
      </c>
      <c r="AN146" s="200">
        <v>56322.26</v>
      </c>
      <c r="AO146" s="200">
        <v>115560</v>
      </c>
      <c r="AP146" s="200">
        <v>0</v>
      </c>
      <c r="AQ146" s="200">
        <v>117251.83</v>
      </c>
      <c r="AR146" s="200">
        <v>106552.4</v>
      </c>
      <c r="AS146" s="200">
        <v>82920</v>
      </c>
      <c r="AT146" s="200">
        <v>0</v>
      </c>
      <c r="AU146" s="200">
        <v>0</v>
      </c>
      <c r="AV146" s="200">
        <v>0</v>
      </c>
      <c r="AW146" s="200">
        <v>17081.5</v>
      </c>
      <c r="AX146" s="200">
        <v>0</v>
      </c>
      <c r="AY146" s="200">
        <v>0</v>
      </c>
      <c r="AZ146" s="200">
        <v>0</v>
      </c>
      <c r="BA146" s="200">
        <v>630</v>
      </c>
      <c r="BB146" s="200">
        <v>0</v>
      </c>
      <c r="BC146" s="200">
        <v>0</v>
      </c>
      <c r="BD146" s="200">
        <v>0</v>
      </c>
      <c r="BE146" s="200">
        <v>0</v>
      </c>
      <c r="BF146" s="200">
        <v>0</v>
      </c>
      <c r="BG146" s="200">
        <v>0</v>
      </c>
      <c r="BH146" s="200">
        <v>5920.9</v>
      </c>
      <c r="BI146" s="205" t="s">
        <v>320</v>
      </c>
      <c r="BJ146" s="205" t="s">
        <v>320</v>
      </c>
      <c r="BK146" s="205" t="s">
        <v>320</v>
      </c>
      <c r="BL146" s="205" t="s">
        <v>320</v>
      </c>
      <c r="BM146" s="205" t="s">
        <v>320</v>
      </c>
      <c r="BN146" s="205" t="s">
        <v>320</v>
      </c>
      <c r="BO146" s="205" t="s">
        <v>320</v>
      </c>
      <c r="BP146" s="205" t="s">
        <v>320</v>
      </c>
      <c r="BQ146" s="205" t="s">
        <v>320</v>
      </c>
      <c r="BR146" s="205" t="s">
        <v>320</v>
      </c>
      <c r="BS146" s="205" t="s">
        <v>320</v>
      </c>
      <c r="BT146" s="200">
        <v>103648</v>
      </c>
      <c r="BU146" s="200">
        <v>0</v>
      </c>
      <c r="BV146" s="200">
        <v>103648</v>
      </c>
      <c r="BW146" s="200">
        <v>0</v>
      </c>
      <c r="BX146" s="200">
        <v>0</v>
      </c>
      <c r="BY146" s="200">
        <v>0</v>
      </c>
      <c r="BZ146" s="200">
        <v>0</v>
      </c>
      <c r="CA146" s="200">
        <v>0</v>
      </c>
      <c r="CB146" s="200">
        <v>0</v>
      </c>
      <c r="CC146" s="200">
        <v>0</v>
      </c>
      <c r="CD146" s="200">
        <v>0</v>
      </c>
      <c r="CE146" s="200">
        <v>0</v>
      </c>
      <c r="CF146" s="200">
        <v>0</v>
      </c>
      <c r="CG146" s="200">
        <v>0</v>
      </c>
      <c r="CH146" s="205" t="s">
        <v>320</v>
      </c>
      <c r="CI146" s="200">
        <v>0</v>
      </c>
      <c r="CJ146" s="200">
        <v>0</v>
      </c>
      <c r="CK146" s="200">
        <v>0</v>
      </c>
      <c r="CL146" s="200">
        <v>0</v>
      </c>
      <c r="CM146" s="200">
        <v>0</v>
      </c>
      <c r="CN146" s="200">
        <v>0</v>
      </c>
      <c r="CO146" s="200">
        <v>0</v>
      </c>
      <c r="CP146" s="200">
        <v>0</v>
      </c>
      <c r="CQ146" s="200">
        <v>0</v>
      </c>
      <c r="CR146" s="200">
        <v>0</v>
      </c>
      <c r="CS146" s="200">
        <v>0</v>
      </c>
      <c r="CT146" s="205" t="s">
        <v>320</v>
      </c>
      <c r="CU146" s="209" t="s">
        <v>320</v>
      </c>
    </row>
    <row r="147" ht="15.4" customHeight="1" spans="1:99">
      <c r="A147" s="201" t="s">
        <v>540</v>
      </c>
      <c r="B147" s="202" t="s">
        <v>134</v>
      </c>
      <c r="C147" s="202" t="s">
        <v>134</v>
      </c>
      <c r="D147" s="202" t="s">
        <v>541</v>
      </c>
      <c r="E147" s="200">
        <v>10593683.15</v>
      </c>
      <c r="F147" s="200">
        <v>8664006.86</v>
      </c>
      <c r="G147" s="200">
        <v>4679072.33</v>
      </c>
      <c r="H147" s="200">
        <v>468849</v>
      </c>
      <c r="I147" s="200">
        <v>476075</v>
      </c>
      <c r="J147" s="200">
        <v>108684.47</v>
      </c>
      <c r="K147" s="200">
        <v>132605</v>
      </c>
      <c r="L147" s="200">
        <v>2165569.49</v>
      </c>
      <c r="M147" s="200">
        <v>377755.5</v>
      </c>
      <c r="N147" s="200">
        <v>62090.07</v>
      </c>
      <c r="O147" s="200">
        <v>193306</v>
      </c>
      <c r="P147" s="200">
        <v>1719475.89</v>
      </c>
      <c r="Q147" s="200">
        <v>99346.87</v>
      </c>
      <c r="R147" s="200">
        <v>23442.25</v>
      </c>
      <c r="S147" s="200">
        <v>0</v>
      </c>
      <c r="T147" s="200">
        <v>840.27</v>
      </c>
      <c r="U147" s="200">
        <v>13573.53</v>
      </c>
      <c r="V147" s="200">
        <v>78723.24</v>
      </c>
      <c r="W147" s="200">
        <v>82722.77</v>
      </c>
      <c r="X147" s="200">
        <v>0</v>
      </c>
      <c r="Y147" s="200">
        <v>0</v>
      </c>
      <c r="Z147" s="200">
        <v>319556.56</v>
      </c>
      <c r="AA147" s="200">
        <v>0</v>
      </c>
      <c r="AB147" s="200">
        <v>168785.44</v>
      </c>
      <c r="AC147" s="200">
        <v>6835</v>
      </c>
      <c r="AD147" s="200">
        <v>63007.9</v>
      </c>
      <c r="AE147" s="200">
        <v>290448.8</v>
      </c>
      <c r="AF147" s="200">
        <v>34253.5</v>
      </c>
      <c r="AG147" s="200">
        <v>0</v>
      </c>
      <c r="AH147" s="200">
        <v>0</v>
      </c>
      <c r="AI147" s="200">
        <v>0</v>
      </c>
      <c r="AJ147" s="200">
        <v>121724.6</v>
      </c>
      <c r="AK147" s="200">
        <v>0</v>
      </c>
      <c r="AL147" s="200">
        <v>120158.87</v>
      </c>
      <c r="AM147" s="200">
        <v>6922.2</v>
      </c>
      <c r="AN147" s="200">
        <v>56322.26</v>
      </c>
      <c r="AO147" s="200">
        <v>115560</v>
      </c>
      <c r="AP147" s="200">
        <v>0</v>
      </c>
      <c r="AQ147" s="200">
        <v>117251.83</v>
      </c>
      <c r="AR147" s="200">
        <v>106552.4</v>
      </c>
      <c r="AS147" s="200">
        <v>82920</v>
      </c>
      <c r="AT147" s="200">
        <v>0</v>
      </c>
      <c r="AU147" s="200">
        <v>0</v>
      </c>
      <c r="AV147" s="200">
        <v>0</v>
      </c>
      <c r="AW147" s="200">
        <v>17081.5</v>
      </c>
      <c r="AX147" s="200">
        <v>0</v>
      </c>
      <c r="AY147" s="200">
        <v>0</v>
      </c>
      <c r="AZ147" s="200">
        <v>0</v>
      </c>
      <c r="BA147" s="200">
        <v>630</v>
      </c>
      <c r="BB147" s="200">
        <v>0</v>
      </c>
      <c r="BC147" s="200">
        <v>0</v>
      </c>
      <c r="BD147" s="200">
        <v>0</v>
      </c>
      <c r="BE147" s="200">
        <v>0</v>
      </c>
      <c r="BF147" s="200">
        <v>0</v>
      </c>
      <c r="BG147" s="200">
        <v>0</v>
      </c>
      <c r="BH147" s="200">
        <v>5920.9</v>
      </c>
      <c r="BI147" s="205" t="s">
        <v>320</v>
      </c>
      <c r="BJ147" s="205" t="s">
        <v>320</v>
      </c>
      <c r="BK147" s="205" t="s">
        <v>320</v>
      </c>
      <c r="BL147" s="205" t="s">
        <v>320</v>
      </c>
      <c r="BM147" s="205" t="s">
        <v>320</v>
      </c>
      <c r="BN147" s="205" t="s">
        <v>320</v>
      </c>
      <c r="BO147" s="205" t="s">
        <v>320</v>
      </c>
      <c r="BP147" s="205" t="s">
        <v>320</v>
      </c>
      <c r="BQ147" s="205" t="s">
        <v>320</v>
      </c>
      <c r="BR147" s="205" t="s">
        <v>320</v>
      </c>
      <c r="BS147" s="205" t="s">
        <v>320</v>
      </c>
      <c r="BT147" s="200">
        <v>103648</v>
      </c>
      <c r="BU147" s="200">
        <v>0</v>
      </c>
      <c r="BV147" s="200">
        <v>103648</v>
      </c>
      <c r="BW147" s="200">
        <v>0</v>
      </c>
      <c r="BX147" s="200">
        <v>0</v>
      </c>
      <c r="BY147" s="200">
        <v>0</v>
      </c>
      <c r="BZ147" s="200">
        <v>0</v>
      </c>
      <c r="CA147" s="200">
        <v>0</v>
      </c>
      <c r="CB147" s="200">
        <v>0</v>
      </c>
      <c r="CC147" s="200">
        <v>0</v>
      </c>
      <c r="CD147" s="200">
        <v>0</v>
      </c>
      <c r="CE147" s="200">
        <v>0</v>
      </c>
      <c r="CF147" s="200">
        <v>0</v>
      </c>
      <c r="CG147" s="200">
        <v>0</v>
      </c>
      <c r="CH147" s="205" t="s">
        <v>320</v>
      </c>
      <c r="CI147" s="200">
        <v>0</v>
      </c>
      <c r="CJ147" s="200">
        <v>0</v>
      </c>
      <c r="CK147" s="200">
        <v>0</v>
      </c>
      <c r="CL147" s="200">
        <v>0</v>
      </c>
      <c r="CM147" s="200">
        <v>0</v>
      </c>
      <c r="CN147" s="200">
        <v>0</v>
      </c>
      <c r="CO147" s="200">
        <v>0</v>
      </c>
      <c r="CP147" s="200">
        <v>0</v>
      </c>
      <c r="CQ147" s="200">
        <v>0</v>
      </c>
      <c r="CR147" s="200">
        <v>0</v>
      </c>
      <c r="CS147" s="200">
        <v>0</v>
      </c>
      <c r="CT147" s="205" t="s">
        <v>320</v>
      </c>
      <c r="CU147" s="209" t="s">
        <v>320</v>
      </c>
    </row>
    <row r="148" ht="15.4" customHeight="1" spans="1:99">
      <c r="A148" s="201" t="s">
        <v>542</v>
      </c>
      <c r="B148" s="202" t="s">
        <v>134</v>
      </c>
      <c r="C148" s="202" t="s">
        <v>134</v>
      </c>
      <c r="D148" s="202" t="s">
        <v>543</v>
      </c>
      <c r="E148" s="200">
        <v>17703473.36</v>
      </c>
      <c r="F148" s="200">
        <v>4481248.87</v>
      </c>
      <c r="G148" s="200">
        <v>1929186.44</v>
      </c>
      <c r="H148" s="200">
        <v>809760.56</v>
      </c>
      <c r="I148" s="200">
        <v>702735.2</v>
      </c>
      <c r="J148" s="200">
        <v>67933</v>
      </c>
      <c r="K148" s="200">
        <v>75866.33</v>
      </c>
      <c r="L148" s="200">
        <v>723019.34</v>
      </c>
      <c r="M148" s="200">
        <v>144568</v>
      </c>
      <c r="N148" s="200">
        <v>22380</v>
      </c>
      <c r="O148" s="200">
        <v>5800</v>
      </c>
      <c r="P148" s="200">
        <v>3102830.29</v>
      </c>
      <c r="Q148" s="200">
        <v>220723.41</v>
      </c>
      <c r="R148" s="200">
        <v>92927.98</v>
      </c>
      <c r="S148" s="200">
        <v>80000</v>
      </c>
      <c r="T148" s="200">
        <v>2100</v>
      </c>
      <c r="U148" s="200">
        <v>10531.2</v>
      </c>
      <c r="V148" s="200">
        <v>19279.97</v>
      </c>
      <c r="W148" s="200">
        <v>260287.65</v>
      </c>
      <c r="X148" s="200">
        <v>0</v>
      </c>
      <c r="Y148" s="200">
        <v>0</v>
      </c>
      <c r="Z148" s="200">
        <v>380978.88</v>
      </c>
      <c r="AA148" s="200">
        <v>28800</v>
      </c>
      <c r="AB148" s="200">
        <v>16879</v>
      </c>
      <c r="AC148" s="200">
        <v>0</v>
      </c>
      <c r="AD148" s="200">
        <v>18647</v>
      </c>
      <c r="AE148" s="200">
        <v>205739</v>
      </c>
      <c r="AF148" s="200">
        <v>14377</v>
      </c>
      <c r="AG148" s="200">
        <v>9851.3</v>
      </c>
      <c r="AH148" s="200">
        <v>0</v>
      </c>
      <c r="AI148" s="200">
        <v>0</v>
      </c>
      <c r="AJ148" s="200">
        <v>36880</v>
      </c>
      <c r="AK148" s="200">
        <v>88600</v>
      </c>
      <c r="AL148" s="200">
        <v>117697.14</v>
      </c>
      <c r="AM148" s="200">
        <v>12798.2</v>
      </c>
      <c r="AN148" s="200">
        <v>117655.27</v>
      </c>
      <c r="AO148" s="200">
        <v>710700</v>
      </c>
      <c r="AP148" s="200">
        <v>0</v>
      </c>
      <c r="AQ148" s="200">
        <v>657377.29</v>
      </c>
      <c r="AR148" s="200">
        <v>130403</v>
      </c>
      <c r="AS148" s="200">
        <v>0</v>
      </c>
      <c r="AT148" s="200">
        <v>0</v>
      </c>
      <c r="AU148" s="200">
        <v>0</v>
      </c>
      <c r="AV148" s="200">
        <v>0</v>
      </c>
      <c r="AW148" s="200">
        <v>1650</v>
      </c>
      <c r="AX148" s="200">
        <v>0</v>
      </c>
      <c r="AY148" s="200">
        <v>69115</v>
      </c>
      <c r="AZ148" s="200">
        <v>0</v>
      </c>
      <c r="BA148" s="200">
        <v>0</v>
      </c>
      <c r="BB148" s="200">
        <v>0</v>
      </c>
      <c r="BC148" s="200">
        <v>59638</v>
      </c>
      <c r="BD148" s="200">
        <v>0</v>
      </c>
      <c r="BE148" s="200">
        <v>0</v>
      </c>
      <c r="BF148" s="200">
        <v>0</v>
      </c>
      <c r="BG148" s="200">
        <v>0</v>
      </c>
      <c r="BH148" s="200">
        <v>0</v>
      </c>
      <c r="BI148" s="205" t="s">
        <v>320</v>
      </c>
      <c r="BJ148" s="205" t="s">
        <v>320</v>
      </c>
      <c r="BK148" s="205" t="s">
        <v>320</v>
      </c>
      <c r="BL148" s="205" t="s">
        <v>320</v>
      </c>
      <c r="BM148" s="205" t="s">
        <v>320</v>
      </c>
      <c r="BN148" s="205" t="s">
        <v>320</v>
      </c>
      <c r="BO148" s="205" t="s">
        <v>320</v>
      </c>
      <c r="BP148" s="205" t="s">
        <v>320</v>
      </c>
      <c r="BQ148" s="205" t="s">
        <v>320</v>
      </c>
      <c r="BR148" s="205" t="s">
        <v>320</v>
      </c>
      <c r="BS148" s="205" t="s">
        <v>320</v>
      </c>
      <c r="BT148" s="200">
        <v>182314.2</v>
      </c>
      <c r="BU148" s="200">
        <v>0</v>
      </c>
      <c r="BV148" s="200">
        <v>182314.2</v>
      </c>
      <c r="BW148" s="200">
        <v>0</v>
      </c>
      <c r="BX148" s="200">
        <v>0</v>
      </c>
      <c r="BY148" s="200">
        <v>0</v>
      </c>
      <c r="BZ148" s="200">
        <v>0</v>
      </c>
      <c r="CA148" s="200">
        <v>0</v>
      </c>
      <c r="CB148" s="200">
        <v>0</v>
      </c>
      <c r="CC148" s="200">
        <v>0</v>
      </c>
      <c r="CD148" s="200">
        <v>0</v>
      </c>
      <c r="CE148" s="200">
        <v>0</v>
      </c>
      <c r="CF148" s="200">
        <v>0</v>
      </c>
      <c r="CG148" s="200">
        <v>0</v>
      </c>
      <c r="CH148" s="205" t="s">
        <v>320</v>
      </c>
      <c r="CI148" s="200">
        <v>0</v>
      </c>
      <c r="CJ148" s="200">
        <v>9806677</v>
      </c>
      <c r="CK148" s="200">
        <v>0</v>
      </c>
      <c r="CL148" s="200">
        <v>9806677</v>
      </c>
      <c r="CM148" s="200">
        <v>0</v>
      </c>
      <c r="CN148" s="200">
        <v>0</v>
      </c>
      <c r="CO148" s="200">
        <v>0</v>
      </c>
      <c r="CP148" s="200">
        <v>0</v>
      </c>
      <c r="CQ148" s="200">
        <v>0</v>
      </c>
      <c r="CR148" s="200">
        <v>0</v>
      </c>
      <c r="CS148" s="200">
        <v>0</v>
      </c>
      <c r="CT148" s="205" t="s">
        <v>320</v>
      </c>
      <c r="CU148" s="209" t="s">
        <v>320</v>
      </c>
    </row>
    <row r="149" ht="15.4" customHeight="1" spans="1:99">
      <c r="A149" s="201" t="s">
        <v>544</v>
      </c>
      <c r="B149" s="202" t="s">
        <v>134</v>
      </c>
      <c r="C149" s="202" t="s">
        <v>134</v>
      </c>
      <c r="D149" s="202" t="s">
        <v>545</v>
      </c>
      <c r="E149" s="200">
        <v>3142362.57</v>
      </c>
      <c r="F149" s="200">
        <v>2510700.33</v>
      </c>
      <c r="G149" s="200">
        <v>931051.44</v>
      </c>
      <c r="H149" s="200">
        <v>686835.56</v>
      </c>
      <c r="I149" s="200">
        <v>509038</v>
      </c>
      <c r="J149" s="200">
        <v>57827</v>
      </c>
      <c r="K149" s="200">
        <v>40205.33</v>
      </c>
      <c r="L149" s="200">
        <v>135375</v>
      </c>
      <c r="M149" s="200">
        <v>144568</v>
      </c>
      <c r="N149" s="200">
        <v>0</v>
      </c>
      <c r="O149" s="200">
        <v>5800</v>
      </c>
      <c r="P149" s="200">
        <v>501259.24</v>
      </c>
      <c r="Q149" s="200">
        <v>32139.79</v>
      </c>
      <c r="R149" s="200">
        <v>25901.72</v>
      </c>
      <c r="S149" s="200">
        <v>0</v>
      </c>
      <c r="T149" s="200">
        <v>2100</v>
      </c>
      <c r="U149" s="200">
        <v>0</v>
      </c>
      <c r="V149" s="200">
        <v>0</v>
      </c>
      <c r="W149" s="200">
        <v>10780</v>
      </c>
      <c r="X149" s="200">
        <v>0</v>
      </c>
      <c r="Y149" s="200">
        <v>0</v>
      </c>
      <c r="Z149" s="200">
        <v>11968</v>
      </c>
      <c r="AA149" s="200">
        <v>28800</v>
      </c>
      <c r="AB149" s="200">
        <v>16879</v>
      </c>
      <c r="AC149" s="200">
        <v>0</v>
      </c>
      <c r="AD149" s="200">
        <v>6636</v>
      </c>
      <c r="AE149" s="200">
        <v>11129</v>
      </c>
      <c r="AF149" s="200">
        <v>8907</v>
      </c>
      <c r="AG149" s="200">
        <v>0</v>
      </c>
      <c r="AH149" s="200">
        <v>0</v>
      </c>
      <c r="AI149" s="200">
        <v>0</v>
      </c>
      <c r="AJ149" s="200">
        <v>35780</v>
      </c>
      <c r="AK149" s="200">
        <v>0</v>
      </c>
      <c r="AL149" s="200">
        <v>41012</v>
      </c>
      <c r="AM149" s="200">
        <v>11300</v>
      </c>
      <c r="AN149" s="200">
        <v>1481.66</v>
      </c>
      <c r="AO149" s="200">
        <v>193950</v>
      </c>
      <c r="AP149" s="200">
        <v>0</v>
      </c>
      <c r="AQ149" s="200">
        <v>62495.07</v>
      </c>
      <c r="AR149" s="200">
        <v>130403</v>
      </c>
      <c r="AS149" s="200">
        <v>0</v>
      </c>
      <c r="AT149" s="200">
        <v>0</v>
      </c>
      <c r="AU149" s="200">
        <v>0</v>
      </c>
      <c r="AV149" s="200">
        <v>0</v>
      </c>
      <c r="AW149" s="200">
        <v>1650</v>
      </c>
      <c r="AX149" s="200">
        <v>0</v>
      </c>
      <c r="AY149" s="200">
        <v>69115</v>
      </c>
      <c r="AZ149" s="200">
        <v>0</v>
      </c>
      <c r="BA149" s="200">
        <v>0</v>
      </c>
      <c r="BB149" s="200">
        <v>0</v>
      </c>
      <c r="BC149" s="200">
        <v>59638</v>
      </c>
      <c r="BD149" s="200">
        <v>0</v>
      </c>
      <c r="BE149" s="200">
        <v>0</v>
      </c>
      <c r="BF149" s="200">
        <v>0</v>
      </c>
      <c r="BG149" s="200">
        <v>0</v>
      </c>
      <c r="BH149" s="200">
        <v>0</v>
      </c>
      <c r="BI149" s="205" t="s">
        <v>320</v>
      </c>
      <c r="BJ149" s="205" t="s">
        <v>320</v>
      </c>
      <c r="BK149" s="205" t="s">
        <v>320</v>
      </c>
      <c r="BL149" s="205" t="s">
        <v>320</v>
      </c>
      <c r="BM149" s="205" t="s">
        <v>320</v>
      </c>
      <c r="BN149" s="205" t="s">
        <v>320</v>
      </c>
      <c r="BO149" s="205" t="s">
        <v>320</v>
      </c>
      <c r="BP149" s="205" t="s">
        <v>320</v>
      </c>
      <c r="BQ149" s="205" t="s">
        <v>320</v>
      </c>
      <c r="BR149" s="205" t="s">
        <v>320</v>
      </c>
      <c r="BS149" s="205" t="s">
        <v>320</v>
      </c>
      <c r="BT149" s="200">
        <v>0</v>
      </c>
      <c r="BU149" s="200">
        <v>0</v>
      </c>
      <c r="BV149" s="200">
        <v>0</v>
      </c>
      <c r="BW149" s="200">
        <v>0</v>
      </c>
      <c r="BX149" s="200">
        <v>0</v>
      </c>
      <c r="BY149" s="200">
        <v>0</v>
      </c>
      <c r="BZ149" s="200">
        <v>0</v>
      </c>
      <c r="CA149" s="200">
        <v>0</v>
      </c>
      <c r="CB149" s="200">
        <v>0</v>
      </c>
      <c r="CC149" s="200">
        <v>0</v>
      </c>
      <c r="CD149" s="200">
        <v>0</v>
      </c>
      <c r="CE149" s="200">
        <v>0</v>
      </c>
      <c r="CF149" s="200">
        <v>0</v>
      </c>
      <c r="CG149" s="200">
        <v>0</v>
      </c>
      <c r="CH149" s="205" t="s">
        <v>320</v>
      </c>
      <c r="CI149" s="200">
        <v>0</v>
      </c>
      <c r="CJ149" s="200">
        <v>0</v>
      </c>
      <c r="CK149" s="200">
        <v>0</v>
      </c>
      <c r="CL149" s="200">
        <v>0</v>
      </c>
      <c r="CM149" s="200">
        <v>0</v>
      </c>
      <c r="CN149" s="200">
        <v>0</v>
      </c>
      <c r="CO149" s="200">
        <v>0</v>
      </c>
      <c r="CP149" s="200">
        <v>0</v>
      </c>
      <c r="CQ149" s="200">
        <v>0</v>
      </c>
      <c r="CR149" s="200">
        <v>0</v>
      </c>
      <c r="CS149" s="200">
        <v>0</v>
      </c>
      <c r="CT149" s="205" t="s">
        <v>320</v>
      </c>
      <c r="CU149" s="209" t="s">
        <v>320</v>
      </c>
    </row>
    <row r="150" ht="15.4" customHeight="1" spans="1:99">
      <c r="A150" s="201" t="s">
        <v>546</v>
      </c>
      <c r="B150" s="202" t="s">
        <v>134</v>
      </c>
      <c r="C150" s="202" t="s">
        <v>134</v>
      </c>
      <c r="D150" s="202" t="s">
        <v>326</v>
      </c>
      <c r="E150" s="200">
        <v>3142362.57</v>
      </c>
      <c r="F150" s="200">
        <v>2510700.33</v>
      </c>
      <c r="G150" s="200">
        <v>931051.44</v>
      </c>
      <c r="H150" s="200">
        <v>686835.56</v>
      </c>
      <c r="I150" s="200">
        <v>509038</v>
      </c>
      <c r="J150" s="200">
        <v>57827</v>
      </c>
      <c r="K150" s="200">
        <v>40205.33</v>
      </c>
      <c r="L150" s="200">
        <v>135375</v>
      </c>
      <c r="M150" s="200">
        <v>144568</v>
      </c>
      <c r="N150" s="200">
        <v>0</v>
      </c>
      <c r="O150" s="200">
        <v>5800</v>
      </c>
      <c r="P150" s="200">
        <v>501259.24</v>
      </c>
      <c r="Q150" s="200">
        <v>32139.79</v>
      </c>
      <c r="R150" s="200">
        <v>25901.72</v>
      </c>
      <c r="S150" s="200">
        <v>0</v>
      </c>
      <c r="T150" s="200">
        <v>2100</v>
      </c>
      <c r="U150" s="200">
        <v>0</v>
      </c>
      <c r="V150" s="200">
        <v>0</v>
      </c>
      <c r="W150" s="200">
        <v>10780</v>
      </c>
      <c r="X150" s="200">
        <v>0</v>
      </c>
      <c r="Y150" s="200">
        <v>0</v>
      </c>
      <c r="Z150" s="200">
        <v>11968</v>
      </c>
      <c r="AA150" s="200">
        <v>28800</v>
      </c>
      <c r="AB150" s="200">
        <v>16879</v>
      </c>
      <c r="AC150" s="200">
        <v>0</v>
      </c>
      <c r="AD150" s="200">
        <v>6636</v>
      </c>
      <c r="AE150" s="200">
        <v>11129</v>
      </c>
      <c r="AF150" s="200">
        <v>8907</v>
      </c>
      <c r="AG150" s="200">
        <v>0</v>
      </c>
      <c r="AH150" s="200">
        <v>0</v>
      </c>
      <c r="AI150" s="200">
        <v>0</v>
      </c>
      <c r="AJ150" s="200">
        <v>35780</v>
      </c>
      <c r="AK150" s="200">
        <v>0</v>
      </c>
      <c r="AL150" s="200">
        <v>41012</v>
      </c>
      <c r="AM150" s="200">
        <v>11300</v>
      </c>
      <c r="AN150" s="200">
        <v>1481.66</v>
      </c>
      <c r="AO150" s="200">
        <v>193950</v>
      </c>
      <c r="AP150" s="200">
        <v>0</v>
      </c>
      <c r="AQ150" s="200">
        <v>62495.07</v>
      </c>
      <c r="AR150" s="200">
        <v>130403</v>
      </c>
      <c r="AS150" s="200">
        <v>0</v>
      </c>
      <c r="AT150" s="200">
        <v>0</v>
      </c>
      <c r="AU150" s="200">
        <v>0</v>
      </c>
      <c r="AV150" s="200">
        <v>0</v>
      </c>
      <c r="AW150" s="200">
        <v>1650</v>
      </c>
      <c r="AX150" s="200">
        <v>0</v>
      </c>
      <c r="AY150" s="200">
        <v>69115</v>
      </c>
      <c r="AZ150" s="200">
        <v>0</v>
      </c>
      <c r="BA150" s="200">
        <v>0</v>
      </c>
      <c r="BB150" s="200">
        <v>0</v>
      </c>
      <c r="BC150" s="200">
        <v>59638</v>
      </c>
      <c r="BD150" s="200">
        <v>0</v>
      </c>
      <c r="BE150" s="200">
        <v>0</v>
      </c>
      <c r="BF150" s="200">
        <v>0</v>
      </c>
      <c r="BG150" s="200">
        <v>0</v>
      </c>
      <c r="BH150" s="200">
        <v>0</v>
      </c>
      <c r="BI150" s="205" t="s">
        <v>320</v>
      </c>
      <c r="BJ150" s="205" t="s">
        <v>320</v>
      </c>
      <c r="BK150" s="205" t="s">
        <v>320</v>
      </c>
      <c r="BL150" s="205" t="s">
        <v>320</v>
      </c>
      <c r="BM150" s="205" t="s">
        <v>320</v>
      </c>
      <c r="BN150" s="205" t="s">
        <v>320</v>
      </c>
      <c r="BO150" s="205" t="s">
        <v>320</v>
      </c>
      <c r="BP150" s="205" t="s">
        <v>320</v>
      </c>
      <c r="BQ150" s="205" t="s">
        <v>320</v>
      </c>
      <c r="BR150" s="205" t="s">
        <v>320</v>
      </c>
      <c r="BS150" s="205" t="s">
        <v>320</v>
      </c>
      <c r="BT150" s="200">
        <v>0</v>
      </c>
      <c r="BU150" s="200">
        <v>0</v>
      </c>
      <c r="BV150" s="200">
        <v>0</v>
      </c>
      <c r="BW150" s="200">
        <v>0</v>
      </c>
      <c r="BX150" s="200">
        <v>0</v>
      </c>
      <c r="BY150" s="200">
        <v>0</v>
      </c>
      <c r="BZ150" s="200">
        <v>0</v>
      </c>
      <c r="CA150" s="200">
        <v>0</v>
      </c>
      <c r="CB150" s="200">
        <v>0</v>
      </c>
      <c r="CC150" s="200">
        <v>0</v>
      </c>
      <c r="CD150" s="200">
        <v>0</v>
      </c>
      <c r="CE150" s="200">
        <v>0</v>
      </c>
      <c r="CF150" s="200">
        <v>0</v>
      </c>
      <c r="CG150" s="200">
        <v>0</v>
      </c>
      <c r="CH150" s="205" t="s">
        <v>320</v>
      </c>
      <c r="CI150" s="200">
        <v>0</v>
      </c>
      <c r="CJ150" s="200">
        <v>0</v>
      </c>
      <c r="CK150" s="200">
        <v>0</v>
      </c>
      <c r="CL150" s="200">
        <v>0</v>
      </c>
      <c r="CM150" s="200">
        <v>0</v>
      </c>
      <c r="CN150" s="200">
        <v>0</v>
      </c>
      <c r="CO150" s="200">
        <v>0</v>
      </c>
      <c r="CP150" s="200">
        <v>0</v>
      </c>
      <c r="CQ150" s="200">
        <v>0</v>
      </c>
      <c r="CR150" s="200">
        <v>0</v>
      </c>
      <c r="CS150" s="200">
        <v>0</v>
      </c>
      <c r="CT150" s="205" t="s">
        <v>320</v>
      </c>
      <c r="CU150" s="209" t="s">
        <v>320</v>
      </c>
    </row>
    <row r="151" ht="15.4" customHeight="1" spans="1:99">
      <c r="A151" s="201" t="s">
        <v>547</v>
      </c>
      <c r="B151" s="202" t="s">
        <v>134</v>
      </c>
      <c r="C151" s="202" t="s">
        <v>134</v>
      </c>
      <c r="D151" s="202" t="s">
        <v>328</v>
      </c>
      <c r="E151" s="200">
        <v>0</v>
      </c>
      <c r="F151" s="200">
        <v>0</v>
      </c>
      <c r="G151" s="200">
        <v>0</v>
      </c>
      <c r="H151" s="200">
        <v>0</v>
      </c>
      <c r="I151" s="200">
        <v>0</v>
      </c>
      <c r="J151" s="200">
        <v>0</v>
      </c>
      <c r="K151" s="200">
        <v>0</v>
      </c>
      <c r="L151" s="200">
        <v>0</v>
      </c>
      <c r="M151" s="200">
        <v>0</v>
      </c>
      <c r="N151" s="200">
        <v>0</v>
      </c>
      <c r="O151" s="200">
        <v>0</v>
      </c>
      <c r="P151" s="200">
        <v>0</v>
      </c>
      <c r="Q151" s="200">
        <v>0</v>
      </c>
      <c r="R151" s="200">
        <v>0</v>
      </c>
      <c r="S151" s="200">
        <v>0</v>
      </c>
      <c r="T151" s="200">
        <v>0</v>
      </c>
      <c r="U151" s="200">
        <v>0</v>
      </c>
      <c r="V151" s="200">
        <v>0</v>
      </c>
      <c r="W151" s="200">
        <v>0</v>
      </c>
      <c r="X151" s="200">
        <v>0</v>
      </c>
      <c r="Y151" s="200">
        <v>0</v>
      </c>
      <c r="Z151" s="200">
        <v>0</v>
      </c>
      <c r="AA151" s="200">
        <v>0</v>
      </c>
      <c r="AB151" s="200">
        <v>0</v>
      </c>
      <c r="AC151" s="200">
        <v>0</v>
      </c>
      <c r="AD151" s="200">
        <v>0</v>
      </c>
      <c r="AE151" s="200">
        <v>0</v>
      </c>
      <c r="AF151" s="200">
        <v>0</v>
      </c>
      <c r="AG151" s="200">
        <v>0</v>
      </c>
      <c r="AH151" s="200">
        <v>0</v>
      </c>
      <c r="AI151" s="200">
        <v>0</v>
      </c>
      <c r="AJ151" s="200">
        <v>0</v>
      </c>
      <c r="AK151" s="200">
        <v>0</v>
      </c>
      <c r="AL151" s="200">
        <v>0</v>
      </c>
      <c r="AM151" s="200">
        <v>0</v>
      </c>
      <c r="AN151" s="200">
        <v>0</v>
      </c>
      <c r="AO151" s="200">
        <v>0</v>
      </c>
      <c r="AP151" s="200">
        <v>0</v>
      </c>
      <c r="AQ151" s="200">
        <v>0</v>
      </c>
      <c r="AR151" s="200">
        <v>0</v>
      </c>
      <c r="AS151" s="200">
        <v>0</v>
      </c>
      <c r="AT151" s="200">
        <v>0</v>
      </c>
      <c r="AU151" s="200">
        <v>0</v>
      </c>
      <c r="AV151" s="200">
        <v>0</v>
      </c>
      <c r="AW151" s="200">
        <v>0</v>
      </c>
      <c r="AX151" s="200">
        <v>0</v>
      </c>
      <c r="AY151" s="200">
        <v>0</v>
      </c>
      <c r="AZ151" s="200">
        <v>0</v>
      </c>
      <c r="BA151" s="200">
        <v>0</v>
      </c>
      <c r="BB151" s="200">
        <v>0</v>
      </c>
      <c r="BC151" s="200">
        <v>0</v>
      </c>
      <c r="BD151" s="200">
        <v>0</v>
      </c>
      <c r="BE151" s="200">
        <v>0</v>
      </c>
      <c r="BF151" s="200">
        <v>0</v>
      </c>
      <c r="BG151" s="200">
        <v>0</v>
      </c>
      <c r="BH151" s="200">
        <v>0</v>
      </c>
      <c r="BI151" s="205" t="s">
        <v>320</v>
      </c>
      <c r="BJ151" s="205" t="s">
        <v>320</v>
      </c>
      <c r="BK151" s="205" t="s">
        <v>320</v>
      </c>
      <c r="BL151" s="205" t="s">
        <v>320</v>
      </c>
      <c r="BM151" s="205" t="s">
        <v>320</v>
      </c>
      <c r="BN151" s="205" t="s">
        <v>320</v>
      </c>
      <c r="BO151" s="205" t="s">
        <v>320</v>
      </c>
      <c r="BP151" s="205" t="s">
        <v>320</v>
      </c>
      <c r="BQ151" s="205" t="s">
        <v>320</v>
      </c>
      <c r="BR151" s="205" t="s">
        <v>320</v>
      </c>
      <c r="BS151" s="205" t="s">
        <v>320</v>
      </c>
      <c r="BT151" s="200">
        <v>0</v>
      </c>
      <c r="BU151" s="200">
        <v>0</v>
      </c>
      <c r="BV151" s="200">
        <v>0</v>
      </c>
      <c r="BW151" s="200">
        <v>0</v>
      </c>
      <c r="BX151" s="200">
        <v>0</v>
      </c>
      <c r="BY151" s="200">
        <v>0</v>
      </c>
      <c r="BZ151" s="200">
        <v>0</v>
      </c>
      <c r="CA151" s="200">
        <v>0</v>
      </c>
      <c r="CB151" s="200">
        <v>0</v>
      </c>
      <c r="CC151" s="200">
        <v>0</v>
      </c>
      <c r="CD151" s="200">
        <v>0</v>
      </c>
      <c r="CE151" s="200">
        <v>0</v>
      </c>
      <c r="CF151" s="200">
        <v>0</v>
      </c>
      <c r="CG151" s="200">
        <v>0</v>
      </c>
      <c r="CH151" s="205" t="s">
        <v>320</v>
      </c>
      <c r="CI151" s="200">
        <v>0</v>
      </c>
      <c r="CJ151" s="200">
        <v>0</v>
      </c>
      <c r="CK151" s="200">
        <v>0</v>
      </c>
      <c r="CL151" s="200">
        <v>0</v>
      </c>
      <c r="CM151" s="200">
        <v>0</v>
      </c>
      <c r="CN151" s="200">
        <v>0</v>
      </c>
      <c r="CO151" s="200">
        <v>0</v>
      </c>
      <c r="CP151" s="200">
        <v>0</v>
      </c>
      <c r="CQ151" s="200">
        <v>0</v>
      </c>
      <c r="CR151" s="200">
        <v>0</v>
      </c>
      <c r="CS151" s="200">
        <v>0</v>
      </c>
      <c r="CT151" s="205" t="s">
        <v>320</v>
      </c>
      <c r="CU151" s="209" t="s">
        <v>320</v>
      </c>
    </row>
    <row r="152" ht="15.4" customHeight="1" spans="1:99">
      <c r="A152" s="201" t="s">
        <v>548</v>
      </c>
      <c r="B152" s="202" t="s">
        <v>134</v>
      </c>
      <c r="C152" s="202" t="s">
        <v>134</v>
      </c>
      <c r="D152" s="202" t="s">
        <v>549</v>
      </c>
      <c r="E152" s="200">
        <v>0</v>
      </c>
      <c r="F152" s="200">
        <v>0</v>
      </c>
      <c r="G152" s="200">
        <v>0</v>
      </c>
      <c r="H152" s="200">
        <v>0</v>
      </c>
      <c r="I152" s="200">
        <v>0</v>
      </c>
      <c r="J152" s="200">
        <v>0</v>
      </c>
      <c r="K152" s="200">
        <v>0</v>
      </c>
      <c r="L152" s="200">
        <v>0</v>
      </c>
      <c r="M152" s="200">
        <v>0</v>
      </c>
      <c r="N152" s="200">
        <v>0</v>
      </c>
      <c r="O152" s="200">
        <v>0</v>
      </c>
      <c r="P152" s="200">
        <v>0</v>
      </c>
      <c r="Q152" s="200">
        <v>0</v>
      </c>
      <c r="R152" s="200">
        <v>0</v>
      </c>
      <c r="S152" s="200">
        <v>0</v>
      </c>
      <c r="T152" s="200">
        <v>0</v>
      </c>
      <c r="U152" s="200">
        <v>0</v>
      </c>
      <c r="V152" s="200">
        <v>0</v>
      </c>
      <c r="W152" s="200">
        <v>0</v>
      </c>
      <c r="X152" s="200">
        <v>0</v>
      </c>
      <c r="Y152" s="200">
        <v>0</v>
      </c>
      <c r="Z152" s="200">
        <v>0</v>
      </c>
      <c r="AA152" s="200">
        <v>0</v>
      </c>
      <c r="AB152" s="200">
        <v>0</v>
      </c>
      <c r="AC152" s="200">
        <v>0</v>
      </c>
      <c r="AD152" s="200">
        <v>0</v>
      </c>
      <c r="AE152" s="200">
        <v>0</v>
      </c>
      <c r="AF152" s="200">
        <v>0</v>
      </c>
      <c r="AG152" s="200">
        <v>0</v>
      </c>
      <c r="AH152" s="200">
        <v>0</v>
      </c>
      <c r="AI152" s="200">
        <v>0</v>
      </c>
      <c r="AJ152" s="200">
        <v>0</v>
      </c>
      <c r="AK152" s="200">
        <v>0</v>
      </c>
      <c r="AL152" s="200">
        <v>0</v>
      </c>
      <c r="AM152" s="200">
        <v>0</v>
      </c>
      <c r="AN152" s="200">
        <v>0</v>
      </c>
      <c r="AO152" s="200">
        <v>0</v>
      </c>
      <c r="AP152" s="200">
        <v>0</v>
      </c>
      <c r="AQ152" s="200">
        <v>0</v>
      </c>
      <c r="AR152" s="200">
        <v>0</v>
      </c>
      <c r="AS152" s="200">
        <v>0</v>
      </c>
      <c r="AT152" s="200">
        <v>0</v>
      </c>
      <c r="AU152" s="200">
        <v>0</v>
      </c>
      <c r="AV152" s="200">
        <v>0</v>
      </c>
      <c r="AW152" s="200">
        <v>0</v>
      </c>
      <c r="AX152" s="200">
        <v>0</v>
      </c>
      <c r="AY152" s="200">
        <v>0</v>
      </c>
      <c r="AZ152" s="200">
        <v>0</v>
      </c>
      <c r="BA152" s="200">
        <v>0</v>
      </c>
      <c r="BB152" s="200">
        <v>0</v>
      </c>
      <c r="BC152" s="200">
        <v>0</v>
      </c>
      <c r="BD152" s="200">
        <v>0</v>
      </c>
      <c r="BE152" s="200">
        <v>0</v>
      </c>
      <c r="BF152" s="200">
        <v>0</v>
      </c>
      <c r="BG152" s="200">
        <v>0</v>
      </c>
      <c r="BH152" s="200">
        <v>0</v>
      </c>
      <c r="BI152" s="205" t="s">
        <v>320</v>
      </c>
      <c r="BJ152" s="205" t="s">
        <v>320</v>
      </c>
      <c r="BK152" s="205" t="s">
        <v>320</v>
      </c>
      <c r="BL152" s="205" t="s">
        <v>320</v>
      </c>
      <c r="BM152" s="205" t="s">
        <v>320</v>
      </c>
      <c r="BN152" s="205" t="s">
        <v>320</v>
      </c>
      <c r="BO152" s="205" t="s">
        <v>320</v>
      </c>
      <c r="BP152" s="205" t="s">
        <v>320</v>
      </c>
      <c r="BQ152" s="205" t="s">
        <v>320</v>
      </c>
      <c r="BR152" s="205" t="s">
        <v>320</v>
      </c>
      <c r="BS152" s="205" t="s">
        <v>320</v>
      </c>
      <c r="BT152" s="200">
        <v>0</v>
      </c>
      <c r="BU152" s="200">
        <v>0</v>
      </c>
      <c r="BV152" s="200">
        <v>0</v>
      </c>
      <c r="BW152" s="200">
        <v>0</v>
      </c>
      <c r="BX152" s="200">
        <v>0</v>
      </c>
      <c r="BY152" s="200">
        <v>0</v>
      </c>
      <c r="BZ152" s="200">
        <v>0</v>
      </c>
      <c r="CA152" s="200">
        <v>0</v>
      </c>
      <c r="CB152" s="200">
        <v>0</v>
      </c>
      <c r="CC152" s="200">
        <v>0</v>
      </c>
      <c r="CD152" s="200">
        <v>0</v>
      </c>
      <c r="CE152" s="200">
        <v>0</v>
      </c>
      <c r="CF152" s="200">
        <v>0</v>
      </c>
      <c r="CG152" s="200">
        <v>0</v>
      </c>
      <c r="CH152" s="205" t="s">
        <v>320</v>
      </c>
      <c r="CI152" s="200">
        <v>0</v>
      </c>
      <c r="CJ152" s="200">
        <v>0</v>
      </c>
      <c r="CK152" s="200">
        <v>0</v>
      </c>
      <c r="CL152" s="200">
        <v>0</v>
      </c>
      <c r="CM152" s="200">
        <v>0</v>
      </c>
      <c r="CN152" s="200">
        <v>0</v>
      </c>
      <c r="CO152" s="200">
        <v>0</v>
      </c>
      <c r="CP152" s="200">
        <v>0</v>
      </c>
      <c r="CQ152" s="200">
        <v>0</v>
      </c>
      <c r="CR152" s="200">
        <v>0</v>
      </c>
      <c r="CS152" s="200">
        <v>0</v>
      </c>
      <c r="CT152" s="205" t="s">
        <v>320</v>
      </c>
      <c r="CU152" s="209" t="s">
        <v>320</v>
      </c>
    </row>
    <row r="153" ht="15.4" customHeight="1" spans="1:99">
      <c r="A153" s="201" t="s">
        <v>550</v>
      </c>
      <c r="B153" s="202" t="s">
        <v>134</v>
      </c>
      <c r="C153" s="202" t="s">
        <v>134</v>
      </c>
      <c r="D153" s="202" t="s">
        <v>551</v>
      </c>
      <c r="E153" s="200">
        <v>11847503.28</v>
      </c>
      <c r="F153" s="200">
        <v>0</v>
      </c>
      <c r="G153" s="200">
        <v>0</v>
      </c>
      <c r="H153" s="200">
        <v>0</v>
      </c>
      <c r="I153" s="200">
        <v>0</v>
      </c>
      <c r="J153" s="200">
        <v>0</v>
      </c>
      <c r="K153" s="200">
        <v>0</v>
      </c>
      <c r="L153" s="200">
        <v>0</v>
      </c>
      <c r="M153" s="200">
        <v>0</v>
      </c>
      <c r="N153" s="200">
        <v>0</v>
      </c>
      <c r="O153" s="200">
        <v>0</v>
      </c>
      <c r="P153" s="200">
        <v>2040826.28</v>
      </c>
      <c r="Q153" s="200">
        <v>94907</v>
      </c>
      <c r="R153" s="200">
        <v>12769</v>
      </c>
      <c r="S153" s="200">
        <v>40862</v>
      </c>
      <c r="T153" s="200">
        <v>0</v>
      </c>
      <c r="U153" s="200">
        <v>4852</v>
      </c>
      <c r="V153" s="200">
        <v>7484</v>
      </c>
      <c r="W153" s="200">
        <v>246995.65</v>
      </c>
      <c r="X153" s="200">
        <v>0</v>
      </c>
      <c r="Y153" s="200">
        <v>0</v>
      </c>
      <c r="Z153" s="200">
        <v>279510.25</v>
      </c>
      <c r="AA153" s="200">
        <v>0</v>
      </c>
      <c r="AB153" s="200">
        <v>0</v>
      </c>
      <c r="AC153" s="200">
        <v>0</v>
      </c>
      <c r="AD153" s="200">
        <v>2375</v>
      </c>
      <c r="AE153" s="200">
        <v>176868</v>
      </c>
      <c r="AF153" s="200">
        <v>0</v>
      </c>
      <c r="AG153" s="200">
        <v>0</v>
      </c>
      <c r="AH153" s="200">
        <v>0</v>
      </c>
      <c r="AI153" s="200">
        <v>0</v>
      </c>
      <c r="AJ153" s="200">
        <v>0</v>
      </c>
      <c r="AK153" s="200">
        <v>45255</v>
      </c>
      <c r="AL153" s="200">
        <v>58507.52</v>
      </c>
      <c r="AM153" s="200">
        <v>1200</v>
      </c>
      <c r="AN153" s="200">
        <v>98173.61</v>
      </c>
      <c r="AO153" s="200">
        <v>433787</v>
      </c>
      <c r="AP153" s="200">
        <v>0</v>
      </c>
      <c r="AQ153" s="200">
        <v>537280.25</v>
      </c>
      <c r="AR153" s="200">
        <v>0</v>
      </c>
      <c r="AS153" s="200">
        <v>0</v>
      </c>
      <c r="AT153" s="200">
        <v>0</v>
      </c>
      <c r="AU153" s="200">
        <v>0</v>
      </c>
      <c r="AV153" s="200">
        <v>0</v>
      </c>
      <c r="AW153" s="200">
        <v>0</v>
      </c>
      <c r="AX153" s="200">
        <v>0</v>
      </c>
      <c r="AY153" s="200">
        <v>0</v>
      </c>
      <c r="AZ153" s="200">
        <v>0</v>
      </c>
      <c r="BA153" s="200">
        <v>0</v>
      </c>
      <c r="BB153" s="200">
        <v>0</v>
      </c>
      <c r="BC153" s="200">
        <v>0</v>
      </c>
      <c r="BD153" s="200">
        <v>0</v>
      </c>
      <c r="BE153" s="200">
        <v>0</v>
      </c>
      <c r="BF153" s="200">
        <v>0</v>
      </c>
      <c r="BG153" s="200">
        <v>0</v>
      </c>
      <c r="BH153" s="200">
        <v>0</v>
      </c>
      <c r="BI153" s="205" t="s">
        <v>320</v>
      </c>
      <c r="BJ153" s="205" t="s">
        <v>320</v>
      </c>
      <c r="BK153" s="205" t="s">
        <v>320</v>
      </c>
      <c r="BL153" s="205" t="s">
        <v>320</v>
      </c>
      <c r="BM153" s="205" t="s">
        <v>320</v>
      </c>
      <c r="BN153" s="205" t="s">
        <v>320</v>
      </c>
      <c r="BO153" s="205" t="s">
        <v>320</v>
      </c>
      <c r="BP153" s="205" t="s">
        <v>320</v>
      </c>
      <c r="BQ153" s="205" t="s">
        <v>320</v>
      </c>
      <c r="BR153" s="205" t="s">
        <v>320</v>
      </c>
      <c r="BS153" s="205" t="s">
        <v>320</v>
      </c>
      <c r="BT153" s="200">
        <v>0</v>
      </c>
      <c r="BU153" s="200">
        <v>0</v>
      </c>
      <c r="BV153" s="200">
        <v>0</v>
      </c>
      <c r="BW153" s="200">
        <v>0</v>
      </c>
      <c r="BX153" s="200">
        <v>0</v>
      </c>
      <c r="BY153" s="200">
        <v>0</v>
      </c>
      <c r="BZ153" s="200">
        <v>0</v>
      </c>
      <c r="CA153" s="200">
        <v>0</v>
      </c>
      <c r="CB153" s="200">
        <v>0</v>
      </c>
      <c r="CC153" s="200">
        <v>0</v>
      </c>
      <c r="CD153" s="200">
        <v>0</v>
      </c>
      <c r="CE153" s="200">
        <v>0</v>
      </c>
      <c r="CF153" s="200">
        <v>0</v>
      </c>
      <c r="CG153" s="200">
        <v>0</v>
      </c>
      <c r="CH153" s="205" t="s">
        <v>320</v>
      </c>
      <c r="CI153" s="200">
        <v>0</v>
      </c>
      <c r="CJ153" s="200">
        <v>9806677</v>
      </c>
      <c r="CK153" s="200">
        <v>0</v>
      </c>
      <c r="CL153" s="200">
        <v>9806677</v>
      </c>
      <c r="CM153" s="200">
        <v>0</v>
      </c>
      <c r="CN153" s="200">
        <v>0</v>
      </c>
      <c r="CO153" s="200">
        <v>0</v>
      </c>
      <c r="CP153" s="200">
        <v>0</v>
      </c>
      <c r="CQ153" s="200">
        <v>0</v>
      </c>
      <c r="CR153" s="200">
        <v>0</v>
      </c>
      <c r="CS153" s="200">
        <v>0</v>
      </c>
      <c r="CT153" s="205" t="s">
        <v>320</v>
      </c>
      <c r="CU153" s="209" t="s">
        <v>320</v>
      </c>
    </row>
    <row r="154" ht="15.4" customHeight="1" spans="1:99">
      <c r="A154" s="201" t="s">
        <v>552</v>
      </c>
      <c r="B154" s="202" t="s">
        <v>134</v>
      </c>
      <c r="C154" s="202" t="s">
        <v>134</v>
      </c>
      <c r="D154" s="202" t="s">
        <v>553</v>
      </c>
      <c r="E154" s="200">
        <v>14600</v>
      </c>
      <c r="F154" s="200">
        <v>0</v>
      </c>
      <c r="G154" s="200">
        <v>0</v>
      </c>
      <c r="H154" s="200">
        <v>0</v>
      </c>
      <c r="I154" s="200">
        <v>0</v>
      </c>
      <c r="J154" s="200">
        <v>0</v>
      </c>
      <c r="K154" s="200">
        <v>0</v>
      </c>
      <c r="L154" s="200">
        <v>0</v>
      </c>
      <c r="M154" s="200">
        <v>0</v>
      </c>
      <c r="N154" s="200">
        <v>0</v>
      </c>
      <c r="O154" s="200">
        <v>0</v>
      </c>
      <c r="P154" s="200">
        <v>14600</v>
      </c>
      <c r="Q154" s="200">
        <v>11600</v>
      </c>
      <c r="R154" s="200">
        <v>0</v>
      </c>
      <c r="S154" s="200">
        <v>0</v>
      </c>
      <c r="T154" s="200">
        <v>0</v>
      </c>
      <c r="U154" s="200">
        <v>0</v>
      </c>
      <c r="V154" s="200">
        <v>0</v>
      </c>
      <c r="W154" s="200">
        <v>0</v>
      </c>
      <c r="X154" s="200">
        <v>0</v>
      </c>
      <c r="Y154" s="200">
        <v>0</v>
      </c>
      <c r="Z154" s="200">
        <v>0</v>
      </c>
      <c r="AA154" s="200">
        <v>0</v>
      </c>
      <c r="AB154" s="200">
        <v>0</v>
      </c>
      <c r="AC154" s="200">
        <v>0</v>
      </c>
      <c r="AD154" s="200">
        <v>0</v>
      </c>
      <c r="AE154" s="200">
        <v>3000</v>
      </c>
      <c r="AF154" s="200">
        <v>0</v>
      </c>
      <c r="AG154" s="200">
        <v>0</v>
      </c>
      <c r="AH154" s="200">
        <v>0</v>
      </c>
      <c r="AI154" s="200">
        <v>0</v>
      </c>
      <c r="AJ154" s="200">
        <v>0</v>
      </c>
      <c r="AK154" s="200">
        <v>0</v>
      </c>
      <c r="AL154" s="200">
        <v>0</v>
      </c>
      <c r="AM154" s="200">
        <v>0</v>
      </c>
      <c r="AN154" s="200">
        <v>0</v>
      </c>
      <c r="AO154" s="200">
        <v>0</v>
      </c>
      <c r="AP154" s="200">
        <v>0</v>
      </c>
      <c r="AQ154" s="200">
        <v>0</v>
      </c>
      <c r="AR154" s="200">
        <v>0</v>
      </c>
      <c r="AS154" s="200">
        <v>0</v>
      </c>
      <c r="AT154" s="200">
        <v>0</v>
      </c>
      <c r="AU154" s="200">
        <v>0</v>
      </c>
      <c r="AV154" s="200">
        <v>0</v>
      </c>
      <c r="AW154" s="200">
        <v>0</v>
      </c>
      <c r="AX154" s="200">
        <v>0</v>
      </c>
      <c r="AY154" s="200">
        <v>0</v>
      </c>
      <c r="AZ154" s="200">
        <v>0</v>
      </c>
      <c r="BA154" s="200">
        <v>0</v>
      </c>
      <c r="BB154" s="200">
        <v>0</v>
      </c>
      <c r="BC154" s="200">
        <v>0</v>
      </c>
      <c r="BD154" s="200">
        <v>0</v>
      </c>
      <c r="BE154" s="200">
        <v>0</v>
      </c>
      <c r="BF154" s="200">
        <v>0</v>
      </c>
      <c r="BG154" s="200">
        <v>0</v>
      </c>
      <c r="BH154" s="200">
        <v>0</v>
      </c>
      <c r="BI154" s="205" t="s">
        <v>320</v>
      </c>
      <c r="BJ154" s="205" t="s">
        <v>320</v>
      </c>
      <c r="BK154" s="205" t="s">
        <v>320</v>
      </c>
      <c r="BL154" s="205" t="s">
        <v>320</v>
      </c>
      <c r="BM154" s="205" t="s">
        <v>320</v>
      </c>
      <c r="BN154" s="205" t="s">
        <v>320</v>
      </c>
      <c r="BO154" s="205" t="s">
        <v>320</v>
      </c>
      <c r="BP154" s="205" t="s">
        <v>320</v>
      </c>
      <c r="BQ154" s="205" t="s">
        <v>320</v>
      </c>
      <c r="BR154" s="205" t="s">
        <v>320</v>
      </c>
      <c r="BS154" s="205" t="s">
        <v>320</v>
      </c>
      <c r="BT154" s="200">
        <v>0</v>
      </c>
      <c r="BU154" s="200">
        <v>0</v>
      </c>
      <c r="BV154" s="200">
        <v>0</v>
      </c>
      <c r="BW154" s="200">
        <v>0</v>
      </c>
      <c r="BX154" s="200">
        <v>0</v>
      </c>
      <c r="BY154" s="200">
        <v>0</v>
      </c>
      <c r="BZ154" s="200">
        <v>0</v>
      </c>
      <c r="CA154" s="200">
        <v>0</v>
      </c>
      <c r="CB154" s="200">
        <v>0</v>
      </c>
      <c r="CC154" s="200">
        <v>0</v>
      </c>
      <c r="CD154" s="200">
        <v>0</v>
      </c>
      <c r="CE154" s="200">
        <v>0</v>
      </c>
      <c r="CF154" s="200">
        <v>0</v>
      </c>
      <c r="CG154" s="200">
        <v>0</v>
      </c>
      <c r="CH154" s="205" t="s">
        <v>320</v>
      </c>
      <c r="CI154" s="200">
        <v>0</v>
      </c>
      <c r="CJ154" s="200">
        <v>0</v>
      </c>
      <c r="CK154" s="200">
        <v>0</v>
      </c>
      <c r="CL154" s="200">
        <v>0</v>
      </c>
      <c r="CM154" s="200">
        <v>0</v>
      </c>
      <c r="CN154" s="200">
        <v>0</v>
      </c>
      <c r="CO154" s="200">
        <v>0</v>
      </c>
      <c r="CP154" s="200">
        <v>0</v>
      </c>
      <c r="CQ154" s="200">
        <v>0</v>
      </c>
      <c r="CR154" s="200">
        <v>0</v>
      </c>
      <c r="CS154" s="200">
        <v>0</v>
      </c>
      <c r="CT154" s="205" t="s">
        <v>320</v>
      </c>
      <c r="CU154" s="209" t="s">
        <v>320</v>
      </c>
    </row>
    <row r="155" ht="15.4" customHeight="1" spans="1:99">
      <c r="A155" s="201" t="s">
        <v>554</v>
      </c>
      <c r="B155" s="202" t="s">
        <v>134</v>
      </c>
      <c r="C155" s="202" t="s">
        <v>134</v>
      </c>
      <c r="D155" s="202" t="s">
        <v>555</v>
      </c>
      <c r="E155" s="200">
        <v>11832903.28</v>
      </c>
      <c r="F155" s="200">
        <v>0</v>
      </c>
      <c r="G155" s="200">
        <v>0</v>
      </c>
      <c r="H155" s="200">
        <v>0</v>
      </c>
      <c r="I155" s="200">
        <v>0</v>
      </c>
      <c r="J155" s="200">
        <v>0</v>
      </c>
      <c r="K155" s="200">
        <v>0</v>
      </c>
      <c r="L155" s="200">
        <v>0</v>
      </c>
      <c r="M155" s="200">
        <v>0</v>
      </c>
      <c r="N155" s="200">
        <v>0</v>
      </c>
      <c r="O155" s="200">
        <v>0</v>
      </c>
      <c r="P155" s="200">
        <v>2026226.28</v>
      </c>
      <c r="Q155" s="200">
        <v>83307</v>
      </c>
      <c r="R155" s="200">
        <v>12769</v>
      </c>
      <c r="S155" s="200">
        <v>40862</v>
      </c>
      <c r="T155" s="200">
        <v>0</v>
      </c>
      <c r="U155" s="200">
        <v>4852</v>
      </c>
      <c r="V155" s="200">
        <v>7484</v>
      </c>
      <c r="W155" s="200">
        <v>246995.65</v>
      </c>
      <c r="X155" s="200">
        <v>0</v>
      </c>
      <c r="Y155" s="200">
        <v>0</v>
      </c>
      <c r="Z155" s="200">
        <v>279510.25</v>
      </c>
      <c r="AA155" s="200">
        <v>0</v>
      </c>
      <c r="AB155" s="200">
        <v>0</v>
      </c>
      <c r="AC155" s="200">
        <v>0</v>
      </c>
      <c r="AD155" s="200">
        <v>2375</v>
      </c>
      <c r="AE155" s="200">
        <v>173868</v>
      </c>
      <c r="AF155" s="200">
        <v>0</v>
      </c>
      <c r="AG155" s="200">
        <v>0</v>
      </c>
      <c r="AH155" s="200">
        <v>0</v>
      </c>
      <c r="AI155" s="200">
        <v>0</v>
      </c>
      <c r="AJ155" s="200">
        <v>0</v>
      </c>
      <c r="AK155" s="200">
        <v>45255</v>
      </c>
      <c r="AL155" s="200">
        <v>58507.52</v>
      </c>
      <c r="AM155" s="200">
        <v>1200</v>
      </c>
      <c r="AN155" s="200">
        <v>98173.61</v>
      </c>
      <c r="AO155" s="200">
        <v>433787</v>
      </c>
      <c r="AP155" s="200">
        <v>0</v>
      </c>
      <c r="AQ155" s="200">
        <v>537280.25</v>
      </c>
      <c r="AR155" s="200">
        <v>0</v>
      </c>
      <c r="AS155" s="200">
        <v>0</v>
      </c>
      <c r="AT155" s="200">
        <v>0</v>
      </c>
      <c r="AU155" s="200">
        <v>0</v>
      </c>
      <c r="AV155" s="200">
        <v>0</v>
      </c>
      <c r="AW155" s="200">
        <v>0</v>
      </c>
      <c r="AX155" s="200">
        <v>0</v>
      </c>
      <c r="AY155" s="200">
        <v>0</v>
      </c>
      <c r="AZ155" s="200">
        <v>0</v>
      </c>
      <c r="BA155" s="200">
        <v>0</v>
      </c>
      <c r="BB155" s="200">
        <v>0</v>
      </c>
      <c r="BC155" s="200">
        <v>0</v>
      </c>
      <c r="BD155" s="200">
        <v>0</v>
      </c>
      <c r="BE155" s="200">
        <v>0</v>
      </c>
      <c r="BF155" s="200">
        <v>0</v>
      </c>
      <c r="BG155" s="200">
        <v>0</v>
      </c>
      <c r="BH155" s="200">
        <v>0</v>
      </c>
      <c r="BI155" s="205" t="s">
        <v>320</v>
      </c>
      <c r="BJ155" s="205" t="s">
        <v>320</v>
      </c>
      <c r="BK155" s="205" t="s">
        <v>320</v>
      </c>
      <c r="BL155" s="205" t="s">
        <v>320</v>
      </c>
      <c r="BM155" s="205" t="s">
        <v>320</v>
      </c>
      <c r="BN155" s="205" t="s">
        <v>320</v>
      </c>
      <c r="BO155" s="205" t="s">
        <v>320</v>
      </c>
      <c r="BP155" s="205" t="s">
        <v>320</v>
      </c>
      <c r="BQ155" s="205" t="s">
        <v>320</v>
      </c>
      <c r="BR155" s="205" t="s">
        <v>320</v>
      </c>
      <c r="BS155" s="205" t="s">
        <v>320</v>
      </c>
      <c r="BT155" s="200">
        <v>0</v>
      </c>
      <c r="BU155" s="200">
        <v>0</v>
      </c>
      <c r="BV155" s="200">
        <v>0</v>
      </c>
      <c r="BW155" s="200">
        <v>0</v>
      </c>
      <c r="BX155" s="200">
        <v>0</v>
      </c>
      <c r="BY155" s="200">
        <v>0</v>
      </c>
      <c r="BZ155" s="200">
        <v>0</v>
      </c>
      <c r="CA155" s="200">
        <v>0</v>
      </c>
      <c r="CB155" s="200">
        <v>0</v>
      </c>
      <c r="CC155" s="200">
        <v>0</v>
      </c>
      <c r="CD155" s="200">
        <v>0</v>
      </c>
      <c r="CE155" s="200">
        <v>0</v>
      </c>
      <c r="CF155" s="200">
        <v>0</v>
      </c>
      <c r="CG155" s="200">
        <v>0</v>
      </c>
      <c r="CH155" s="205" t="s">
        <v>320</v>
      </c>
      <c r="CI155" s="200">
        <v>0</v>
      </c>
      <c r="CJ155" s="200">
        <v>9806677</v>
      </c>
      <c r="CK155" s="200">
        <v>0</v>
      </c>
      <c r="CL155" s="200">
        <v>9806677</v>
      </c>
      <c r="CM155" s="200">
        <v>0</v>
      </c>
      <c r="CN155" s="200">
        <v>0</v>
      </c>
      <c r="CO155" s="200">
        <v>0</v>
      </c>
      <c r="CP155" s="200">
        <v>0</v>
      </c>
      <c r="CQ155" s="200">
        <v>0</v>
      </c>
      <c r="CR155" s="200">
        <v>0</v>
      </c>
      <c r="CS155" s="200">
        <v>0</v>
      </c>
      <c r="CT155" s="205" t="s">
        <v>320</v>
      </c>
      <c r="CU155" s="209" t="s">
        <v>320</v>
      </c>
    </row>
    <row r="156" ht="15.4" customHeight="1" spans="1:99">
      <c r="A156" s="201" t="s">
        <v>556</v>
      </c>
      <c r="B156" s="202" t="s">
        <v>134</v>
      </c>
      <c r="C156" s="202" t="s">
        <v>134</v>
      </c>
      <c r="D156" s="202" t="s">
        <v>557</v>
      </c>
      <c r="E156" s="200">
        <v>45746.26</v>
      </c>
      <c r="F156" s="200">
        <v>0</v>
      </c>
      <c r="G156" s="200">
        <v>0</v>
      </c>
      <c r="H156" s="200">
        <v>0</v>
      </c>
      <c r="I156" s="200">
        <v>0</v>
      </c>
      <c r="J156" s="200">
        <v>0</v>
      </c>
      <c r="K156" s="200">
        <v>0</v>
      </c>
      <c r="L156" s="200">
        <v>0</v>
      </c>
      <c r="M156" s="200">
        <v>0</v>
      </c>
      <c r="N156" s="200">
        <v>0</v>
      </c>
      <c r="O156" s="200">
        <v>0</v>
      </c>
      <c r="P156" s="200">
        <v>45746.26</v>
      </c>
      <c r="Q156" s="200">
        <v>4720</v>
      </c>
      <c r="R156" s="200">
        <v>41026.26</v>
      </c>
      <c r="S156" s="200">
        <v>0</v>
      </c>
      <c r="T156" s="200">
        <v>0</v>
      </c>
      <c r="U156" s="200">
        <v>0</v>
      </c>
      <c r="V156" s="200">
        <v>0</v>
      </c>
      <c r="W156" s="200">
        <v>0</v>
      </c>
      <c r="X156" s="200">
        <v>0</v>
      </c>
      <c r="Y156" s="200">
        <v>0</v>
      </c>
      <c r="Z156" s="200">
        <v>0</v>
      </c>
      <c r="AA156" s="200">
        <v>0</v>
      </c>
      <c r="AB156" s="200">
        <v>0</v>
      </c>
      <c r="AC156" s="200">
        <v>0</v>
      </c>
      <c r="AD156" s="200">
        <v>0</v>
      </c>
      <c r="AE156" s="200">
        <v>0</v>
      </c>
      <c r="AF156" s="200">
        <v>0</v>
      </c>
      <c r="AG156" s="200">
        <v>0</v>
      </c>
      <c r="AH156" s="200">
        <v>0</v>
      </c>
      <c r="AI156" s="200">
        <v>0</v>
      </c>
      <c r="AJ156" s="200">
        <v>0</v>
      </c>
      <c r="AK156" s="200">
        <v>0</v>
      </c>
      <c r="AL156" s="200">
        <v>0</v>
      </c>
      <c r="AM156" s="200">
        <v>0</v>
      </c>
      <c r="AN156" s="200">
        <v>0</v>
      </c>
      <c r="AO156" s="200">
        <v>0</v>
      </c>
      <c r="AP156" s="200">
        <v>0</v>
      </c>
      <c r="AQ156" s="200">
        <v>0</v>
      </c>
      <c r="AR156" s="200">
        <v>0</v>
      </c>
      <c r="AS156" s="200">
        <v>0</v>
      </c>
      <c r="AT156" s="200">
        <v>0</v>
      </c>
      <c r="AU156" s="200">
        <v>0</v>
      </c>
      <c r="AV156" s="200">
        <v>0</v>
      </c>
      <c r="AW156" s="200">
        <v>0</v>
      </c>
      <c r="AX156" s="200">
        <v>0</v>
      </c>
      <c r="AY156" s="200">
        <v>0</v>
      </c>
      <c r="AZ156" s="200">
        <v>0</v>
      </c>
      <c r="BA156" s="200">
        <v>0</v>
      </c>
      <c r="BB156" s="200">
        <v>0</v>
      </c>
      <c r="BC156" s="200">
        <v>0</v>
      </c>
      <c r="BD156" s="200">
        <v>0</v>
      </c>
      <c r="BE156" s="200">
        <v>0</v>
      </c>
      <c r="BF156" s="200">
        <v>0</v>
      </c>
      <c r="BG156" s="200">
        <v>0</v>
      </c>
      <c r="BH156" s="200">
        <v>0</v>
      </c>
      <c r="BI156" s="205" t="s">
        <v>320</v>
      </c>
      <c r="BJ156" s="205" t="s">
        <v>320</v>
      </c>
      <c r="BK156" s="205" t="s">
        <v>320</v>
      </c>
      <c r="BL156" s="205" t="s">
        <v>320</v>
      </c>
      <c r="BM156" s="205" t="s">
        <v>320</v>
      </c>
      <c r="BN156" s="205" t="s">
        <v>320</v>
      </c>
      <c r="BO156" s="205" t="s">
        <v>320</v>
      </c>
      <c r="BP156" s="205" t="s">
        <v>320</v>
      </c>
      <c r="BQ156" s="205" t="s">
        <v>320</v>
      </c>
      <c r="BR156" s="205" t="s">
        <v>320</v>
      </c>
      <c r="BS156" s="205" t="s">
        <v>320</v>
      </c>
      <c r="BT156" s="200">
        <v>0</v>
      </c>
      <c r="BU156" s="200">
        <v>0</v>
      </c>
      <c r="BV156" s="200">
        <v>0</v>
      </c>
      <c r="BW156" s="200">
        <v>0</v>
      </c>
      <c r="BX156" s="200">
        <v>0</v>
      </c>
      <c r="BY156" s="200">
        <v>0</v>
      </c>
      <c r="BZ156" s="200">
        <v>0</v>
      </c>
      <c r="CA156" s="200">
        <v>0</v>
      </c>
      <c r="CB156" s="200">
        <v>0</v>
      </c>
      <c r="CC156" s="200">
        <v>0</v>
      </c>
      <c r="CD156" s="200">
        <v>0</v>
      </c>
      <c r="CE156" s="200">
        <v>0</v>
      </c>
      <c r="CF156" s="200">
        <v>0</v>
      </c>
      <c r="CG156" s="200">
        <v>0</v>
      </c>
      <c r="CH156" s="205" t="s">
        <v>320</v>
      </c>
      <c r="CI156" s="200">
        <v>0</v>
      </c>
      <c r="CJ156" s="200">
        <v>0</v>
      </c>
      <c r="CK156" s="200">
        <v>0</v>
      </c>
      <c r="CL156" s="200">
        <v>0</v>
      </c>
      <c r="CM156" s="200">
        <v>0</v>
      </c>
      <c r="CN156" s="200">
        <v>0</v>
      </c>
      <c r="CO156" s="200">
        <v>0</v>
      </c>
      <c r="CP156" s="200">
        <v>0</v>
      </c>
      <c r="CQ156" s="200">
        <v>0</v>
      </c>
      <c r="CR156" s="200">
        <v>0</v>
      </c>
      <c r="CS156" s="200">
        <v>0</v>
      </c>
      <c r="CT156" s="205" t="s">
        <v>320</v>
      </c>
      <c r="CU156" s="209" t="s">
        <v>320</v>
      </c>
    </row>
    <row r="157" ht="15.4" customHeight="1" spans="1:99">
      <c r="A157" s="201" t="s">
        <v>558</v>
      </c>
      <c r="B157" s="202" t="s">
        <v>134</v>
      </c>
      <c r="C157" s="202" t="s">
        <v>134</v>
      </c>
      <c r="D157" s="202" t="s">
        <v>559</v>
      </c>
      <c r="E157" s="200">
        <v>45746.26</v>
      </c>
      <c r="F157" s="200">
        <v>0</v>
      </c>
      <c r="G157" s="200">
        <v>0</v>
      </c>
      <c r="H157" s="200">
        <v>0</v>
      </c>
      <c r="I157" s="200">
        <v>0</v>
      </c>
      <c r="J157" s="200">
        <v>0</v>
      </c>
      <c r="K157" s="200">
        <v>0</v>
      </c>
      <c r="L157" s="200">
        <v>0</v>
      </c>
      <c r="M157" s="200">
        <v>0</v>
      </c>
      <c r="N157" s="200">
        <v>0</v>
      </c>
      <c r="O157" s="200">
        <v>0</v>
      </c>
      <c r="P157" s="200">
        <v>45746.26</v>
      </c>
      <c r="Q157" s="200">
        <v>4720</v>
      </c>
      <c r="R157" s="200">
        <v>41026.26</v>
      </c>
      <c r="S157" s="200">
        <v>0</v>
      </c>
      <c r="T157" s="200">
        <v>0</v>
      </c>
      <c r="U157" s="200">
        <v>0</v>
      </c>
      <c r="V157" s="200">
        <v>0</v>
      </c>
      <c r="W157" s="200">
        <v>0</v>
      </c>
      <c r="X157" s="200">
        <v>0</v>
      </c>
      <c r="Y157" s="200">
        <v>0</v>
      </c>
      <c r="Z157" s="200">
        <v>0</v>
      </c>
      <c r="AA157" s="200">
        <v>0</v>
      </c>
      <c r="AB157" s="200">
        <v>0</v>
      </c>
      <c r="AC157" s="200">
        <v>0</v>
      </c>
      <c r="AD157" s="200">
        <v>0</v>
      </c>
      <c r="AE157" s="200">
        <v>0</v>
      </c>
      <c r="AF157" s="200">
        <v>0</v>
      </c>
      <c r="AG157" s="200">
        <v>0</v>
      </c>
      <c r="AH157" s="200">
        <v>0</v>
      </c>
      <c r="AI157" s="200">
        <v>0</v>
      </c>
      <c r="AJ157" s="200">
        <v>0</v>
      </c>
      <c r="AK157" s="200">
        <v>0</v>
      </c>
      <c r="AL157" s="200">
        <v>0</v>
      </c>
      <c r="AM157" s="200">
        <v>0</v>
      </c>
      <c r="AN157" s="200">
        <v>0</v>
      </c>
      <c r="AO157" s="200">
        <v>0</v>
      </c>
      <c r="AP157" s="200">
        <v>0</v>
      </c>
      <c r="AQ157" s="200">
        <v>0</v>
      </c>
      <c r="AR157" s="200">
        <v>0</v>
      </c>
      <c r="AS157" s="200">
        <v>0</v>
      </c>
      <c r="AT157" s="200">
        <v>0</v>
      </c>
      <c r="AU157" s="200">
        <v>0</v>
      </c>
      <c r="AV157" s="200">
        <v>0</v>
      </c>
      <c r="AW157" s="200">
        <v>0</v>
      </c>
      <c r="AX157" s="200">
        <v>0</v>
      </c>
      <c r="AY157" s="200">
        <v>0</v>
      </c>
      <c r="AZ157" s="200">
        <v>0</v>
      </c>
      <c r="BA157" s="200">
        <v>0</v>
      </c>
      <c r="BB157" s="200">
        <v>0</v>
      </c>
      <c r="BC157" s="200">
        <v>0</v>
      </c>
      <c r="BD157" s="200">
        <v>0</v>
      </c>
      <c r="BE157" s="200">
        <v>0</v>
      </c>
      <c r="BF157" s="200">
        <v>0</v>
      </c>
      <c r="BG157" s="200">
        <v>0</v>
      </c>
      <c r="BH157" s="200">
        <v>0</v>
      </c>
      <c r="BI157" s="205" t="s">
        <v>320</v>
      </c>
      <c r="BJ157" s="205" t="s">
        <v>320</v>
      </c>
      <c r="BK157" s="205" t="s">
        <v>320</v>
      </c>
      <c r="BL157" s="205" t="s">
        <v>320</v>
      </c>
      <c r="BM157" s="205" t="s">
        <v>320</v>
      </c>
      <c r="BN157" s="205" t="s">
        <v>320</v>
      </c>
      <c r="BO157" s="205" t="s">
        <v>320</v>
      </c>
      <c r="BP157" s="205" t="s">
        <v>320</v>
      </c>
      <c r="BQ157" s="205" t="s">
        <v>320</v>
      </c>
      <c r="BR157" s="205" t="s">
        <v>320</v>
      </c>
      <c r="BS157" s="205" t="s">
        <v>320</v>
      </c>
      <c r="BT157" s="200">
        <v>0</v>
      </c>
      <c r="BU157" s="200">
        <v>0</v>
      </c>
      <c r="BV157" s="200">
        <v>0</v>
      </c>
      <c r="BW157" s="200">
        <v>0</v>
      </c>
      <c r="BX157" s="200">
        <v>0</v>
      </c>
      <c r="BY157" s="200">
        <v>0</v>
      </c>
      <c r="BZ157" s="200">
        <v>0</v>
      </c>
      <c r="CA157" s="200">
        <v>0</v>
      </c>
      <c r="CB157" s="200">
        <v>0</v>
      </c>
      <c r="CC157" s="200">
        <v>0</v>
      </c>
      <c r="CD157" s="200">
        <v>0</v>
      </c>
      <c r="CE157" s="200">
        <v>0</v>
      </c>
      <c r="CF157" s="200">
        <v>0</v>
      </c>
      <c r="CG157" s="200">
        <v>0</v>
      </c>
      <c r="CH157" s="205" t="s">
        <v>320</v>
      </c>
      <c r="CI157" s="200">
        <v>0</v>
      </c>
      <c r="CJ157" s="200">
        <v>0</v>
      </c>
      <c r="CK157" s="200">
        <v>0</v>
      </c>
      <c r="CL157" s="200">
        <v>0</v>
      </c>
      <c r="CM157" s="200">
        <v>0</v>
      </c>
      <c r="CN157" s="200">
        <v>0</v>
      </c>
      <c r="CO157" s="200">
        <v>0</v>
      </c>
      <c r="CP157" s="200">
        <v>0</v>
      </c>
      <c r="CQ157" s="200">
        <v>0</v>
      </c>
      <c r="CR157" s="200">
        <v>0</v>
      </c>
      <c r="CS157" s="200">
        <v>0</v>
      </c>
      <c r="CT157" s="205" t="s">
        <v>320</v>
      </c>
      <c r="CU157" s="209" t="s">
        <v>320</v>
      </c>
    </row>
    <row r="158" ht="15.4" customHeight="1" spans="1:99">
      <c r="A158" s="201" t="s">
        <v>560</v>
      </c>
      <c r="B158" s="202" t="s">
        <v>134</v>
      </c>
      <c r="C158" s="202" t="s">
        <v>134</v>
      </c>
      <c r="D158" s="202" t="s">
        <v>561</v>
      </c>
      <c r="E158" s="200">
        <v>2667861.25</v>
      </c>
      <c r="F158" s="200">
        <v>1970548.54</v>
      </c>
      <c r="G158" s="200">
        <v>998135</v>
      </c>
      <c r="H158" s="200">
        <v>122925</v>
      </c>
      <c r="I158" s="200">
        <v>193697.2</v>
      </c>
      <c r="J158" s="200">
        <v>10106</v>
      </c>
      <c r="K158" s="200">
        <v>35661</v>
      </c>
      <c r="L158" s="200">
        <v>587644.34</v>
      </c>
      <c r="M158" s="200">
        <v>0</v>
      </c>
      <c r="N158" s="200">
        <v>22380</v>
      </c>
      <c r="O158" s="200">
        <v>0</v>
      </c>
      <c r="P158" s="200">
        <v>514998.51</v>
      </c>
      <c r="Q158" s="200">
        <v>88956.62</v>
      </c>
      <c r="R158" s="200">
        <v>13231</v>
      </c>
      <c r="S158" s="200">
        <v>39138</v>
      </c>
      <c r="T158" s="200">
        <v>0</v>
      </c>
      <c r="U158" s="200">
        <v>5679.2</v>
      </c>
      <c r="V158" s="200">
        <v>11795.97</v>
      </c>
      <c r="W158" s="200">
        <v>2512</v>
      </c>
      <c r="X158" s="200">
        <v>0</v>
      </c>
      <c r="Y158" s="200">
        <v>0</v>
      </c>
      <c r="Z158" s="200">
        <v>89500.63</v>
      </c>
      <c r="AA158" s="200">
        <v>0</v>
      </c>
      <c r="AB158" s="200">
        <v>0</v>
      </c>
      <c r="AC158" s="200">
        <v>0</v>
      </c>
      <c r="AD158" s="200">
        <v>9636</v>
      </c>
      <c r="AE158" s="200">
        <v>17742</v>
      </c>
      <c r="AF158" s="200">
        <v>5470</v>
      </c>
      <c r="AG158" s="200">
        <v>9851.3</v>
      </c>
      <c r="AH158" s="200">
        <v>0</v>
      </c>
      <c r="AI158" s="200">
        <v>0</v>
      </c>
      <c r="AJ158" s="200">
        <v>1100</v>
      </c>
      <c r="AK158" s="200">
        <v>43345</v>
      </c>
      <c r="AL158" s="200">
        <v>18177.62</v>
      </c>
      <c r="AM158" s="200">
        <v>298.2</v>
      </c>
      <c r="AN158" s="200">
        <v>18000</v>
      </c>
      <c r="AO158" s="200">
        <v>82963</v>
      </c>
      <c r="AP158" s="200">
        <v>0</v>
      </c>
      <c r="AQ158" s="200">
        <v>57601.97</v>
      </c>
      <c r="AR158" s="200">
        <v>0</v>
      </c>
      <c r="AS158" s="200">
        <v>0</v>
      </c>
      <c r="AT158" s="200">
        <v>0</v>
      </c>
      <c r="AU158" s="200">
        <v>0</v>
      </c>
      <c r="AV158" s="200">
        <v>0</v>
      </c>
      <c r="AW158" s="200">
        <v>0</v>
      </c>
      <c r="AX158" s="200">
        <v>0</v>
      </c>
      <c r="AY158" s="200">
        <v>0</v>
      </c>
      <c r="AZ158" s="200">
        <v>0</v>
      </c>
      <c r="BA158" s="200">
        <v>0</v>
      </c>
      <c r="BB158" s="200">
        <v>0</v>
      </c>
      <c r="BC158" s="200">
        <v>0</v>
      </c>
      <c r="BD158" s="200">
        <v>0</v>
      </c>
      <c r="BE158" s="200">
        <v>0</v>
      </c>
      <c r="BF158" s="200">
        <v>0</v>
      </c>
      <c r="BG158" s="200">
        <v>0</v>
      </c>
      <c r="BH158" s="200">
        <v>0</v>
      </c>
      <c r="BI158" s="205" t="s">
        <v>320</v>
      </c>
      <c r="BJ158" s="205" t="s">
        <v>320</v>
      </c>
      <c r="BK158" s="205" t="s">
        <v>320</v>
      </c>
      <c r="BL158" s="205" t="s">
        <v>320</v>
      </c>
      <c r="BM158" s="205" t="s">
        <v>320</v>
      </c>
      <c r="BN158" s="205" t="s">
        <v>320</v>
      </c>
      <c r="BO158" s="205" t="s">
        <v>320</v>
      </c>
      <c r="BP158" s="205" t="s">
        <v>320</v>
      </c>
      <c r="BQ158" s="205" t="s">
        <v>320</v>
      </c>
      <c r="BR158" s="205" t="s">
        <v>320</v>
      </c>
      <c r="BS158" s="205" t="s">
        <v>320</v>
      </c>
      <c r="BT158" s="200">
        <v>182314.2</v>
      </c>
      <c r="BU158" s="200">
        <v>0</v>
      </c>
      <c r="BV158" s="200">
        <v>182314.2</v>
      </c>
      <c r="BW158" s="200">
        <v>0</v>
      </c>
      <c r="BX158" s="200">
        <v>0</v>
      </c>
      <c r="BY158" s="200">
        <v>0</v>
      </c>
      <c r="BZ158" s="200">
        <v>0</v>
      </c>
      <c r="CA158" s="200">
        <v>0</v>
      </c>
      <c r="CB158" s="200">
        <v>0</v>
      </c>
      <c r="CC158" s="200">
        <v>0</v>
      </c>
      <c r="CD158" s="200">
        <v>0</v>
      </c>
      <c r="CE158" s="200">
        <v>0</v>
      </c>
      <c r="CF158" s="200">
        <v>0</v>
      </c>
      <c r="CG158" s="200">
        <v>0</v>
      </c>
      <c r="CH158" s="205" t="s">
        <v>320</v>
      </c>
      <c r="CI158" s="200">
        <v>0</v>
      </c>
      <c r="CJ158" s="200">
        <v>0</v>
      </c>
      <c r="CK158" s="200">
        <v>0</v>
      </c>
      <c r="CL158" s="200">
        <v>0</v>
      </c>
      <c r="CM158" s="200">
        <v>0</v>
      </c>
      <c r="CN158" s="200">
        <v>0</v>
      </c>
      <c r="CO158" s="200">
        <v>0</v>
      </c>
      <c r="CP158" s="200">
        <v>0</v>
      </c>
      <c r="CQ158" s="200">
        <v>0</v>
      </c>
      <c r="CR158" s="200">
        <v>0</v>
      </c>
      <c r="CS158" s="200">
        <v>0</v>
      </c>
      <c r="CT158" s="205" t="s">
        <v>320</v>
      </c>
      <c r="CU158" s="209" t="s">
        <v>320</v>
      </c>
    </row>
    <row r="159" ht="15.4" customHeight="1" spans="1:99">
      <c r="A159" s="201" t="s">
        <v>562</v>
      </c>
      <c r="B159" s="202" t="s">
        <v>134</v>
      </c>
      <c r="C159" s="202" t="s">
        <v>134</v>
      </c>
      <c r="D159" s="202" t="s">
        <v>563</v>
      </c>
      <c r="E159" s="200">
        <v>35000</v>
      </c>
      <c r="F159" s="200">
        <v>0</v>
      </c>
      <c r="G159" s="200">
        <v>0</v>
      </c>
      <c r="H159" s="200">
        <v>0</v>
      </c>
      <c r="I159" s="200">
        <v>0</v>
      </c>
      <c r="J159" s="200">
        <v>0</v>
      </c>
      <c r="K159" s="200">
        <v>0</v>
      </c>
      <c r="L159" s="200">
        <v>0</v>
      </c>
      <c r="M159" s="200">
        <v>0</v>
      </c>
      <c r="N159" s="200">
        <v>0</v>
      </c>
      <c r="O159" s="200">
        <v>0</v>
      </c>
      <c r="P159" s="200">
        <v>35000</v>
      </c>
      <c r="Q159" s="200">
        <v>0</v>
      </c>
      <c r="R159" s="200">
        <v>0</v>
      </c>
      <c r="S159" s="200">
        <v>0</v>
      </c>
      <c r="T159" s="200">
        <v>0</v>
      </c>
      <c r="U159" s="200">
        <v>0</v>
      </c>
      <c r="V159" s="200">
        <v>0</v>
      </c>
      <c r="W159" s="200">
        <v>0</v>
      </c>
      <c r="X159" s="200">
        <v>0</v>
      </c>
      <c r="Y159" s="200">
        <v>0</v>
      </c>
      <c r="Z159" s="200">
        <v>0</v>
      </c>
      <c r="AA159" s="200">
        <v>0</v>
      </c>
      <c r="AB159" s="200">
        <v>0</v>
      </c>
      <c r="AC159" s="200">
        <v>0</v>
      </c>
      <c r="AD159" s="200">
        <v>0</v>
      </c>
      <c r="AE159" s="200">
        <v>0</v>
      </c>
      <c r="AF159" s="200">
        <v>0</v>
      </c>
      <c r="AG159" s="200">
        <v>0</v>
      </c>
      <c r="AH159" s="200">
        <v>0</v>
      </c>
      <c r="AI159" s="200">
        <v>0</v>
      </c>
      <c r="AJ159" s="200">
        <v>0</v>
      </c>
      <c r="AK159" s="200">
        <v>0</v>
      </c>
      <c r="AL159" s="200">
        <v>0</v>
      </c>
      <c r="AM159" s="200">
        <v>0</v>
      </c>
      <c r="AN159" s="200">
        <v>0</v>
      </c>
      <c r="AO159" s="200">
        <v>0</v>
      </c>
      <c r="AP159" s="200">
        <v>0</v>
      </c>
      <c r="AQ159" s="200">
        <v>35000</v>
      </c>
      <c r="AR159" s="200">
        <v>0</v>
      </c>
      <c r="AS159" s="200">
        <v>0</v>
      </c>
      <c r="AT159" s="200">
        <v>0</v>
      </c>
      <c r="AU159" s="200">
        <v>0</v>
      </c>
      <c r="AV159" s="200">
        <v>0</v>
      </c>
      <c r="AW159" s="200">
        <v>0</v>
      </c>
      <c r="AX159" s="200">
        <v>0</v>
      </c>
      <c r="AY159" s="200">
        <v>0</v>
      </c>
      <c r="AZ159" s="200">
        <v>0</v>
      </c>
      <c r="BA159" s="200">
        <v>0</v>
      </c>
      <c r="BB159" s="200">
        <v>0</v>
      </c>
      <c r="BC159" s="200">
        <v>0</v>
      </c>
      <c r="BD159" s="200">
        <v>0</v>
      </c>
      <c r="BE159" s="200">
        <v>0</v>
      </c>
      <c r="BF159" s="200">
        <v>0</v>
      </c>
      <c r="BG159" s="200">
        <v>0</v>
      </c>
      <c r="BH159" s="200">
        <v>0</v>
      </c>
      <c r="BI159" s="205" t="s">
        <v>320</v>
      </c>
      <c r="BJ159" s="205" t="s">
        <v>320</v>
      </c>
      <c r="BK159" s="205" t="s">
        <v>320</v>
      </c>
      <c r="BL159" s="205" t="s">
        <v>320</v>
      </c>
      <c r="BM159" s="205" t="s">
        <v>320</v>
      </c>
      <c r="BN159" s="205" t="s">
        <v>320</v>
      </c>
      <c r="BO159" s="205" t="s">
        <v>320</v>
      </c>
      <c r="BP159" s="205" t="s">
        <v>320</v>
      </c>
      <c r="BQ159" s="205" t="s">
        <v>320</v>
      </c>
      <c r="BR159" s="205" t="s">
        <v>320</v>
      </c>
      <c r="BS159" s="205" t="s">
        <v>320</v>
      </c>
      <c r="BT159" s="200">
        <v>0</v>
      </c>
      <c r="BU159" s="200">
        <v>0</v>
      </c>
      <c r="BV159" s="200">
        <v>0</v>
      </c>
      <c r="BW159" s="200">
        <v>0</v>
      </c>
      <c r="BX159" s="200">
        <v>0</v>
      </c>
      <c r="BY159" s="200">
        <v>0</v>
      </c>
      <c r="BZ159" s="200">
        <v>0</v>
      </c>
      <c r="CA159" s="200">
        <v>0</v>
      </c>
      <c r="CB159" s="200">
        <v>0</v>
      </c>
      <c r="CC159" s="200">
        <v>0</v>
      </c>
      <c r="CD159" s="200">
        <v>0</v>
      </c>
      <c r="CE159" s="200">
        <v>0</v>
      </c>
      <c r="CF159" s="200">
        <v>0</v>
      </c>
      <c r="CG159" s="200">
        <v>0</v>
      </c>
      <c r="CH159" s="205" t="s">
        <v>320</v>
      </c>
      <c r="CI159" s="200">
        <v>0</v>
      </c>
      <c r="CJ159" s="200">
        <v>0</v>
      </c>
      <c r="CK159" s="200">
        <v>0</v>
      </c>
      <c r="CL159" s="200">
        <v>0</v>
      </c>
      <c r="CM159" s="200">
        <v>0</v>
      </c>
      <c r="CN159" s="200">
        <v>0</v>
      </c>
      <c r="CO159" s="200">
        <v>0</v>
      </c>
      <c r="CP159" s="200">
        <v>0</v>
      </c>
      <c r="CQ159" s="200">
        <v>0</v>
      </c>
      <c r="CR159" s="200">
        <v>0</v>
      </c>
      <c r="CS159" s="200">
        <v>0</v>
      </c>
      <c r="CT159" s="205" t="s">
        <v>320</v>
      </c>
      <c r="CU159" s="209" t="s">
        <v>320</v>
      </c>
    </row>
    <row r="160" ht="15.4" customHeight="1" spans="1:99">
      <c r="A160" s="201" t="s">
        <v>564</v>
      </c>
      <c r="B160" s="202" t="s">
        <v>134</v>
      </c>
      <c r="C160" s="202" t="s">
        <v>134</v>
      </c>
      <c r="D160" s="202" t="s">
        <v>565</v>
      </c>
      <c r="E160" s="200">
        <v>2632861.25</v>
      </c>
      <c r="F160" s="200">
        <v>1970548.54</v>
      </c>
      <c r="G160" s="200">
        <v>998135</v>
      </c>
      <c r="H160" s="200">
        <v>122925</v>
      </c>
      <c r="I160" s="200">
        <v>193697.2</v>
      </c>
      <c r="J160" s="200">
        <v>10106</v>
      </c>
      <c r="K160" s="200">
        <v>35661</v>
      </c>
      <c r="L160" s="200">
        <v>587644.34</v>
      </c>
      <c r="M160" s="200">
        <v>0</v>
      </c>
      <c r="N160" s="200">
        <v>22380</v>
      </c>
      <c r="O160" s="200">
        <v>0</v>
      </c>
      <c r="P160" s="200">
        <v>479998.51</v>
      </c>
      <c r="Q160" s="200">
        <v>88956.62</v>
      </c>
      <c r="R160" s="200">
        <v>13231</v>
      </c>
      <c r="S160" s="200">
        <v>39138</v>
      </c>
      <c r="T160" s="200">
        <v>0</v>
      </c>
      <c r="U160" s="200">
        <v>5679.2</v>
      </c>
      <c r="V160" s="200">
        <v>11795.97</v>
      </c>
      <c r="W160" s="200">
        <v>2512</v>
      </c>
      <c r="X160" s="200">
        <v>0</v>
      </c>
      <c r="Y160" s="200">
        <v>0</v>
      </c>
      <c r="Z160" s="200">
        <v>89500.63</v>
      </c>
      <c r="AA160" s="200">
        <v>0</v>
      </c>
      <c r="AB160" s="200">
        <v>0</v>
      </c>
      <c r="AC160" s="200">
        <v>0</v>
      </c>
      <c r="AD160" s="200">
        <v>9636</v>
      </c>
      <c r="AE160" s="200">
        <v>17742</v>
      </c>
      <c r="AF160" s="200">
        <v>5470</v>
      </c>
      <c r="AG160" s="200">
        <v>9851.3</v>
      </c>
      <c r="AH160" s="200">
        <v>0</v>
      </c>
      <c r="AI160" s="200">
        <v>0</v>
      </c>
      <c r="AJ160" s="200">
        <v>1100</v>
      </c>
      <c r="AK160" s="200">
        <v>43345</v>
      </c>
      <c r="AL160" s="200">
        <v>18177.62</v>
      </c>
      <c r="AM160" s="200">
        <v>298.2</v>
      </c>
      <c r="AN160" s="200">
        <v>18000</v>
      </c>
      <c r="AO160" s="200">
        <v>82963</v>
      </c>
      <c r="AP160" s="200">
        <v>0</v>
      </c>
      <c r="AQ160" s="200">
        <v>22601.97</v>
      </c>
      <c r="AR160" s="200">
        <v>0</v>
      </c>
      <c r="AS160" s="200">
        <v>0</v>
      </c>
      <c r="AT160" s="200">
        <v>0</v>
      </c>
      <c r="AU160" s="200">
        <v>0</v>
      </c>
      <c r="AV160" s="200">
        <v>0</v>
      </c>
      <c r="AW160" s="200">
        <v>0</v>
      </c>
      <c r="AX160" s="200">
        <v>0</v>
      </c>
      <c r="AY160" s="200">
        <v>0</v>
      </c>
      <c r="AZ160" s="200">
        <v>0</v>
      </c>
      <c r="BA160" s="200">
        <v>0</v>
      </c>
      <c r="BB160" s="200">
        <v>0</v>
      </c>
      <c r="BC160" s="200">
        <v>0</v>
      </c>
      <c r="BD160" s="200">
        <v>0</v>
      </c>
      <c r="BE160" s="200">
        <v>0</v>
      </c>
      <c r="BF160" s="200">
        <v>0</v>
      </c>
      <c r="BG160" s="200">
        <v>0</v>
      </c>
      <c r="BH160" s="200">
        <v>0</v>
      </c>
      <c r="BI160" s="205" t="s">
        <v>320</v>
      </c>
      <c r="BJ160" s="205" t="s">
        <v>320</v>
      </c>
      <c r="BK160" s="205" t="s">
        <v>320</v>
      </c>
      <c r="BL160" s="205" t="s">
        <v>320</v>
      </c>
      <c r="BM160" s="205" t="s">
        <v>320</v>
      </c>
      <c r="BN160" s="205" t="s">
        <v>320</v>
      </c>
      <c r="BO160" s="205" t="s">
        <v>320</v>
      </c>
      <c r="BP160" s="205" t="s">
        <v>320</v>
      </c>
      <c r="BQ160" s="205" t="s">
        <v>320</v>
      </c>
      <c r="BR160" s="205" t="s">
        <v>320</v>
      </c>
      <c r="BS160" s="205" t="s">
        <v>320</v>
      </c>
      <c r="BT160" s="200">
        <v>182314.2</v>
      </c>
      <c r="BU160" s="200">
        <v>0</v>
      </c>
      <c r="BV160" s="200">
        <v>182314.2</v>
      </c>
      <c r="BW160" s="200">
        <v>0</v>
      </c>
      <c r="BX160" s="200">
        <v>0</v>
      </c>
      <c r="BY160" s="200">
        <v>0</v>
      </c>
      <c r="BZ160" s="200">
        <v>0</v>
      </c>
      <c r="CA160" s="200">
        <v>0</v>
      </c>
      <c r="CB160" s="200">
        <v>0</v>
      </c>
      <c r="CC160" s="200">
        <v>0</v>
      </c>
      <c r="CD160" s="200">
        <v>0</v>
      </c>
      <c r="CE160" s="200">
        <v>0</v>
      </c>
      <c r="CF160" s="200">
        <v>0</v>
      </c>
      <c r="CG160" s="200">
        <v>0</v>
      </c>
      <c r="CH160" s="205" t="s">
        <v>320</v>
      </c>
      <c r="CI160" s="200">
        <v>0</v>
      </c>
      <c r="CJ160" s="200">
        <v>0</v>
      </c>
      <c r="CK160" s="200">
        <v>0</v>
      </c>
      <c r="CL160" s="200">
        <v>0</v>
      </c>
      <c r="CM160" s="200">
        <v>0</v>
      </c>
      <c r="CN160" s="200">
        <v>0</v>
      </c>
      <c r="CO160" s="200">
        <v>0</v>
      </c>
      <c r="CP160" s="200">
        <v>0</v>
      </c>
      <c r="CQ160" s="200">
        <v>0</v>
      </c>
      <c r="CR160" s="200">
        <v>0</v>
      </c>
      <c r="CS160" s="200">
        <v>0</v>
      </c>
      <c r="CT160" s="205" t="s">
        <v>320</v>
      </c>
      <c r="CU160" s="209" t="s">
        <v>320</v>
      </c>
    </row>
    <row r="161" ht="15.4" customHeight="1" spans="1:99">
      <c r="A161" s="201" t="s">
        <v>566</v>
      </c>
      <c r="B161" s="202" t="s">
        <v>134</v>
      </c>
      <c r="C161" s="202" t="s">
        <v>134</v>
      </c>
      <c r="D161" s="202" t="s">
        <v>567</v>
      </c>
      <c r="E161" s="200">
        <v>66479590.37</v>
      </c>
      <c r="F161" s="200">
        <v>47257764.05</v>
      </c>
      <c r="G161" s="200">
        <v>24317229.5</v>
      </c>
      <c r="H161" s="200">
        <v>1722053.8</v>
      </c>
      <c r="I161" s="200">
        <v>3236341</v>
      </c>
      <c r="J161" s="200">
        <v>1297234</v>
      </c>
      <c r="K161" s="200">
        <v>604182.33</v>
      </c>
      <c r="L161" s="200">
        <v>12319206.92</v>
      </c>
      <c r="M161" s="200">
        <v>672600.4</v>
      </c>
      <c r="N161" s="200">
        <v>330141.6</v>
      </c>
      <c r="O161" s="200">
        <v>2758774.5</v>
      </c>
      <c r="P161" s="200">
        <v>16580675.31</v>
      </c>
      <c r="Q161" s="200">
        <v>453296.22</v>
      </c>
      <c r="R161" s="200">
        <v>5981652.48</v>
      </c>
      <c r="S161" s="200">
        <v>0</v>
      </c>
      <c r="T161" s="200">
        <v>19048.41</v>
      </c>
      <c r="U161" s="200">
        <v>86568.13</v>
      </c>
      <c r="V161" s="200">
        <v>399951.63</v>
      </c>
      <c r="W161" s="200">
        <v>508922.83</v>
      </c>
      <c r="X161" s="200">
        <v>0</v>
      </c>
      <c r="Y161" s="200">
        <v>4320</v>
      </c>
      <c r="Z161" s="200">
        <v>646532.84</v>
      </c>
      <c r="AA161" s="200">
        <v>0</v>
      </c>
      <c r="AB161" s="200">
        <v>310182.49</v>
      </c>
      <c r="AC161" s="200">
        <v>0</v>
      </c>
      <c r="AD161" s="200">
        <v>33108</v>
      </c>
      <c r="AE161" s="200">
        <v>72347.5</v>
      </c>
      <c r="AF161" s="200">
        <v>81026.33</v>
      </c>
      <c r="AG161" s="200">
        <v>50000</v>
      </c>
      <c r="AH161" s="200">
        <v>22269</v>
      </c>
      <c r="AI161" s="200">
        <v>0</v>
      </c>
      <c r="AJ161" s="200">
        <v>459509</v>
      </c>
      <c r="AK161" s="200">
        <v>740388.46</v>
      </c>
      <c r="AL161" s="200">
        <v>547495.15</v>
      </c>
      <c r="AM161" s="200">
        <v>326642.41</v>
      </c>
      <c r="AN161" s="200">
        <v>386315.96</v>
      </c>
      <c r="AO161" s="200">
        <v>539617.5</v>
      </c>
      <c r="AP161" s="200">
        <v>923924.08</v>
      </c>
      <c r="AQ161" s="200">
        <v>3987556.89</v>
      </c>
      <c r="AR161" s="200">
        <v>2135043</v>
      </c>
      <c r="AS161" s="200">
        <v>7310</v>
      </c>
      <c r="AT161" s="200">
        <v>13301.4</v>
      </c>
      <c r="AU161" s="200">
        <v>0</v>
      </c>
      <c r="AV161" s="200">
        <v>33474</v>
      </c>
      <c r="AW161" s="200">
        <v>621128.5</v>
      </c>
      <c r="AX161" s="200">
        <v>0</v>
      </c>
      <c r="AY161" s="200">
        <v>0</v>
      </c>
      <c r="AZ161" s="200">
        <v>0</v>
      </c>
      <c r="BA161" s="200">
        <v>5270</v>
      </c>
      <c r="BB161" s="200">
        <v>0</v>
      </c>
      <c r="BC161" s="200">
        <v>1406447</v>
      </c>
      <c r="BD161" s="200">
        <v>0</v>
      </c>
      <c r="BE161" s="200">
        <v>0</v>
      </c>
      <c r="BF161" s="200">
        <v>0</v>
      </c>
      <c r="BG161" s="200">
        <v>0</v>
      </c>
      <c r="BH161" s="200">
        <v>48112.1</v>
      </c>
      <c r="BI161" s="205" t="s">
        <v>320</v>
      </c>
      <c r="BJ161" s="205" t="s">
        <v>320</v>
      </c>
      <c r="BK161" s="205" t="s">
        <v>320</v>
      </c>
      <c r="BL161" s="205" t="s">
        <v>320</v>
      </c>
      <c r="BM161" s="205" t="s">
        <v>320</v>
      </c>
      <c r="BN161" s="205" t="s">
        <v>320</v>
      </c>
      <c r="BO161" s="205" t="s">
        <v>320</v>
      </c>
      <c r="BP161" s="205" t="s">
        <v>320</v>
      </c>
      <c r="BQ161" s="205" t="s">
        <v>320</v>
      </c>
      <c r="BR161" s="205" t="s">
        <v>320</v>
      </c>
      <c r="BS161" s="205" t="s">
        <v>320</v>
      </c>
      <c r="BT161" s="200">
        <v>506108.01</v>
      </c>
      <c r="BU161" s="200">
        <v>0</v>
      </c>
      <c r="BV161" s="200">
        <v>13914</v>
      </c>
      <c r="BW161" s="200">
        <v>492194.01</v>
      </c>
      <c r="BX161" s="200">
        <v>0</v>
      </c>
      <c r="BY161" s="200">
        <v>0</v>
      </c>
      <c r="BZ161" s="200">
        <v>0</v>
      </c>
      <c r="CA161" s="200">
        <v>0</v>
      </c>
      <c r="CB161" s="200">
        <v>0</v>
      </c>
      <c r="CC161" s="200">
        <v>0</v>
      </c>
      <c r="CD161" s="200">
        <v>0</v>
      </c>
      <c r="CE161" s="200">
        <v>0</v>
      </c>
      <c r="CF161" s="200">
        <v>0</v>
      </c>
      <c r="CG161" s="200">
        <v>0</v>
      </c>
      <c r="CH161" s="205" t="s">
        <v>320</v>
      </c>
      <c r="CI161" s="200">
        <v>0</v>
      </c>
      <c r="CJ161" s="200">
        <v>0</v>
      </c>
      <c r="CK161" s="200">
        <v>0</v>
      </c>
      <c r="CL161" s="200">
        <v>0</v>
      </c>
      <c r="CM161" s="200">
        <v>0</v>
      </c>
      <c r="CN161" s="200">
        <v>0</v>
      </c>
      <c r="CO161" s="200">
        <v>0</v>
      </c>
      <c r="CP161" s="200">
        <v>0</v>
      </c>
      <c r="CQ161" s="200">
        <v>0</v>
      </c>
      <c r="CR161" s="200">
        <v>0</v>
      </c>
      <c r="CS161" s="200">
        <v>0</v>
      </c>
      <c r="CT161" s="205" t="s">
        <v>320</v>
      </c>
      <c r="CU161" s="209" t="s">
        <v>320</v>
      </c>
    </row>
    <row r="162" ht="15.4" customHeight="1" spans="1:99">
      <c r="A162" s="201" t="s">
        <v>568</v>
      </c>
      <c r="B162" s="202" t="s">
        <v>134</v>
      </c>
      <c r="C162" s="202" t="s">
        <v>134</v>
      </c>
      <c r="D162" s="202" t="s">
        <v>569</v>
      </c>
      <c r="E162" s="200">
        <v>13771013.11</v>
      </c>
      <c r="F162" s="200">
        <v>11078776.78</v>
      </c>
      <c r="G162" s="200">
        <v>5543703.8</v>
      </c>
      <c r="H162" s="200">
        <v>1156931</v>
      </c>
      <c r="I162" s="200">
        <v>850708</v>
      </c>
      <c r="J162" s="200">
        <v>140919.15</v>
      </c>
      <c r="K162" s="200">
        <v>261297.33</v>
      </c>
      <c r="L162" s="200">
        <v>2301098</v>
      </c>
      <c r="M162" s="200">
        <v>196569.5</v>
      </c>
      <c r="N162" s="200">
        <v>4120</v>
      </c>
      <c r="O162" s="200">
        <v>623430</v>
      </c>
      <c r="P162" s="200">
        <v>1946479.33</v>
      </c>
      <c r="Q162" s="200">
        <v>98009.75</v>
      </c>
      <c r="R162" s="200">
        <v>3000</v>
      </c>
      <c r="S162" s="200">
        <v>0</v>
      </c>
      <c r="T162" s="200">
        <v>793.5</v>
      </c>
      <c r="U162" s="200">
        <v>2969.36</v>
      </c>
      <c r="V162" s="200">
        <v>58816.36</v>
      </c>
      <c r="W162" s="200">
        <v>84715.06</v>
      </c>
      <c r="X162" s="200">
        <v>0</v>
      </c>
      <c r="Y162" s="200">
        <v>0</v>
      </c>
      <c r="Z162" s="200">
        <v>105159.4</v>
      </c>
      <c r="AA162" s="200">
        <v>0</v>
      </c>
      <c r="AB162" s="200">
        <v>80400</v>
      </c>
      <c r="AC162" s="200">
        <v>0</v>
      </c>
      <c r="AD162" s="200">
        <v>19768</v>
      </c>
      <c r="AE162" s="200">
        <v>18075</v>
      </c>
      <c r="AF162" s="200">
        <v>17010</v>
      </c>
      <c r="AG162" s="200">
        <v>38000</v>
      </c>
      <c r="AH162" s="200">
        <v>22269</v>
      </c>
      <c r="AI162" s="200">
        <v>0</v>
      </c>
      <c r="AJ162" s="200">
        <v>13099</v>
      </c>
      <c r="AK162" s="200">
        <v>571227.46</v>
      </c>
      <c r="AL162" s="200">
        <v>167468.02</v>
      </c>
      <c r="AM162" s="200">
        <v>4640</v>
      </c>
      <c r="AN162" s="200">
        <v>26220</v>
      </c>
      <c r="AO162" s="200">
        <v>443017.5</v>
      </c>
      <c r="AP162" s="200">
        <v>244</v>
      </c>
      <c r="AQ162" s="200">
        <v>171577.92</v>
      </c>
      <c r="AR162" s="200">
        <v>736977</v>
      </c>
      <c r="AS162" s="200">
        <v>7310</v>
      </c>
      <c r="AT162" s="200">
        <v>0</v>
      </c>
      <c r="AU162" s="200">
        <v>0</v>
      </c>
      <c r="AV162" s="200">
        <v>33474</v>
      </c>
      <c r="AW162" s="200">
        <v>571456.2</v>
      </c>
      <c r="AX162" s="200">
        <v>0</v>
      </c>
      <c r="AY162" s="200">
        <v>0</v>
      </c>
      <c r="AZ162" s="200">
        <v>0</v>
      </c>
      <c r="BA162" s="200">
        <v>3590</v>
      </c>
      <c r="BB162" s="200">
        <v>0</v>
      </c>
      <c r="BC162" s="200">
        <v>106500</v>
      </c>
      <c r="BD162" s="200">
        <v>0</v>
      </c>
      <c r="BE162" s="200">
        <v>0</v>
      </c>
      <c r="BF162" s="200">
        <v>0</v>
      </c>
      <c r="BG162" s="200">
        <v>0</v>
      </c>
      <c r="BH162" s="200">
        <v>14646.8</v>
      </c>
      <c r="BI162" s="205" t="s">
        <v>320</v>
      </c>
      <c r="BJ162" s="205" t="s">
        <v>320</v>
      </c>
      <c r="BK162" s="205" t="s">
        <v>320</v>
      </c>
      <c r="BL162" s="205" t="s">
        <v>320</v>
      </c>
      <c r="BM162" s="205" t="s">
        <v>320</v>
      </c>
      <c r="BN162" s="205" t="s">
        <v>320</v>
      </c>
      <c r="BO162" s="205" t="s">
        <v>320</v>
      </c>
      <c r="BP162" s="205" t="s">
        <v>320</v>
      </c>
      <c r="BQ162" s="205" t="s">
        <v>320</v>
      </c>
      <c r="BR162" s="205" t="s">
        <v>320</v>
      </c>
      <c r="BS162" s="205" t="s">
        <v>320</v>
      </c>
      <c r="BT162" s="200">
        <v>8780</v>
      </c>
      <c r="BU162" s="200">
        <v>0</v>
      </c>
      <c r="BV162" s="200">
        <v>8780</v>
      </c>
      <c r="BW162" s="200">
        <v>0</v>
      </c>
      <c r="BX162" s="200">
        <v>0</v>
      </c>
      <c r="BY162" s="200">
        <v>0</v>
      </c>
      <c r="BZ162" s="200">
        <v>0</v>
      </c>
      <c r="CA162" s="200">
        <v>0</v>
      </c>
      <c r="CB162" s="200">
        <v>0</v>
      </c>
      <c r="CC162" s="200">
        <v>0</v>
      </c>
      <c r="CD162" s="200">
        <v>0</v>
      </c>
      <c r="CE162" s="200">
        <v>0</v>
      </c>
      <c r="CF162" s="200">
        <v>0</v>
      </c>
      <c r="CG162" s="200">
        <v>0</v>
      </c>
      <c r="CH162" s="205" t="s">
        <v>320</v>
      </c>
      <c r="CI162" s="200">
        <v>0</v>
      </c>
      <c r="CJ162" s="200">
        <v>0</v>
      </c>
      <c r="CK162" s="200">
        <v>0</v>
      </c>
      <c r="CL162" s="200">
        <v>0</v>
      </c>
      <c r="CM162" s="200">
        <v>0</v>
      </c>
      <c r="CN162" s="200">
        <v>0</v>
      </c>
      <c r="CO162" s="200">
        <v>0</v>
      </c>
      <c r="CP162" s="200">
        <v>0</v>
      </c>
      <c r="CQ162" s="200">
        <v>0</v>
      </c>
      <c r="CR162" s="200">
        <v>0</v>
      </c>
      <c r="CS162" s="200">
        <v>0</v>
      </c>
      <c r="CT162" s="205" t="s">
        <v>320</v>
      </c>
      <c r="CU162" s="209" t="s">
        <v>320</v>
      </c>
    </row>
    <row r="163" ht="15.4" customHeight="1" spans="1:99">
      <c r="A163" s="201" t="s">
        <v>570</v>
      </c>
      <c r="B163" s="202" t="s">
        <v>134</v>
      </c>
      <c r="C163" s="202" t="s">
        <v>134</v>
      </c>
      <c r="D163" s="202" t="s">
        <v>326</v>
      </c>
      <c r="E163" s="200">
        <v>4225737.76</v>
      </c>
      <c r="F163" s="200">
        <v>3158465.12</v>
      </c>
      <c r="G163" s="200">
        <v>1390119</v>
      </c>
      <c r="H163" s="200">
        <v>793727</v>
      </c>
      <c r="I163" s="200">
        <v>796409</v>
      </c>
      <c r="J163" s="200">
        <v>4699.12</v>
      </c>
      <c r="K163" s="200">
        <v>66658</v>
      </c>
      <c r="L163" s="200">
        <v>32056</v>
      </c>
      <c r="M163" s="200">
        <v>31657</v>
      </c>
      <c r="N163" s="200">
        <v>4120</v>
      </c>
      <c r="O163" s="200">
        <v>39020</v>
      </c>
      <c r="P163" s="200">
        <v>1042831.04</v>
      </c>
      <c r="Q163" s="200">
        <v>10835.88</v>
      </c>
      <c r="R163" s="200">
        <v>0</v>
      </c>
      <c r="S163" s="200">
        <v>0</v>
      </c>
      <c r="T163" s="200">
        <v>0</v>
      </c>
      <c r="U163" s="200">
        <v>2000</v>
      </c>
      <c r="V163" s="200">
        <v>50000</v>
      </c>
      <c r="W163" s="200">
        <v>77000</v>
      </c>
      <c r="X163" s="200">
        <v>0</v>
      </c>
      <c r="Y163" s="200">
        <v>0</v>
      </c>
      <c r="Z163" s="200">
        <v>0</v>
      </c>
      <c r="AA163" s="200">
        <v>0</v>
      </c>
      <c r="AB163" s="200">
        <v>0</v>
      </c>
      <c r="AC163" s="200">
        <v>0</v>
      </c>
      <c r="AD163" s="200">
        <v>0</v>
      </c>
      <c r="AE163" s="200">
        <v>0</v>
      </c>
      <c r="AF163" s="200">
        <v>0</v>
      </c>
      <c r="AG163" s="200">
        <v>0</v>
      </c>
      <c r="AH163" s="200">
        <v>0</v>
      </c>
      <c r="AI163" s="200">
        <v>0</v>
      </c>
      <c r="AJ163" s="200">
        <v>0</v>
      </c>
      <c r="AK163" s="200">
        <v>528427.46</v>
      </c>
      <c r="AL163" s="200">
        <v>48647.7</v>
      </c>
      <c r="AM163" s="200">
        <v>0</v>
      </c>
      <c r="AN163" s="200">
        <v>19920</v>
      </c>
      <c r="AO163" s="200">
        <v>306000</v>
      </c>
      <c r="AP163" s="200">
        <v>0</v>
      </c>
      <c r="AQ163" s="200">
        <v>0</v>
      </c>
      <c r="AR163" s="200">
        <v>24441.6</v>
      </c>
      <c r="AS163" s="200">
        <v>0</v>
      </c>
      <c r="AT163" s="200">
        <v>0</v>
      </c>
      <c r="AU163" s="200">
        <v>0</v>
      </c>
      <c r="AV163" s="200">
        <v>0</v>
      </c>
      <c r="AW163" s="200">
        <v>17811.6</v>
      </c>
      <c r="AX163" s="200">
        <v>0</v>
      </c>
      <c r="AY163" s="200">
        <v>0</v>
      </c>
      <c r="AZ163" s="200">
        <v>0</v>
      </c>
      <c r="BA163" s="200">
        <v>1580</v>
      </c>
      <c r="BB163" s="200">
        <v>0</v>
      </c>
      <c r="BC163" s="200">
        <v>0</v>
      </c>
      <c r="BD163" s="200">
        <v>0</v>
      </c>
      <c r="BE163" s="200">
        <v>0</v>
      </c>
      <c r="BF163" s="200">
        <v>0</v>
      </c>
      <c r="BG163" s="200">
        <v>0</v>
      </c>
      <c r="BH163" s="200">
        <v>5050</v>
      </c>
      <c r="BI163" s="205" t="s">
        <v>320</v>
      </c>
      <c r="BJ163" s="205" t="s">
        <v>320</v>
      </c>
      <c r="BK163" s="205" t="s">
        <v>320</v>
      </c>
      <c r="BL163" s="205" t="s">
        <v>320</v>
      </c>
      <c r="BM163" s="205" t="s">
        <v>320</v>
      </c>
      <c r="BN163" s="205" t="s">
        <v>320</v>
      </c>
      <c r="BO163" s="205" t="s">
        <v>320</v>
      </c>
      <c r="BP163" s="205" t="s">
        <v>320</v>
      </c>
      <c r="BQ163" s="205" t="s">
        <v>320</v>
      </c>
      <c r="BR163" s="205" t="s">
        <v>320</v>
      </c>
      <c r="BS163" s="205" t="s">
        <v>320</v>
      </c>
      <c r="BT163" s="200">
        <v>0</v>
      </c>
      <c r="BU163" s="200">
        <v>0</v>
      </c>
      <c r="BV163" s="200">
        <v>0</v>
      </c>
      <c r="BW163" s="200">
        <v>0</v>
      </c>
      <c r="BX163" s="200">
        <v>0</v>
      </c>
      <c r="BY163" s="200">
        <v>0</v>
      </c>
      <c r="BZ163" s="200">
        <v>0</v>
      </c>
      <c r="CA163" s="200">
        <v>0</v>
      </c>
      <c r="CB163" s="200">
        <v>0</v>
      </c>
      <c r="CC163" s="200">
        <v>0</v>
      </c>
      <c r="CD163" s="200">
        <v>0</v>
      </c>
      <c r="CE163" s="200">
        <v>0</v>
      </c>
      <c r="CF163" s="200">
        <v>0</v>
      </c>
      <c r="CG163" s="200">
        <v>0</v>
      </c>
      <c r="CH163" s="205" t="s">
        <v>320</v>
      </c>
      <c r="CI163" s="200">
        <v>0</v>
      </c>
      <c r="CJ163" s="200">
        <v>0</v>
      </c>
      <c r="CK163" s="200">
        <v>0</v>
      </c>
      <c r="CL163" s="200">
        <v>0</v>
      </c>
      <c r="CM163" s="200">
        <v>0</v>
      </c>
      <c r="CN163" s="200">
        <v>0</v>
      </c>
      <c r="CO163" s="200">
        <v>0</v>
      </c>
      <c r="CP163" s="200">
        <v>0</v>
      </c>
      <c r="CQ163" s="200">
        <v>0</v>
      </c>
      <c r="CR163" s="200">
        <v>0</v>
      </c>
      <c r="CS163" s="200">
        <v>0</v>
      </c>
      <c r="CT163" s="205" t="s">
        <v>320</v>
      </c>
      <c r="CU163" s="209" t="s">
        <v>320</v>
      </c>
    </row>
    <row r="164" ht="15.4" customHeight="1" spans="1:99">
      <c r="A164" s="201" t="s">
        <v>571</v>
      </c>
      <c r="B164" s="202" t="s">
        <v>134</v>
      </c>
      <c r="C164" s="202" t="s">
        <v>134</v>
      </c>
      <c r="D164" s="202" t="s">
        <v>328</v>
      </c>
      <c r="E164" s="200">
        <v>117990</v>
      </c>
      <c r="F164" s="200">
        <v>10000</v>
      </c>
      <c r="G164" s="200">
        <v>0</v>
      </c>
      <c r="H164" s="200">
        <v>0</v>
      </c>
      <c r="I164" s="200">
        <v>10000</v>
      </c>
      <c r="J164" s="200">
        <v>0</v>
      </c>
      <c r="K164" s="200">
        <v>0</v>
      </c>
      <c r="L164" s="200">
        <v>0</v>
      </c>
      <c r="M164" s="200">
        <v>0</v>
      </c>
      <c r="N164" s="200">
        <v>0</v>
      </c>
      <c r="O164" s="200">
        <v>0</v>
      </c>
      <c r="P164" s="200">
        <v>107990</v>
      </c>
      <c r="Q164" s="200">
        <v>0</v>
      </c>
      <c r="R164" s="200">
        <v>0</v>
      </c>
      <c r="S164" s="200">
        <v>0</v>
      </c>
      <c r="T164" s="200">
        <v>0</v>
      </c>
      <c r="U164" s="200">
        <v>0</v>
      </c>
      <c r="V164" s="200">
        <v>0</v>
      </c>
      <c r="W164" s="200">
        <v>0</v>
      </c>
      <c r="X164" s="200">
        <v>0</v>
      </c>
      <c r="Y164" s="200">
        <v>0</v>
      </c>
      <c r="Z164" s="200">
        <v>0</v>
      </c>
      <c r="AA164" s="200">
        <v>0</v>
      </c>
      <c r="AB164" s="200">
        <v>0</v>
      </c>
      <c r="AC164" s="200">
        <v>0</v>
      </c>
      <c r="AD164" s="200">
        <v>0</v>
      </c>
      <c r="AE164" s="200">
        <v>0</v>
      </c>
      <c r="AF164" s="200">
        <v>7990</v>
      </c>
      <c r="AG164" s="200">
        <v>0</v>
      </c>
      <c r="AH164" s="200">
        <v>0</v>
      </c>
      <c r="AI164" s="200">
        <v>0</v>
      </c>
      <c r="AJ164" s="200">
        <v>0</v>
      </c>
      <c r="AK164" s="200">
        <v>0</v>
      </c>
      <c r="AL164" s="200">
        <v>0</v>
      </c>
      <c r="AM164" s="200">
        <v>0</v>
      </c>
      <c r="AN164" s="200">
        <v>0</v>
      </c>
      <c r="AO164" s="200">
        <v>0</v>
      </c>
      <c r="AP164" s="200">
        <v>0</v>
      </c>
      <c r="AQ164" s="200">
        <v>100000</v>
      </c>
      <c r="AR164" s="200">
        <v>0</v>
      </c>
      <c r="AS164" s="200">
        <v>0</v>
      </c>
      <c r="AT164" s="200">
        <v>0</v>
      </c>
      <c r="AU164" s="200">
        <v>0</v>
      </c>
      <c r="AV164" s="200">
        <v>0</v>
      </c>
      <c r="AW164" s="200">
        <v>0</v>
      </c>
      <c r="AX164" s="200">
        <v>0</v>
      </c>
      <c r="AY164" s="200">
        <v>0</v>
      </c>
      <c r="AZ164" s="200">
        <v>0</v>
      </c>
      <c r="BA164" s="200">
        <v>0</v>
      </c>
      <c r="BB164" s="200">
        <v>0</v>
      </c>
      <c r="BC164" s="200">
        <v>0</v>
      </c>
      <c r="BD164" s="200">
        <v>0</v>
      </c>
      <c r="BE164" s="200">
        <v>0</v>
      </c>
      <c r="BF164" s="200">
        <v>0</v>
      </c>
      <c r="BG164" s="200">
        <v>0</v>
      </c>
      <c r="BH164" s="200">
        <v>0</v>
      </c>
      <c r="BI164" s="205" t="s">
        <v>320</v>
      </c>
      <c r="BJ164" s="205" t="s">
        <v>320</v>
      </c>
      <c r="BK164" s="205" t="s">
        <v>320</v>
      </c>
      <c r="BL164" s="205" t="s">
        <v>320</v>
      </c>
      <c r="BM164" s="205" t="s">
        <v>320</v>
      </c>
      <c r="BN164" s="205" t="s">
        <v>320</v>
      </c>
      <c r="BO164" s="205" t="s">
        <v>320</v>
      </c>
      <c r="BP164" s="205" t="s">
        <v>320</v>
      </c>
      <c r="BQ164" s="205" t="s">
        <v>320</v>
      </c>
      <c r="BR164" s="205" t="s">
        <v>320</v>
      </c>
      <c r="BS164" s="205" t="s">
        <v>320</v>
      </c>
      <c r="BT164" s="200">
        <v>0</v>
      </c>
      <c r="BU164" s="200">
        <v>0</v>
      </c>
      <c r="BV164" s="200">
        <v>0</v>
      </c>
      <c r="BW164" s="200">
        <v>0</v>
      </c>
      <c r="BX164" s="200">
        <v>0</v>
      </c>
      <c r="BY164" s="200">
        <v>0</v>
      </c>
      <c r="BZ164" s="200">
        <v>0</v>
      </c>
      <c r="CA164" s="200">
        <v>0</v>
      </c>
      <c r="CB164" s="200">
        <v>0</v>
      </c>
      <c r="CC164" s="200">
        <v>0</v>
      </c>
      <c r="CD164" s="200">
        <v>0</v>
      </c>
      <c r="CE164" s="200">
        <v>0</v>
      </c>
      <c r="CF164" s="200">
        <v>0</v>
      </c>
      <c r="CG164" s="200">
        <v>0</v>
      </c>
      <c r="CH164" s="205" t="s">
        <v>320</v>
      </c>
      <c r="CI164" s="200">
        <v>0</v>
      </c>
      <c r="CJ164" s="200">
        <v>0</v>
      </c>
      <c r="CK164" s="200">
        <v>0</v>
      </c>
      <c r="CL164" s="200">
        <v>0</v>
      </c>
      <c r="CM164" s="200">
        <v>0</v>
      </c>
      <c r="CN164" s="200">
        <v>0</v>
      </c>
      <c r="CO164" s="200">
        <v>0</v>
      </c>
      <c r="CP164" s="200">
        <v>0</v>
      </c>
      <c r="CQ164" s="200">
        <v>0</v>
      </c>
      <c r="CR164" s="200">
        <v>0</v>
      </c>
      <c r="CS164" s="200">
        <v>0</v>
      </c>
      <c r="CT164" s="205" t="s">
        <v>320</v>
      </c>
      <c r="CU164" s="209" t="s">
        <v>320</v>
      </c>
    </row>
    <row r="165" ht="15.4" customHeight="1" spans="1:99">
      <c r="A165" s="201" t="s">
        <v>572</v>
      </c>
      <c r="B165" s="202" t="s">
        <v>134</v>
      </c>
      <c r="C165" s="202" t="s">
        <v>134</v>
      </c>
      <c r="D165" s="202" t="s">
        <v>573</v>
      </c>
      <c r="E165" s="200">
        <v>2874588.57</v>
      </c>
      <c r="F165" s="200">
        <v>2658770.13</v>
      </c>
      <c r="G165" s="200">
        <v>1633881.8</v>
      </c>
      <c r="H165" s="200">
        <v>0</v>
      </c>
      <c r="I165" s="200">
        <v>3936</v>
      </c>
      <c r="J165" s="200">
        <v>13518</v>
      </c>
      <c r="K165" s="200">
        <v>101652.33</v>
      </c>
      <c r="L165" s="200">
        <v>676614</v>
      </c>
      <c r="M165" s="200">
        <v>0</v>
      </c>
      <c r="N165" s="200">
        <v>0</v>
      </c>
      <c r="O165" s="200">
        <v>229168</v>
      </c>
      <c r="P165" s="200">
        <v>172552.94</v>
      </c>
      <c r="Q165" s="200">
        <v>32100</v>
      </c>
      <c r="R165" s="200">
        <v>3000</v>
      </c>
      <c r="S165" s="200">
        <v>0</v>
      </c>
      <c r="T165" s="200">
        <v>0</v>
      </c>
      <c r="U165" s="200">
        <v>0</v>
      </c>
      <c r="V165" s="200">
        <v>0</v>
      </c>
      <c r="W165" s="200">
        <v>2000</v>
      </c>
      <c r="X165" s="200">
        <v>0</v>
      </c>
      <c r="Y165" s="200">
        <v>0</v>
      </c>
      <c r="Z165" s="200">
        <v>44790.5</v>
      </c>
      <c r="AA165" s="200">
        <v>0</v>
      </c>
      <c r="AB165" s="200">
        <v>2000</v>
      </c>
      <c r="AC165" s="200">
        <v>0</v>
      </c>
      <c r="AD165" s="200">
        <v>7768</v>
      </c>
      <c r="AE165" s="200">
        <v>8000</v>
      </c>
      <c r="AF165" s="200">
        <v>5774</v>
      </c>
      <c r="AG165" s="200">
        <v>0</v>
      </c>
      <c r="AH165" s="200">
        <v>0</v>
      </c>
      <c r="AI165" s="200">
        <v>0</v>
      </c>
      <c r="AJ165" s="200">
        <v>0</v>
      </c>
      <c r="AK165" s="200">
        <v>0</v>
      </c>
      <c r="AL165" s="200">
        <v>54344.64</v>
      </c>
      <c r="AM165" s="200">
        <v>2700</v>
      </c>
      <c r="AN165" s="200">
        <v>5000</v>
      </c>
      <c r="AO165" s="200">
        <v>0</v>
      </c>
      <c r="AP165" s="200">
        <v>0</v>
      </c>
      <c r="AQ165" s="200">
        <v>5075.8</v>
      </c>
      <c r="AR165" s="200">
        <v>43265.5</v>
      </c>
      <c r="AS165" s="200">
        <v>7310</v>
      </c>
      <c r="AT165" s="200">
        <v>0</v>
      </c>
      <c r="AU165" s="200">
        <v>0</v>
      </c>
      <c r="AV165" s="200">
        <v>24706.5</v>
      </c>
      <c r="AW165" s="200">
        <v>6120</v>
      </c>
      <c r="AX165" s="200">
        <v>0</v>
      </c>
      <c r="AY165" s="200">
        <v>0</v>
      </c>
      <c r="AZ165" s="200">
        <v>0</v>
      </c>
      <c r="BA165" s="200">
        <v>1350</v>
      </c>
      <c r="BB165" s="200">
        <v>0</v>
      </c>
      <c r="BC165" s="200">
        <v>0</v>
      </c>
      <c r="BD165" s="200">
        <v>0</v>
      </c>
      <c r="BE165" s="200">
        <v>0</v>
      </c>
      <c r="BF165" s="200">
        <v>0</v>
      </c>
      <c r="BG165" s="200">
        <v>0</v>
      </c>
      <c r="BH165" s="200">
        <v>3779</v>
      </c>
      <c r="BI165" s="205" t="s">
        <v>320</v>
      </c>
      <c r="BJ165" s="205" t="s">
        <v>320</v>
      </c>
      <c r="BK165" s="205" t="s">
        <v>320</v>
      </c>
      <c r="BL165" s="205" t="s">
        <v>320</v>
      </c>
      <c r="BM165" s="205" t="s">
        <v>320</v>
      </c>
      <c r="BN165" s="205" t="s">
        <v>320</v>
      </c>
      <c r="BO165" s="205" t="s">
        <v>320</v>
      </c>
      <c r="BP165" s="205" t="s">
        <v>320</v>
      </c>
      <c r="BQ165" s="205" t="s">
        <v>320</v>
      </c>
      <c r="BR165" s="205" t="s">
        <v>320</v>
      </c>
      <c r="BS165" s="205" t="s">
        <v>320</v>
      </c>
      <c r="BT165" s="200">
        <v>0</v>
      </c>
      <c r="BU165" s="200">
        <v>0</v>
      </c>
      <c r="BV165" s="200">
        <v>0</v>
      </c>
      <c r="BW165" s="200">
        <v>0</v>
      </c>
      <c r="BX165" s="200">
        <v>0</v>
      </c>
      <c r="BY165" s="200">
        <v>0</v>
      </c>
      <c r="BZ165" s="200">
        <v>0</v>
      </c>
      <c r="CA165" s="200">
        <v>0</v>
      </c>
      <c r="CB165" s="200">
        <v>0</v>
      </c>
      <c r="CC165" s="200">
        <v>0</v>
      </c>
      <c r="CD165" s="200">
        <v>0</v>
      </c>
      <c r="CE165" s="200">
        <v>0</v>
      </c>
      <c r="CF165" s="200">
        <v>0</v>
      </c>
      <c r="CG165" s="200">
        <v>0</v>
      </c>
      <c r="CH165" s="205" t="s">
        <v>320</v>
      </c>
      <c r="CI165" s="200">
        <v>0</v>
      </c>
      <c r="CJ165" s="200">
        <v>0</v>
      </c>
      <c r="CK165" s="200">
        <v>0</v>
      </c>
      <c r="CL165" s="200">
        <v>0</v>
      </c>
      <c r="CM165" s="200">
        <v>0</v>
      </c>
      <c r="CN165" s="200">
        <v>0</v>
      </c>
      <c r="CO165" s="200">
        <v>0</v>
      </c>
      <c r="CP165" s="200">
        <v>0</v>
      </c>
      <c r="CQ165" s="200">
        <v>0</v>
      </c>
      <c r="CR165" s="200">
        <v>0</v>
      </c>
      <c r="CS165" s="200">
        <v>0</v>
      </c>
      <c r="CT165" s="205" t="s">
        <v>320</v>
      </c>
      <c r="CU165" s="209" t="s">
        <v>320</v>
      </c>
    </row>
    <row r="166" ht="15.4" customHeight="1" spans="1:99">
      <c r="A166" s="201" t="s">
        <v>574</v>
      </c>
      <c r="B166" s="202" t="s">
        <v>134</v>
      </c>
      <c r="C166" s="202" t="s">
        <v>134</v>
      </c>
      <c r="D166" s="202" t="s">
        <v>575</v>
      </c>
      <c r="E166" s="200">
        <v>1942843.21</v>
      </c>
      <c r="F166" s="200">
        <v>1765314.61</v>
      </c>
      <c r="G166" s="200">
        <v>896187</v>
      </c>
      <c r="H166" s="200">
        <v>0</v>
      </c>
      <c r="I166" s="200">
        <v>0</v>
      </c>
      <c r="J166" s="200">
        <v>39086.61</v>
      </c>
      <c r="K166" s="200">
        <v>58325</v>
      </c>
      <c r="L166" s="200">
        <v>771716</v>
      </c>
      <c r="M166" s="200">
        <v>0</v>
      </c>
      <c r="N166" s="200">
        <v>0</v>
      </c>
      <c r="O166" s="200">
        <v>0</v>
      </c>
      <c r="P166" s="200">
        <v>146450.8</v>
      </c>
      <c r="Q166" s="200">
        <v>5533.47</v>
      </c>
      <c r="R166" s="200">
        <v>0</v>
      </c>
      <c r="S166" s="200">
        <v>0</v>
      </c>
      <c r="T166" s="200">
        <v>256</v>
      </c>
      <c r="U166" s="200">
        <v>677.68</v>
      </c>
      <c r="V166" s="200">
        <v>7485.74</v>
      </c>
      <c r="W166" s="200">
        <v>1831.61</v>
      </c>
      <c r="X166" s="200">
        <v>0</v>
      </c>
      <c r="Y166" s="200">
        <v>0</v>
      </c>
      <c r="Z166" s="200">
        <v>2589</v>
      </c>
      <c r="AA166" s="200">
        <v>0</v>
      </c>
      <c r="AB166" s="200">
        <v>45242</v>
      </c>
      <c r="AC166" s="200">
        <v>0</v>
      </c>
      <c r="AD166" s="200">
        <v>12000</v>
      </c>
      <c r="AE166" s="200">
        <v>10000</v>
      </c>
      <c r="AF166" s="200">
        <v>3246</v>
      </c>
      <c r="AG166" s="200">
        <v>0</v>
      </c>
      <c r="AH166" s="200">
        <v>0</v>
      </c>
      <c r="AI166" s="200">
        <v>0</v>
      </c>
      <c r="AJ166" s="200">
        <v>923</v>
      </c>
      <c r="AK166" s="200">
        <v>17800</v>
      </c>
      <c r="AL166" s="200">
        <v>30049</v>
      </c>
      <c r="AM166" s="200">
        <v>200</v>
      </c>
      <c r="AN166" s="200">
        <v>1300</v>
      </c>
      <c r="AO166" s="200">
        <v>2417.5</v>
      </c>
      <c r="AP166" s="200">
        <v>0</v>
      </c>
      <c r="AQ166" s="200">
        <v>4899.8</v>
      </c>
      <c r="AR166" s="200">
        <v>31077.8</v>
      </c>
      <c r="AS166" s="200">
        <v>0</v>
      </c>
      <c r="AT166" s="200">
        <v>0</v>
      </c>
      <c r="AU166" s="200">
        <v>0</v>
      </c>
      <c r="AV166" s="200">
        <v>0</v>
      </c>
      <c r="AW166" s="200">
        <v>25200</v>
      </c>
      <c r="AX166" s="200">
        <v>0</v>
      </c>
      <c r="AY166" s="200">
        <v>0</v>
      </c>
      <c r="AZ166" s="200">
        <v>0</v>
      </c>
      <c r="BA166" s="200">
        <v>300</v>
      </c>
      <c r="BB166" s="200">
        <v>0</v>
      </c>
      <c r="BC166" s="200">
        <v>0</v>
      </c>
      <c r="BD166" s="200">
        <v>0</v>
      </c>
      <c r="BE166" s="200">
        <v>0</v>
      </c>
      <c r="BF166" s="200">
        <v>0</v>
      </c>
      <c r="BG166" s="200">
        <v>0</v>
      </c>
      <c r="BH166" s="200">
        <v>5577.8</v>
      </c>
      <c r="BI166" s="205" t="s">
        <v>320</v>
      </c>
      <c r="BJ166" s="205" t="s">
        <v>320</v>
      </c>
      <c r="BK166" s="205" t="s">
        <v>320</v>
      </c>
      <c r="BL166" s="205" t="s">
        <v>320</v>
      </c>
      <c r="BM166" s="205" t="s">
        <v>320</v>
      </c>
      <c r="BN166" s="205" t="s">
        <v>320</v>
      </c>
      <c r="BO166" s="205" t="s">
        <v>320</v>
      </c>
      <c r="BP166" s="205" t="s">
        <v>320</v>
      </c>
      <c r="BQ166" s="205" t="s">
        <v>320</v>
      </c>
      <c r="BR166" s="205" t="s">
        <v>320</v>
      </c>
      <c r="BS166" s="205" t="s">
        <v>320</v>
      </c>
      <c r="BT166" s="200">
        <v>0</v>
      </c>
      <c r="BU166" s="200">
        <v>0</v>
      </c>
      <c r="BV166" s="200">
        <v>0</v>
      </c>
      <c r="BW166" s="200">
        <v>0</v>
      </c>
      <c r="BX166" s="200">
        <v>0</v>
      </c>
      <c r="BY166" s="200">
        <v>0</v>
      </c>
      <c r="BZ166" s="200">
        <v>0</v>
      </c>
      <c r="CA166" s="200">
        <v>0</v>
      </c>
      <c r="CB166" s="200">
        <v>0</v>
      </c>
      <c r="CC166" s="200">
        <v>0</v>
      </c>
      <c r="CD166" s="200">
        <v>0</v>
      </c>
      <c r="CE166" s="200">
        <v>0</v>
      </c>
      <c r="CF166" s="200">
        <v>0</v>
      </c>
      <c r="CG166" s="200">
        <v>0</v>
      </c>
      <c r="CH166" s="205" t="s">
        <v>320</v>
      </c>
      <c r="CI166" s="200">
        <v>0</v>
      </c>
      <c r="CJ166" s="200">
        <v>0</v>
      </c>
      <c r="CK166" s="200">
        <v>0</v>
      </c>
      <c r="CL166" s="200">
        <v>0</v>
      </c>
      <c r="CM166" s="200">
        <v>0</v>
      </c>
      <c r="CN166" s="200">
        <v>0</v>
      </c>
      <c r="CO166" s="200">
        <v>0</v>
      </c>
      <c r="CP166" s="200">
        <v>0</v>
      </c>
      <c r="CQ166" s="200">
        <v>0</v>
      </c>
      <c r="CR166" s="200">
        <v>0</v>
      </c>
      <c r="CS166" s="200">
        <v>0</v>
      </c>
      <c r="CT166" s="205" t="s">
        <v>320</v>
      </c>
      <c r="CU166" s="209" t="s">
        <v>320</v>
      </c>
    </row>
    <row r="167" ht="15.4" customHeight="1" spans="1:99">
      <c r="A167" s="201" t="s">
        <v>576</v>
      </c>
      <c r="B167" s="202" t="s">
        <v>134</v>
      </c>
      <c r="C167" s="202" t="s">
        <v>134</v>
      </c>
      <c r="D167" s="202" t="s">
        <v>577</v>
      </c>
      <c r="E167" s="200">
        <v>1546647.43</v>
      </c>
      <c r="F167" s="200">
        <v>1252182.02</v>
      </c>
      <c r="G167" s="200">
        <v>512585</v>
      </c>
      <c r="H167" s="200">
        <v>363204</v>
      </c>
      <c r="I167" s="200">
        <v>40363</v>
      </c>
      <c r="J167" s="200">
        <v>4568.02</v>
      </c>
      <c r="K167" s="200">
        <v>34662</v>
      </c>
      <c r="L167" s="200">
        <v>0</v>
      </c>
      <c r="M167" s="200">
        <v>0</v>
      </c>
      <c r="N167" s="200">
        <v>0</v>
      </c>
      <c r="O167" s="200">
        <v>296800</v>
      </c>
      <c r="P167" s="200">
        <v>292936.41</v>
      </c>
      <c r="Q167" s="200">
        <v>15173</v>
      </c>
      <c r="R167" s="200">
        <v>0</v>
      </c>
      <c r="S167" s="200">
        <v>0</v>
      </c>
      <c r="T167" s="200">
        <v>0</v>
      </c>
      <c r="U167" s="200">
        <v>0</v>
      </c>
      <c r="V167" s="200">
        <v>0</v>
      </c>
      <c r="W167" s="200">
        <v>0</v>
      </c>
      <c r="X167" s="200">
        <v>0</v>
      </c>
      <c r="Y167" s="200">
        <v>0</v>
      </c>
      <c r="Z167" s="200">
        <v>39031</v>
      </c>
      <c r="AA167" s="200">
        <v>0</v>
      </c>
      <c r="AB167" s="200">
        <v>7770</v>
      </c>
      <c r="AC167" s="200">
        <v>0</v>
      </c>
      <c r="AD167" s="200">
        <v>0</v>
      </c>
      <c r="AE167" s="200">
        <v>0</v>
      </c>
      <c r="AF167" s="200">
        <v>0</v>
      </c>
      <c r="AG167" s="200">
        <v>0</v>
      </c>
      <c r="AH167" s="200">
        <v>0</v>
      </c>
      <c r="AI167" s="200">
        <v>0</v>
      </c>
      <c r="AJ167" s="200">
        <v>0</v>
      </c>
      <c r="AK167" s="200">
        <v>25000</v>
      </c>
      <c r="AL167" s="200">
        <v>18271.06</v>
      </c>
      <c r="AM167" s="200">
        <v>1740</v>
      </c>
      <c r="AN167" s="200">
        <v>0</v>
      </c>
      <c r="AO167" s="200">
        <v>134600</v>
      </c>
      <c r="AP167" s="200">
        <v>0</v>
      </c>
      <c r="AQ167" s="200">
        <v>51351.35</v>
      </c>
      <c r="AR167" s="200">
        <v>1529</v>
      </c>
      <c r="AS167" s="200">
        <v>0</v>
      </c>
      <c r="AT167" s="200">
        <v>0</v>
      </c>
      <c r="AU167" s="200">
        <v>0</v>
      </c>
      <c r="AV167" s="200">
        <v>0</v>
      </c>
      <c r="AW167" s="200">
        <v>1529</v>
      </c>
      <c r="AX167" s="200">
        <v>0</v>
      </c>
      <c r="AY167" s="200">
        <v>0</v>
      </c>
      <c r="AZ167" s="200">
        <v>0</v>
      </c>
      <c r="BA167" s="200">
        <v>0</v>
      </c>
      <c r="BB167" s="200">
        <v>0</v>
      </c>
      <c r="BC167" s="200">
        <v>0</v>
      </c>
      <c r="BD167" s="200">
        <v>0</v>
      </c>
      <c r="BE167" s="200">
        <v>0</v>
      </c>
      <c r="BF167" s="200">
        <v>0</v>
      </c>
      <c r="BG167" s="200">
        <v>0</v>
      </c>
      <c r="BH167" s="200">
        <v>0</v>
      </c>
      <c r="BI167" s="205" t="s">
        <v>320</v>
      </c>
      <c r="BJ167" s="205" t="s">
        <v>320</v>
      </c>
      <c r="BK167" s="205" t="s">
        <v>320</v>
      </c>
      <c r="BL167" s="205" t="s">
        <v>320</v>
      </c>
      <c r="BM167" s="205" t="s">
        <v>320</v>
      </c>
      <c r="BN167" s="205" t="s">
        <v>320</v>
      </c>
      <c r="BO167" s="205" t="s">
        <v>320</v>
      </c>
      <c r="BP167" s="205" t="s">
        <v>320</v>
      </c>
      <c r="BQ167" s="205" t="s">
        <v>320</v>
      </c>
      <c r="BR167" s="205" t="s">
        <v>320</v>
      </c>
      <c r="BS167" s="205" t="s">
        <v>320</v>
      </c>
      <c r="BT167" s="200">
        <v>0</v>
      </c>
      <c r="BU167" s="200">
        <v>0</v>
      </c>
      <c r="BV167" s="200">
        <v>0</v>
      </c>
      <c r="BW167" s="200">
        <v>0</v>
      </c>
      <c r="BX167" s="200">
        <v>0</v>
      </c>
      <c r="BY167" s="200">
        <v>0</v>
      </c>
      <c r="BZ167" s="200">
        <v>0</v>
      </c>
      <c r="CA167" s="200">
        <v>0</v>
      </c>
      <c r="CB167" s="200">
        <v>0</v>
      </c>
      <c r="CC167" s="200">
        <v>0</v>
      </c>
      <c r="CD167" s="200">
        <v>0</v>
      </c>
      <c r="CE167" s="200">
        <v>0</v>
      </c>
      <c r="CF167" s="200">
        <v>0</v>
      </c>
      <c r="CG167" s="200">
        <v>0</v>
      </c>
      <c r="CH167" s="205" t="s">
        <v>320</v>
      </c>
      <c r="CI167" s="200">
        <v>0</v>
      </c>
      <c r="CJ167" s="200">
        <v>0</v>
      </c>
      <c r="CK167" s="200">
        <v>0</v>
      </c>
      <c r="CL167" s="200">
        <v>0</v>
      </c>
      <c r="CM167" s="200">
        <v>0</v>
      </c>
      <c r="CN167" s="200">
        <v>0</v>
      </c>
      <c r="CO167" s="200">
        <v>0</v>
      </c>
      <c r="CP167" s="200">
        <v>0</v>
      </c>
      <c r="CQ167" s="200">
        <v>0</v>
      </c>
      <c r="CR167" s="200">
        <v>0</v>
      </c>
      <c r="CS167" s="200">
        <v>0</v>
      </c>
      <c r="CT167" s="205" t="s">
        <v>320</v>
      </c>
      <c r="CU167" s="209" t="s">
        <v>320</v>
      </c>
    </row>
    <row r="168" ht="15.4" customHeight="1" spans="1:99">
      <c r="A168" s="201" t="s">
        <v>578</v>
      </c>
      <c r="B168" s="202" t="s">
        <v>134</v>
      </c>
      <c r="C168" s="202" t="s">
        <v>134</v>
      </c>
      <c r="D168" s="202" t="s">
        <v>579</v>
      </c>
      <c r="E168" s="200">
        <v>3063206.14</v>
      </c>
      <c r="F168" s="200">
        <v>2234044.9</v>
      </c>
      <c r="G168" s="200">
        <v>1110931</v>
      </c>
      <c r="H168" s="200">
        <v>0</v>
      </c>
      <c r="I168" s="200">
        <v>0</v>
      </c>
      <c r="J168" s="200">
        <v>79047.4</v>
      </c>
      <c r="K168" s="200">
        <v>0</v>
      </c>
      <c r="L168" s="200">
        <v>820712</v>
      </c>
      <c r="M168" s="200">
        <v>164912.5</v>
      </c>
      <c r="N168" s="200">
        <v>0</v>
      </c>
      <c r="O168" s="200">
        <v>58442</v>
      </c>
      <c r="P168" s="200">
        <v>183718.14</v>
      </c>
      <c r="Q168" s="200">
        <v>34367.4</v>
      </c>
      <c r="R168" s="200">
        <v>0</v>
      </c>
      <c r="S168" s="200">
        <v>0</v>
      </c>
      <c r="T168" s="200">
        <v>537.5</v>
      </c>
      <c r="U168" s="200">
        <v>291.68</v>
      </c>
      <c r="V168" s="200">
        <v>1330.62</v>
      </c>
      <c r="W168" s="200">
        <v>3883.45</v>
      </c>
      <c r="X168" s="200">
        <v>0</v>
      </c>
      <c r="Y168" s="200">
        <v>0</v>
      </c>
      <c r="Z168" s="200">
        <v>18748.9</v>
      </c>
      <c r="AA168" s="200">
        <v>0</v>
      </c>
      <c r="AB168" s="200">
        <v>25388</v>
      </c>
      <c r="AC168" s="200">
        <v>0</v>
      </c>
      <c r="AD168" s="200">
        <v>0</v>
      </c>
      <c r="AE168" s="200">
        <v>75</v>
      </c>
      <c r="AF168" s="200">
        <v>0</v>
      </c>
      <c r="AG168" s="200">
        <v>38000</v>
      </c>
      <c r="AH168" s="200">
        <v>22269</v>
      </c>
      <c r="AI168" s="200">
        <v>0</v>
      </c>
      <c r="AJ168" s="200">
        <v>12176</v>
      </c>
      <c r="AK168" s="200">
        <v>0</v>
      </c>
      <c r="AL168" s="200">
        <v>16155.62</v>
      </c>
      <c r="AM168" s="200">
        <v>0</v>
      </c>
      <c r="AN168" s="200">
        <v>0</v>
      </c>
      <c r="AO168" s="200">
        <v>0</v>
      </c>
      <c r="AP168" s="200">
        <v>244</v>
      </c>
      <c r="AQ168" s="200">
        <v>10250.97</v>
      </c>
      <c r="AR168" s="200">
        <v>636663.1</v>
      </c>
      <c r="AS168" s="200">
        <v>0</v>
      </c>
      <c r="AT168" s="200">
        <v>0</v>
      </c>
      <c r="AU168" s="200">
        <v>0</v>
      </c>
      <c r="AV168" s="200">
        <v>8767.5</v>
      </c>
      <c r="AW168" s="200">
        <v>520795.6</v>
      </c>
      <c r="AX168" s="200">
        <v>0</v>
      </c>
      <c r="AY168" s="200">
        <v>0</v>
      </c>
      <c r="AZ168" s="200">
        <v>0</v>
      </c>
      <c r="BA168" s="200">
        <v>360</v>
      </c>
      <c r="BB168" s="200">
        <v>0</v>
      </c>
      <c r="BC168" s="200">
        <v>106500</v>
      </c>
      <c r="BD168" s="200">
        <v>0</v>
      </c>
      <c r="BE168" s="200">
        <v>0</v>
      </c>
      <c r="BF168" s="200">
        <v>0</v>
      </c>
      <c r="BG168" s="200">
        <v>0</v>
      </c>
      <c r="BH168" s="200">
        <v>240</v>
      </c>
      <c r="BI168" s="205" t="s">
        <v>320</v>
      </c>
      <c r="BJ168" s="205" t="s">
        <v>320</v>
      </c>
      <c r="BK168" s="205" t="s">
        <v>320</v>
      </c>
      <c r="BL168" s="205" t="s">
        <v>320</v>
      </c>
      <c r="BM168" s="205" t="s">
        <v>320</v>
      </c>
      <c r="BN168" s="205" t="s">
        <v>320</v>
      </c>
      <c r="BO168" s="205" t="s">
        <v>320</v>
      </c>
      <c r="BP168" s="205" t="s">
        <v>320</v>
      </c>
      <c r="BQ168" s="205" t="s">
        <v>320</v>
      </c>
      <c r="BR168" s="205" t="s">
        <v>320</v>
      </c>
      <c r="BS168" s="205" t="s">
        <v>320</v>
      </c>
      <c r="BT168" s="200">
        <v>8780</v>
      </c>
      <c r="BU168" s="200">
        <v>0</v>
      </c>
      <c r="BV168" s="200">
        <v>8780</v>
      </c>
      <c r="BW168" s="200">
        <v>0</v>
      </c>
      <c r="BX168" s="200">
        <v>0</v>
      </c>
      <c r="BY168" s="200">
        <v>0</v>
      </c>
      <c r="BZ168" s="200">
        <v>0</v>
      </c>
      <c r="CA168" s="200">
        <v>0</v>
      </c>
      <c r="CB168" s="200">
        <v>0</v>
      </c>
      <c r="CC168" s="200">
        <v>0</v>
      </c>
      <c r="CD168" s="200">
        <v>0</v>
      </c>
      <c r="CE168" s="200">
        <v>0</v>
      </c>
      <c r="CF168" s="200">
        <v>0</v>
      </c>
      <c r="CG168" s="200">
        <v>0</v>
      </c>
      <c r="CH168" s="205" t="s">
        <v>320</v>
      </c>
      <c r="CI168" s="200">
        <v>0</v>
      </c>
      <c r="CJ168" s="200">
        <v>0</v>
      </c>
      <c r="CK168" s="200">
        <v>0</v>
      </c>
      <c r="CL168" s="200">
        <v>0</v>
      </c>
      <c r="CM168" s="200">
        <v>0</v>
      </c>
      <c r="CN168" s="200">
        <v>0</v>
      </c>
      <c r="CO168" s="200">
        <v>0</v>
      </c>
      <c r="CP168" s="200">
        <v>0</v>
      </c>
      <c r="CQ168" s="200">
        <v>0</v>
      </c>
      <c r="CR168" s="200">
        <v>0</v>
      </c>
      <c r="CS168" s="200">
        <v>0</v>
      </c>
      <c r="CT168" s="205" t="s">
        <v>320</v>
      </c>
      <c r="CU168" s="209" t="s">
        <v>320</v>
      </c>
    </row>
    <row r="169" ht="15.4" customHeight="1" spans="1:99">
      <c r="A169" s="201" t="s">
        <v>580</v>
      </c>
      <c r="B169" s="202" t="s">
        <v>134</v>
      </c>
      <c r="C169" s="202" t="s">
        <v>134</v>
      </c>
      <c r="D169" s="202" t="s">
        <v>581</v>
      </c>
      <c r="E169" s="200">
        <v>2795484</v>
      </c>
      <c r="F169" s="200">
        <v>2650862</v>
      </c>
      <c r="G169" s="200">
        <v>1388771</v>
      </c>
      <c r="H169" s="200">
        <v>0</v>
      </c>
      <c r="I169" s="200">
        <v>0</v>
      </c>
      <c r="J169" s="200">
        <v>11618</v>
      </c>
      <c r="K169" s="200">
        <v>90987</v>
      </c>
      <c r="L169" s="200">
        <v>1159486</v>
      </c>
      <c r="M169" s="200">
        <v>0</v>
      </c>
      <c r="N169" s="200">
        <v>0</v>
      </c>
      <c r="O169" s="200">
        <v>0</v>
      </c>
      <c r="P169" s="200">
        <v>140222</v>
      </c>
      <c r="Q169" s="200">
        <v>22852.1</v>
      </c>
      <c r="R169" s="200">
        <v>3845.74</v>
      </c>
      <c r="S169" s="200">
        <v>0</v>
      </c>
      <c r="T169" s="200">
        <v>0</v>
      </c>
      <c r="U169" s="200">
        <v>2000</v>
      </c>
      <c r="V169" s="200">
        <v>0</v>
      </c>
      <c r="W169" s="200">
        <v>7575</v>
      </c>
      <c r="X169" s="200">
        <v>0</v>
      </c>
      <c r="Y169" s="200">
        <v>0</v>
      </c>
      <c r="Z169" s="200">
        <v>44973</v>
      </c>
      <c r="AA169" s="200">
        <v>0</v>
      </c>
      <c r="AB169" s="200">
        <v>4941</v>
      </c>
      <c r="AC169" s="200">
        <v>0</v>
      </c>
      <c r="AD169" s="200">
        <v>0</v>
      </c>
      <c r="AE169" s="200">
        <v>0</v>
      </c>
      <c r="AF169" s="200">
        <v>1073</v>
      </c>
      <c r="AG169" s="200">
        <v>0</v>
      </c>
      <c r="AH169" s="200">
        <v>0</v>
      </c>
      <c r="AI169" s="200">
        <v>0</v>
      </c>
      <c r="AJ169" s="200">
        <v>0</v>
      </c>
      <c r="AK169" s="200">
        <v>0</v>
      </c>
      <c r="AL169" s="200">
        <v>46472</v>
      </c>
      <c r="AM169" s="200">
        <v>0</v>
      </c>
      <c r="AN169" s="200">
        <v>2227</v>
      </c>
      <c r="AO169" s="200">
        <v>0</v>
      </c>
      <c r="AP169" s="200">
        <v>0</v>
      </c>
      <c r="AQ169" s="200">
        <v>4263.16</v>
      </c>
      <c r="AR169" s="200">
        <v>4400</v>
      </c>
      <c r="AS169" s="200">
        <v>0</v>
      </c>
      <c r="AT169" s="200">
        <v>0</v>
      </c>
      <c r="AU169" s="200">
        <v>0</v>
      </c>
      <c r="AV169" s="200">
        <v>0</v>
      </c>
      <c r="AW169" s="200">
        <v>0</v>
      </c>
      <c r="AX169" s="200">
        <v>0</v>
      </c>
      <c r="AY169" s="200">
        <v>0</v>
      </c>
      <c r="AZ169" s="200">
        <v>0</v>
      </c>
      <c r="BA169" s="200">
        <v>0</v>
      </c>
      <c r="BB169" s="200">
        <v>0</v>
      </c>
      <c r="BC169" s="200">
        <v>0</v>
      </c>
      <c r="BD169" s="200">
        <v>0</v>
      </c>
      <c r="BE169" s="200">
        <v>0</v>
      </c>
      <c r="BF169" s="200">
        <v>0</v>
      </c>
      <c r="BG169" s="200">
        <v>0</v>
      </c>
      <c r="BH169" s="200">
        <v>4400</v>
      </c>
      <c r="BI169" s="205" t="s">
        <v>320</v>
      </c>
      <c r="BJ169" s="205" t="s">
        <v>320</v>
      </c>
      <c r="BK169" s="205" t="s">
        <v>320</v>
      </c>
      <c r="BL169" s="205" t="s">
        <v>320</v>
      </c>
      <c r="BM169" s="205" t="s">
        <v>320</v>
      </c>
      <c r="BN169" s="205" t="s">
        <v>320</v>
      </c>
      <c r="BO169" s="205" t="s">
        <v>320</v>
      </c>
      <c r="BP169" s="205" t="s">
        <v>320</v>
      </c>
      <c r="BQ169" s="205" t="s">
        <v>320</v>
      </c>
      <c r="BR169" s="205" t="s">
        <v>320</v>
      </c>
      <c r="BS169" s="205" t="s">
        <v>320</v>
      </c>
      <c r="BT169" s="200">
        <v>0</v>
      </c>
      <c r="BU169" s="200">
        <v>0</v>
      </c>
      <c r="BV169" s="200">
        <v>0</v>
      </c>
      <c r="BW169" s="200">
        <v>0</v>
      </c>
      <c r="BX169" s="200">
        <v>0</v>
      </c>
      <c r="BY169" s="200">
        <v>0</v>
      </c>
      <c r="BZ169" s="200">
        <v>0</v>
      </c>
      <c r="CA169" s="200">
        <v>0</v>
      </c>
      <c r="CB169" s="200">
        <v>0</v>
      </c>
      <c r="CC169" s="200">
        <v>0</v>
      </c>
      <c r="CD169" s="200">
        <v>0</v>
      </c>
      <c r="CE169" s="200">
        <v>0</v>
      </c>
      <c r="CF169" s="200">
        <v>0</v>
      </c>
      <c r="CG169" s="200">
        <v>0</v>
      </c>
      <c r="CH169" s="205" t="s">
        <v>320</v>
      </c>
      <c r="CI169" s="200">
        <v>0</v>
      </c>
      <c r="CJ169" s="200">
        <v>0</v>
      </c>
      <c r="CK169" s="200">
        <v>0</v>
      </c>
      <c r="CL169" s="200">
        <v>0</v>
      </c>
      <c r="CM169" s="200">
        <v>0</v>
      </c>
      <c r="CN169" s="200">
        <v>0</v>
      </c>
      <c r="CO169" s="200">
        <v>0</v>
      </c>
      <c r="CP169" s="200">
        <v>0</v>
      </c>
      <c r="CQ169" s="200">
        <v>0</v>
      </c>
      <c r="CR169" s="200">
        <v>0</v>
      </c>
      <c r="CS169" s="200">
        <v>0</v>
      </c>
      <c r="CT169" s="205" t="s">
        <v>320</v>
      </c>
      <c r="CU169" s="209" t="s">
        <v>320</v>
      </c>
    </row>
    <row r="170" ht="15.4" customHeight="1" spans="1:99">
      <c r="A170" s="201" t="s">
        <v>582</v>
      </c>
      <c r="B170" s="202" t="s">
        <v>134</v>
      </c>
      <c r="C170" s="202" t="s">
        <v>134</v>
      </c>
      <c r="D170" s="202" t="s">
        <v>583</v>
      </c>
      <c r="E170" s="200">
        <v>2795484</v>
      </c>
      <c r="F170" s="200">
        <v>2650862</v>
      </c>
      <c r="G170" s="200">
        <v>1388771</v>
      </c>
      <c r="H170" s="200">
        <v>0</v>
      </c>
      <c r="I170" s="200">
        <v>0</v>
      </c>
      <c r="J170" s="200">
        <v>11618</v>
      </c>
      <c r="K170" s="200">
        <v>90987</v>
      </c>
      <c r="L170" s="200">
        <v>1159486</v>
      </c>
      <c r="M170" s="200">
        <v>0</v>
      </c>
      <c r="N170" s="200">
        <v>0</v>
      </c>
      <c r="O170" s="200">
        <v>0</v>
      </c>
      <c r="P170" s="200">
        <v>140222</v>
      </c>
      <c r="Q170" s="200">
        <v>22852.1</v>
      </c>
      <c r="R170" s="200">
        <v>3845.74</v>
      </c>
      <c r="S170" s="200">
        <v>0</v>
      </c>
      <c r="T170" s="200">
        <v>0</v>
      </c>
      <c r="U170" s="200">
        <v>2000</v>
      </c>
      <c r="V170" s="200">
        <v>0</v>
      </c>
      <c r="W170" s="200">
        <v>7575</v>
      </c>
      <c r="X170" s="200">
        <v>0</v>
      </c>
      <c r="Y170" s="200">
        <v>0</v>
      </c>
      <c r="Z170" s="200">
        <v>44973</v>
      </c>
      <c r="AA170" s="200">
        <v>0</v>
      </c>
      <c r="AB170" s="200">
        <v>4941</v>
      </c>
      <c r="AC170" s="200">
        <v>0</v>
      </c>
      <c r="AD170" s="200">
        <v>0</v>
      </c>
      <c r="AE170" s="200">
        <v>0</v>
      </c>
      <c r="AF170" s="200">
        <v>1073</v>
      </c>
      <c r="AG170" s="200">
        <v>0</v>
      </c>
      <c r="AH170" s="200">
        <v>0</v>
      </c>
      <c r="AI170" s="200">
        <v>0</v>
      </c>
      <c r="AJ170" s="200">
        <v>0</v>
      </c>
      <c r="AK170" s="200">
        <v>0</v>
      </c>
      <c r="AL170" s="200">
        <v>46472</v>
      </c>
      <c r="AM170" s="200">
        <v>0</v>
      </c>
      <c r="AN170" s="200">
        <v>2227</v>
      </c>
      <c r="AO170" s="200">
        <v>0</v>
      </c>
      <c r="AP170" s="200">
        <v>0</v>
      </c>
      <c r="AQ170" s="200">
        <v>4263.16</v>
      </c>
      <c r="AR170" s="200">
        <v>4400</v>
      </c>
      <c r="AS170" s="200">
        <v>0</v>
      </c>
      <c r="AT170" s="200">
        <v>0</v>
      </c>
      <c r="AU170" s="200">
        <v>0</v>
      </c>
      <c r="AV170" s="200">
        <v>0</v>
      </c>
      <c r="AW170" s="200">
        <v>0</v>
      </c>
      <c r="AX170" s="200">
        <v>0</v>
      </c>
      <c r="AY170" s="200">
        <v>0</v>
      </c>
      <c r="AZ170" s="200">
        <v>0</v>
      </c>
      <c r="BA170" s="200">
        <v>0</v>
      </c>
      <c r="BB170" s="200">
        <v>0</v>
      </c>
      <c r="BC170" s="200">
        <v>0</v>
      </c>
      <c r="BD170" s="200">
        <v>0</v>
      </c>
      <c r="BE170" s="200">
        <v>0</v>
      </c>
      <c r="BF170" s="200">
        <v>0</v>
      </c>
      <c r="BG170" s="200">
        <v>0</v>
      </c>
      <c r="BH170" s="200">
        <v>4400</v>
      </c>
      <c r="BI170" s="205" t="s">
        <v>320</v>
      </c>
      <c r="BJ170" s="205" t="s">
        <v>320</v>
      </c>
      <c r="BK170" s="205" t="s">
        <v>320</v>
      </c>
      <c r="BL170" s="205" t="s">
        <v>320</v>
      </c>
      <c r="BM170" s="205" t="s">
        <v>320</v>
      </c>
      <c r="BN170" s="205" t="s">
        <v>320</v>
      </c>
      <c r="BO170" s="205" t="s">
        <v>320</v>
      </c>
      <c r="BP170" s="205" t="s">
        <v>320</v>
      </c>
      <c r="BQ170" s="205" t="s">
        <v>320</v>
      </c>
      <c r="BR170" s="205" t="s">
        <v>320</v>
      </c>
      <c r="BS170" s="205" t="s">
        <v>320</v>
      </c>
      <c r="BT170" s="200">
        <v>0</v>
      </c>
      <c r="BU170" s="200">
        <v>0</v>
      </c>
      <c r="BV170" s="200">
        <v>0</v>
      </c>
      <c r="BW170" s="200">
        <v>0</v>
      </c>
      <c r="BX170" s="200">
        <v>0</v>
      </c>
      <c r="BY170" s="200">
        <v>0</v>
      </c>
      <c r="BZ170" s="200">
        <v>0</v>
      </c>
      <c r="CA170" s="200">
        <v>0</v>
      </c>
      <c r="CB170" s="200">
        <v>0</v>
      </c>
      <c r="CC170" s="200">
        <v>0</v>
      </c>
      <c r="CD170" s="200">
        <v>0</v>
      </c>
      <c r="CE170" s="200">
        <v>0</v>
      </c>
      <c r="CF170" s="200">
        <v>0</v>
      </c>
      <c r="CG170" s="200">
        <v>0</v>
      </c>
      <c r="CH170" s="205" t="s">
        <v>320</v>
      </c>
      <c r="CI170" s="200">
        <v>0</v>
      </c>
      <c r="CJ170" s="200">
        <v>0</v>
      </c>
      <c r="CK170" s="200">
        <v>0</v>
      </c>
      <c r="CL170" s="200">
        <v>0</v>
      </c>
      <c r="CM170" s="200">
        <v>0</v>
      </c>
      <c r="CN170" s="200">
        <v>0</v>
      </c>
      <c r="CO170" s="200">
        <v>0</v>
      </c>
      <c r="CP170" s="200">
        <v>0</v>
      </c>
      <c r="CQ170" s="200">
        <v>0</v>
      </c>
      <c r="CR170" s="200">
        <v>0</v>
      </c>
      <c r="CS170" s="200">
        <v>0</v>
      </c>
      <c r="CT170" s="205" t="s">
        <v>320</v>
      </c>
      <c r="CU170" s="209" t="s">
        <v>320</v>
      </c>
    </row>
    <row r="171" ht="15.4" customHeight="1" spans="1:99">
      <c r="A171" s="201" t="s">
        <v>584</v>
      </c>
      <c r="B171" s="202" t="s">
        <v>134</v>
      </c>
      <c r="C171" s="202" t="s">
        <v>134</v>
      </c>
      <c r="D171" s="202" t="s">
        <v>585</v>
      </c>
      <c r="E171" s="200">
        <v>7756838.16</v>
      </c>
      <c r="F171" s="200">
        <v>7237485.33</v>
      </c>
      <c r="G171" s="200">
        <v>3667086.3</v>
      </c>
      <c r="H171" s="200">
        <v>561522.8</v>
      </c>
      <c r="I171" s="200">
        <v>247845</v>
      </c>
      <c r="J171" s="200">
        <v>27754.93</v>
      </c>
      <c r="K171" s="200">
        <v>167976</v>
      </c>
      <c r="L171" s="200">
        <v>2565300.3</v>
      </c>
      <c r="M171" s="200">
        <v>0</v>
      </c>
      <c r="N171" s="200">
        <v>0</v>
      </c>
      <c r="O171" s="200">
        <v>0</v>
      </c>
      <c r="P171" s="200">
        <v>489286.43</v>
      </c>
      <c r="Q171" s="200">
        <v>5648.7</v>
      </c>
      <c r="R171" s="200">
        <v>14531.1</v>
      </c>
      <c r="S171" s="200">
        <v>0</v>
      </c>
      <c r="T171" s="200">
        <v>0</v>
      </c>
      <c r="U171" s="200">
        <v>57184</v>
      </c>
      <c r="V171" s="200">
        <v>53597.2</v>
      </c>
      <c r="W171" s="200">
        <v>4411</v>
      </c>
      <c r="X171" s="200">
        <v>0</v>
      </c>
      <c r="Y171" s="200">
        <v>3070</v>
      </c>
      <c r="Z171" s="200">
        <v>67496.7</v>
      </c>
      <c r="AA171" s="200">
        <v>0</v>
      </c>
      <c r="AB171" s="200">
        <v>3671</v>
      </c>
      <c r="AC171" s="200">
        <v>0</v>
      </c>
      <c r="AD171" s="200">
        <v>0</v>
      </c>
      <c r="AE171" s="200">
        <v>2970</v>
      </c>
      <c r="AF171" s="200">
        <v>3186</v>
      </c>
      <c r="AG171" s="200">
        <v>12000</v>
      </c>
      <c r="AH171" s="200">
        <v>0</v>
      </c>
      <c r="AI171" s="200">
        <v>0</v>
      </c>
      <c r="AJ171" s="200">
        <v>9000</v>
      </c>
      <c r="AK171" s="200">
        <v>0</v>
      </c>
      <c r="AL171" s="200">
        <v>123880.73</v>
      </c>
      <c r="AM171" s="200">
        <v>2040</v>
      </c>
      <c r="AN171" s="200">
        <v>30000</v>
      </c>
      <c r="AO171" s="200">
        <v>96600</v>
      </c>
      <c r="AP171" s="200">
        <v>0</v>
      </c>
      <c r="AQ171" s="200">
        <v>0</v>
      </c>
      <c r="AR171" s="200">
        <v>30066.4</v>
      </c>
      <c r="AS171" s="200">
        <v>0</v>
      </c>
      <c r="AT171" s="200">
        <v>13301.4</v>
      </c>
      <c r="AU171" s="200">
        <v>0</v>
      </c>
      <c r="AV171" s="200">
        <v>0</v>
      </c>
      <c r="AW171" s="200">
        <v>10555</v>
      </c>
      <c r="AX171" s="200">
        <v>0</v>
      </c>
      <c r="AY171" s="200">
        <v>0</v>
      </c>
      <c r="AZ171" s="200">
        <v>0</v>
      </c>
      <c r="BA171" s="200">
        <v>780</v>
      </c>
      <c r="BB171" s="200">
        <v>0</v>
      </c>
      <c r="BC171" s="200">
        <v>0</v>
      </c>
      <c r="BD171" s="200">
        <v>0</v>
      </c>
      <c r="BE171" s="200">
        <v>0</v>
      </c>
      <c r="BF171" s="200">
        <v>0</v>
      </c>
      <c r="BG171" s="200">
        <v>0</v>
      </c>
      <c r="BH171" s="200">
        <v>5430</v>
      </c>
      <c r="BI171" s="205" t="s">
        <v>320</v>
      </c>
      <c r="BJ171" s="205" t="s">
        <v>320</v>
      </c>
      <c r="BK171" s="205" t="s">
        <v>320</v>
      </c>
      <c r="BL171" s="205" t="s">
        <v>320</v>
      </c>
      <c r="BM171" s="205" t="s">
        <v>320</v>
      </c>
      <c r="BN171" s="205" t="s">
        <v>320</v>
      </c>
      <c r="BO171" s="205" t="s">
        <v>320</v>
      </c>
      <c r="BP171" s="205" t="s">
        <v>320</v>
      </c>
      <c r="BQ171" s="205" t="s">
        <v>320</v>
      </c>
      <c r="BR171" s="205" t="s">
        <v>320</v>
      </c>
      <c r="BS171" s="205" t="s">
        <v>320</v>
      </c>
      <c r="BT171" s="200">
        <v>0</v>
      </c>
      <c r="BU171" s="200">
        <v>0</v>
      </c>
      <c r="BV171" s="200">
        <v>0</v>
      </c>
      <c r="BW171" s="200">
        <v>0</v>
      </c>
      <c r="BX171" s="200">
        <v>0</v>
      </c>
      <c r="BY171" s="200">
        <v>0</v>
      </c>
      <c r="BZ171" s="200">
        <v>0</v>
      </c>
      <c r="CA171" s="200">
        <v>0</v>
      </c>
      <c r="CB171" s="200">
        <v>0</v>
      </c>
      <c r="CC171" s="200">
        <v>0</v>
      </c>
      <c r="CD171" s="200">
        <v>0</v>
      </c>
      <c r="CE171" s="200">
        <v>0</v>
      </c>
      <c r="CF171" s="200">
        <v>0</v>
      </c>
      <c r="CG171" s="200">
        <v>0</v>
      </c>
      <c r="CH171" s="205" t="s">
        <v>320</v>
      </c>
      <c r="CI171" s="200">
        <v>0</v>
      </c>
      <c r="CJ171" s="200">
        <v>0</v>
      </c>
      <c r="CK171" s="200">
        <v>0</v>
      </c>
      <c r="CL171" s="200">
        <v>0</v>
      </c>
      <c r="CM171" s="200">
        <v>0</v>
      </c>
      <c r="CN171" s="200">
        <v>0</v>
      </c>
      <c r="CO171" s="200">
        <v>0</v>
      </c>
      <c r="CP171" s="200">
        <v>0</v>
      </c>
      <c r="CQ171" s="200">
        <v>0</v>
      </c>
      <c r="CR171" s="200">
        <v>0</v>
      </c>
      <c r="CS171" s="200">
        <v>0</v>
      </c>
      <c r="CT171" s="205" t="s">
        <v>320</v>
      </c>
      <c r="CU171" s="209" t="s">
        <v>320</v>
      </c>
    </row>
    <row r="172" ht="15.4" customHeight="1" spans="1:99">
      <c r="A172" s="201" t="s">
        <v>586</v>
      </c>
      <c r="B172" s="202" t="s">
        <v>134</v>
      </c>
      <c r="C172" s="202" t="s">
        <v>134</v>
      </c>
      <c r="D172" s="202" t="s">
        <v>326</v>
      </c>
      <c r="E172" s="200">
        <v>1013975</v>
      </c>
      <c r="F172" s="200">
        <v>874457</v>
      </c>
      <c r="G172" s="200">
        <v>327261</v>
      </c>
      <c r="H172" s="200">
        <v>280687</v>
      </c>
      <c r="I172" s="200">
        <v>247845</v>
      </c>
      <c r="J172" s="200">
        <v>0</v>
      </c>
      <c r="K172" s="200">
        <v>18664</v>
      </c>
      <c r="L172" s="200">
        <v>0</v>
      </c>
      <c r="M172" s="200">
        <v>0</v>
      </c>
      <c r="N172" s="200">
        <v>0</v>
      </c>
      <c r="O172" s="200">
        <v>0</v>
      </c>
      <c r="P172" s="200">
        <v>134088</v>
      </c>
      <c r="Q172" s="200">
        <v>3779.7</v>
      </c>
      <c r="R172" s="200">
        <v>9867.4</v>
      </c>
      <c r="S172" s="200">
        <v>0</v>
      </c>
      <c r="T172" s="200">
        <v>0</v>
      </c>
      <c r="U172" s="200">
        <v>1184</v>
      </c>
      <c r="V172" s="200">
        <v>1045.2</v>
      </c>
      <c r="W172" s="200">
        <v>4279</v>
      </c>
      <c r="X172" s="200">
        <v>0</v>
      </c>
      <c r="Y172" s="200">
        <v>0</v>
      </c>
      <c r="Z172" s="200">
        <v>2889.7</v>
      </c>
      <c r="AA172" s="200">
        <v>0</v>
      </c>
      <c r="AB172" s="200">
        <v>0</v>
      </c>
      <c r="AC172" s="200">
        <v>0</v>
      </c>
      <c r="AD172" s="200">
        <v>0</v>
      </c>
      <c r="AE172" s="200">
        <v>0</v>
      </c>
      <c r="AF172" s="200">
        <v>500</v>
      </c>
      <c r="AG172" s="200">
        <v>0</v>
      </c>
      <c r="AH172" s="200">
        <v>0</v>
      </c>
      <c r="AI172" s="200">
        <v>0</v>
      </c>
      <c r="AJ172" s="200">
        <v>0</v>
      </c>
      <c r="AK172" s="200">
        <v>0</v>
      </c>
      <c r="AL172" s="200">
        <v>12863</v>
      </c>
      <c r="AM172" s="200">
        <v>1080</v>
      </c>
      <c r="AN172" s="200">
        <v>0</v>
      </c>
      <c r="AO172" s="200">
        <v>96600</v>
      </c>
      <c r="AP172" s="200">
        <v>0</v>
      </c>
      <c r="AQ172" s="200">
        <v>0</v>
      </c>
      <c r="AR172" s="200">
        <v>5430</v>
      </c>
      <c r="AS172" s="200">
        <v>0</v>
      </c>
      <c r="AT172" s="200">
        <v>0</v>
      </c>
      <c r="AU172" s="200">
        <v>0</v>
      </c>
      <c r="AV172" s="200">
        <v>0</v>
      </c>
      <c r="AW172" s="200">
        <v>0</v>
      </c>
      <c r="AX172" s="200">
        <v>0</v>
      </c>
      <c r="AY172" s="200">
        <v>0</v>
      </c>
      <c r="AZ172" s="200">
        <v>0</v>
      </c>
      <c r="BA172" s="200">
        <v>0</v>
      </c>
      <c r="BB172" s="200">
        <v>0</v>
      </c>
      <c r="BC172" s="200">
        <v>0</v>
      </c>
      <c r="BD172" s="200">
        <v>0</v>
      </c>
      <c r="BE172" s="200">
        <v>0</v>
      </c>
      <c r="BF172" s="200">
        <v>0</v>
      </c>
      <c r="BG172" s="200">
        <v>0</v>
      </c>
      <c r="BH172" s="200">
        <v>5430</v>
      </c>
      <c r="BI172" s="205" t="s">
        <v>320</v>
      </c>
      <c r="BJ172" s="205" t="s">
        <v>320</v>
      </c>
      <c r="BK172" s="205" t="s">
        <v>320</v>
      </c>
      <c r="BL172" s="205" t="s">
        <v>320</v>
      </c>
      <c r="BM172" s="205" t="s">
        <v>320</v>
      </c>
      <c r="BN172" s="205" t="s">
        <v>320</v>
      </c>
      <c r="BO172" s="205" t="s">
        <v>320</v>
      </c>
      <c r="BP172" s="205" t="s">
        <v>320</v>
      </c>
      <c r="BQ172" s="205" t="s">
        <v>320</v>
      </c>
      <c r="BR172" s="205" t="s">
        <v>320</v>
      </c>
      <c r="BS172" s="205" t="s">
        <v>320</v>
      </c>
      <c r="BT172" s="200">
        <v>0</v>
      </c>
      <c r="BU172" s="200">
        <v>0</v>
      </c>
      <c r="BV172" s="200">
        <v>0</v>
      </c>
      <c r="BW172" s="200">
        <v>0</v>
      </c>
      <c r="BX172" s="200">
        <v>0</v>
      </c>
      <c r="BY172" s="200">
        <v>0</v>
      </c>
      <c r="BZ172" s="200">
        <v>0</v>
      </c>
      <c r="CA172" s="200">
        <v>0</v>
      </c>
      <c r="CB172" s="200">
        <v>0</v>
      </c>
      <c r="CC172" s="200">
        <v>0</v>
      </c>
      <c r="CD172" s="200">
        <v>0</v>
      </c>
      <c r="CE172" s="200">
        <v>0</v>
      </c>
      <c r="CF172" s="200">
        <v>0</v>
      </c>
      <c r="CG172" s="200">
        <v>0</v>
      </c>
      <c r="CH172" s="205" t="s">
        <v>320</v>
      </c>
      <c r="CI172" s="200">
        <v>0</v>
      </c>
      <c r="CJ172" s="200">
        <v>0</v>
      </c>
      <c r="CK172" s="200">
        <v>0</v>
      </c>
      <c r="CL172" s="200">
        <v>0</v>
      </c>
      <c r="CM172" s="200">
        <v>0</v>
      </c>
      <c r="CN172" s="200">
        <v>0</v>
      </c>
      <c r="CO172" s="200">
        <v>0</v>
      </c>
      <c r="CP172" s="200">
        <v>0</v>
      </c>
      <c r="CQ172" s="200">
        <v>0</v>
      </c>
      <c r="CR172" s="200">
        <v>0</v>
      </c>
      <c r="CS172" s="200">
        <v>0</v>
      </c>
      <c r="CT172" s="205" t="s">
        <v>320</v>
      </c>
      <c r="CU172" s="209" t="s">
        <v>320</v>
      </c>
    </row>
    <row r="173" ht="15.4" customHeight="1" spans="1:99">
      <c r="A173" s="201" t="s">
        <v>587</v>
      </c>
      <c r="B173" s="202" t="s">
        <v>134</v>
      </c>
      <c r="C173" s="202" t="s">
        <v>134</v>
      </c>
      <c r="D173" s="202" t="s">
        <v>588</v>
      </c>
      <c r="E173" s="200">
        <v>1275464</v>
      </c>
      <c r="F173" s="200">
        <v>1249988</v>
      </c>
      <c r="G173" s="200">
        <v>506880</v>
      </c>
      <c r="H173" s="200">
        <v>0</v>
      </c>
      <c r="I173" s="200">
        <v>0</v>
      </c>
      <c r="J173" s="200">
        <v>4724</v>
      </c>
      <c r="K173" s="200">
        <v>0</v>
      </c>
      <c r="L173" s="200">
        <v>738384</v>
      </c>
      <c r="M173" s="200">
        <v>0</v>
      </c>
      <c r="N173" s="200">
        <v>0</v>
      </c>
      <c r="O173" s="200">
        <v>0</v>
      </c>
      <c r="P173" s="200">
        <v>19856</v>
      </c>
      <c r="Q173" s="200">
        <v>0</v>
      </c>
      <c r="R173" s="200">
        <v>0</v>
      </c>
      <c r="S173" s="200">
        <v>0</v>
      </c>
      <c r="T173" s="200">
        <v>0</v>
      </c>
      <c r="U173" s="200">
        <v>0</v>
      </c>
      <c r="V173" s="200">
        <v>0</v>
      </c>
      <c r="W173" s="200">
        <v>0</v>
      </c>
      <c r="X173" s="200">
        <v>0</v>
      </c>
      <c r="Y173" s="200">
        <v>0</v>
      </c>
      <c r="Z173" s="200">
        <v>0</v>
      </c>
      <c r="AA173" s="200">
        <v>0</v>
      </c>
      <c r="AB173" s="200">
        <v>0</v>
      </c>
      <c r="AC173" s="200">
        <v>0</v>
      </c>
      <c r="AD173" s="200">
        <v>0</v>
      </c>
      <c r="AE173" s="200">
        <v>0</v>
      </c>
      <c r="AF173" s="200">
        <v>0</v>
      </c>
      <c r="AG173" s="200">
        <v>0</v>
      </c>
      <c r="AH173" s="200">
        <v>0</v>
      </c>
      <c r="AI173" s="200">
        <v>0</v>
      </c>
      <c r="AJ173" s="200">
        <v>0</v>
      </c>
      <c r="AK173" s="200">
        <v>0</v>
      </c>
      <c r="AL173" s="200">
        <v>18896</v>
      </c>
      <c r="AM173" s="200">
        <v>960</v>
      </c>
      <c r="AN173" s="200">
        <v>0</v>
      </c>
      <c r="AO173" s="200">
        <v>0</v>
      </c>
      <c r="AP173" s="200">
        <v>0</v>
      </c>
      <c r="AQ173" s="200">
        <v>0</v>
      </c>
      <c r="AR173" s="200">
        <v>5620</v>
      </c>
      <c r="AS173" s="200">
        <v>0</v>
      </c>
      <c r="AT173" s="200">
        <v>0</v>
      </c>
      <c r="AU173" s="200">
        <v>0</v>
      </c>
      <c r="AV173" s="200">
        <v>0</v>
      </c>
      <c r="AW173" s="200">
        <v>5620</v>
      </c>
      <c r="AX173" s="200">
        <v>0</v>
      </c>
      <c r="AY173" s="200">
        <v>0</v>
      </c>
      <c r="AZ173" s="200">
        <v>0</v>
      </c>
      <c r="BA173" s="200">
        <v>0</v>
      </c>
      <c r="BB173" s="200">
        <v>0</v>
      </c>
      <c r="BC173" s="200">
        <v>0</v>
      </c>
      <c r="BD173" s="200">
        <v>0</v>
      </c>
      <c r="BE173" s="200">
        <v>0</v>
      </c>
      <c r="BF173" s="200">
        <v>0</v>
      </c>
      <c r="BG173" s="200">
        <v>0</v>
      </c>
      <c r="BH173" s="200">
        <v>0</v>
      </c>
      <c r="BI173" s="205" t="s">
        <v>320</v>
      </c>
      <c r="BJ173" s="205" t="s">
        <v>320</v>
      </c>
      <c r="BK173" s="205" t="s">
        <v>320</v>
      </c>
      <c r="BL173" s="205" t="s">
        <v>320</v>
      </c>
      <c r="BM173" s="205" t="s">
        <v>320</v>
      </c>
      <c r="BN173" s="205" t="s">
        <v>320</v>
      </c>
      <c r="BO173" s="205" t="s">
        <v>320</v>
      </c>
      <c r="BP173" s="205" t="s">
        <v>320</v>
      </c>
      <c r="BQ173" s="205" t="s">
        <v>320</v>
      </c>
      <c r="BR173" s="205" t="s">
        <v>320</v>
      </c>
      <c r="BS173" s="205" t="s">
        <v>320</v>
      </c>
      <c r="BT173" s="200">
        <v>0</v>
      </c>
      <c r="BU173" s="200">
        <v>0</v>
      </c>
      <c r="BV173" s="200">
        <v>0</v>
      </c>
      <c r="BW173" s="200">
        <v>0</v>
      </c>
      <c r="BX173" s="200">
        <v>0</v>
      </c>
      <c r="BY173" s="200">
        <v>0</v>
      </c>
      <c r="BZ173" s="200">
        <v>0</v>
      </c>
      <c r="CA173" s="200">
        <v>0</v>
      </c>
      <c r="CB173" s="200">
        <v>0</v>
      </c>
      <c r="CC173" s="200">
        <v>0</v>
      </c>
      <c r="CD173" s="200">
        <v>0</v>
      </c>
      <c r="CE173" s="200">
        <v>0</v>
      </c>
      <c r="CF173" s="200">
        <v>0</v>
      </c>
      <c r="CG173" s="200">
        <v>0</v>
      </c>
      <c r="CH173" s="205" t="s">
        <v>320</v>
      </c>
      <c r="CI173" s="200">
        <v>0</v>
      </c>
      <c r="CJ173" s="200">
        <v>0</v>
      </c>
      <c r="CK173" s="200">
        <v>0</v>
      </c>
      <c r="CL173" s="200">
        <v>0</v>
      </c>
      <c r="CM173" s="200">
        <v>0</v>
      </c>
      <c r="CN173" s="200">
        <v>0</v>
      </c>
      <c r="CO173" s="200">
        <v>0</v>
      </c>
      <c r="CP173" s="200">
        <v>0</v>
      </c>
      <c r="CQ173" s="200">
        <v>0</v>
      </c>
      <c r="CR173" s="200">
        <v>0</v>
      </c>
      <c r="CS173" s="200">
        <v>0</v>
      </c>
      <c r="CT173" s="205" t="s">
        <v>320</v>
      </c>
      <c r="CU173" s="209" t="s">
        <v>320</v>
      </c>
    </row>
    <row r="174" ht="15.4" customHeight="1" spans="1:99">
      <c r="A174" s="201" t="s">
        <v>589</v>
      </c>
      <c r="B174" s="202" t="s">
        <v>134</v>
      </c>
      <c r="C174" s="202" t="s">
        <v>134</v>
      </c>
      <c r="D174" s="202" t="s">
        <v>590</v>
      </c>
      <c r="E174" s="200">
        <v>5467399.16</v>
      </c>
      <c r="F174" s="200">
        <v>5113040.33</v>
      </c>
      <c r="G174" s="200">
        <v>2832945.3</v>
      </c>
      <c r="H174" s="200">
        <v>280835.8</v>
      </c>
      <c r="I174" s="200">
        <v>0</v>
      </c>
      <c r="J174" s="200">
        <v>23030.93</v>
      </c>
      <c r="K174" s="200">
        <v>149312</v>
      </c>
      <c r="L174" s="200">
        <v>1826916.3</v>
      </c>
      <c r="M174" s="200">
        <v>0</v>
      </c>
      <c r="N174" s="200">
        <v>0</v>
      </c>
      <c r="O174" s="200">
        <v>0</v>
      </c>
      <c r="P174" s="200">
        <v>335342.43</v>
      </c>
      <c r="Q174" s="200">
        <v>1869</v>
      </c>
      <c r="R174" s="200">
        <v>4663.7</v>
      </c>
      <c r="S174" s="200">
        <v>0</v>
      </c>
      <c r="T174" s="200">
        <v>0</v>
      </c>
      <c r="U174" s="200">
        <v>56000</v>
      </c>
      <c r="V174" s="200">
        <v>52552</v>
      </c>
      <c r="W174" s="200">
        <v>132</v>
      </c>
      <c r="X174" s="200">
        <v>0</v>
      </c>
      <c r="Y174" s="200">
        <v>3070</v>
      </c>
      <c r="Z174" s="200">
        <v>64607</v>
      </c>
      <c r="AA174" s="200">
        <v>0</v>
      </c>
      <c r="AB174" s="200">
        <v>3671</v>
      </c>
      <c r="AC174" s="200">
        <v>0</v>
      </c>
      <c r="AD174" s="200">
        <v>0</v>
      </c>
      <c r="AE174" s="200">
        <v>2970</v>
      </c>
      <c r="AF174" s="200">
        <v>2686</v>
      </c>
      <c r="AG174" s="200">
        <v>12000</v>
      </c>
      <c r="AH174" s="200">
        <v>0</v>
      </c>
      <c r="AI174" s="200">
        <v>0</v>
      </c>
      <c r="AJ174" s="200">
        <v>9000</v>
      </c>
      <c r="AK174" s="200">
        <v>0</v>
      </c>
      <c r="AL174" s="200">
        <v>92121.73</v>
      </c>
      <c r="AM174" s="200">
        <v>0</v>
      </c>
      <c r="AN174" s="200">
        <v>30000</v>
      </c>
      <c r="AO174" s="200">
        <v>0</v>
      </c>
      <c r="AP174" s="200">
        <v>0</v>
      </c>
      <c r="AQ174" s="200">
        <v>0</v>
      </c>
      <c r="AR174" s="200">
        <v>19016.4</v>
      </c>
      <c r="AS174" s="200">
        <v>0</v>
      </c>
      <c r="AT174" s="200">
        <v>13301.4</v>
      </c>
      <c r="AU174" s="200">
        <v>0</v>
      </c>
      <c r="AV174" s="200">
        <v>0</v>
      </c>
      <c r="AW174" s="200">
        <v>4935</v>
      </c>
      <c r="AX174" s="200">
        <v>0</v>
      </c>
      <c r="AY174" s="200">
        <v>0</v>
      </c>
      <c r="AZ174" s="200">
        <v>0</v>
      </c>
      <c r="BA174" s="200">
        <v>780</v>
      </c>
      <c r="BB174" s="200">
        <v>0</v>
      </c>
      <c r="BC174" s="200">
        <v>0</v>
      </c>
      <c r="BD174" s="200">
        <v>0</v>
      </c>
      <c r="BE174" s="200">
        <v>0</v>
      </c>
      <c r="BF174" s="200">
        <v>0</v>
      </c>
      <c r="BG174" s="200">
        <v>0</v>
      </c>
      <c r="BH174" s="200">
        <v>0</v>
      </c>
      <c r="BI174" s="205" t="s">
        <v>320</v>
      </c>
      <c r="BJ174" s="205" t="s">
        <v>320</v>
      </c>
      <c r="BK174" s="205" t="s">
        <v>320</v>
      </c>
      <c r="BL174" s="205" t="s">
        <v>320</v>
      </c>
      <c r="BM174" s="205" t="s">
        <v>320</v>
      </c>
      <c r="BN174" s="205" t="s">
        <v>320</v>
      </c>
      <c r="BO174" s="205" t="s">
        <v>320</v>
      </c>
      <c r="BP174" s="205" t="s">
        <v>320</v>
      </c>
      <c r="BQ174" s="205" t="s">
        <v>320</v>
      </c>
      <c r="BR174" s="205" t="s">
        <v>320</v>
      </c>
      <c r="BS174" s="205" t="s">
        <v>320</v>
      </c>
      <c r="BT174" s="200">
        <v>0</v>
      </c>
      <c r="BU174" s="200">
        <v>0</v>
      </c>
      <c r="BV174" s="200">
        <v>0</v>
      </c>
      <c r="BW174" s="200">
        <v>0</v>
      </c>
      <c r="BX174" s="200">
        <v>0</v>
      </c>
      <c r="BY174" s="200">
        <v>0</v>
      </c>
      <c r="BZ174" s="200">
        <v>0</v>
      </c>
      <c r="CA174" s="200">
        <v>0</v>
      </c>
      <c r="CB174" s="200">
        <v>0</v>
      </c>
      <c r="CC174" s="200">
        <v>0</v>
      </c>
      <c r="CD174" s="200">
        <v>0</v>
      </c>
      <c r="CE174" s="200">
        <v>0</v>
      </c>
      <c r="CF174" s="200">
        <v>0</v>
      </c>
      <c r="CG174" s="200">
        <v>0</v>
      </c>
      <c r="CH174" s="205" t="s">
        <v>320</v>
      </c>
      <c r="CI174" s="200">
        <v>0</v>
      </c>
      <c r="CJ174" s="200">
        <v>0</v>
      </c>
      <c r="CK174" s="200">
        <v>0</v>
      </c>
      <c r="CL174" s="200">
        <v>0</v>
      </c>
      <c r="CM174" s="200">
        <v>0</v>
      </c>
      <c r="CN174" s="200">
        <v>0</v>
      </c>
      <c r="CO174" s="200">
        <v>0</v>
      </c>
      <c r="CP174" s="200">
        <v>0</v>
      </c>
      <c r="CQ174" s="200">
        <v>0</v>
      </c>
      <c r="CR174" s="200">
        <v>0</v>
      </c>
      <c r="CS174" s="200">
        <v>0</v>
      </c>
      <c r="CT174" s="205" t="s">
        <v>320</v>
      </c>
      <c r="CU174" s="209" t="s">
        <v>320</v>
      </c>
    </row>
    <row r="175" ht="15.4" customHeight="1" spans="1:99">
      <c r="A175" s="201" t="s">
        <v>591</v>
      </c>
      <c r="B175" s="202" t="s">
        <v>134</v>
      </c>
      <c r="C175" s="202" t="s">
        <v>134</v>
      </c>
      <c r="D175" s="202" t="s">
        <v>592</v>
      </c>
      <c r="E175" s="200">
        <v>41956255.1</v>
      </c>
      <c r="F175" s="200">
        <v>26290639.94</v>
      </c>
      <c r="G175" s="200">
        <v>13717668.4</v>
      </c>
      <c r="H175" s="200">
        <v>3600</v>
      </c>
      <c r="I175" s="200">
        <v>2137788</v>
      </c>
      <c r="J175" s="200">
        <v>1116941.92</v>
      </c>
      <c r="K175" s="200">
        <v>83922</v>
      </c>
      <c r="L175" s="200">
        <v>6293322.62</v>
      </c>
      <c r="M175" s="200">
        <v>476030.9</v>
      </c>
      <c r="N175" s="200">
        <v>326021.6</v>
      </c>
      <c r="O175" s="200">
        <v>2135344.5</v>
      </c>
      <c r="P175" s="200">
        <v>14004687.55</v>
      </c>
      <c r="Q175" s="200">
        <v>326785.67</v>
      </c>
      <c r="R175" s="200">
        <v>5960275.64</v>
      </c>
      <c r="S175" s="200">
        <v>0</v>
      </c>
      <c r="T175" s="200">
        <v>18254.91</v>
      </c>
      <c r="U175" s="200">
        <v>24414.77</v>
      </c>
      <c r="V175" s="200">
        <v>287538.07</v>
      </c>
      <c r="W175" s="200">
        <v>412221.77</v>
      </c>
      <c r="X175" s="200">
        <v>0</v>
      </c>
      <c r="Y175" s="200">
        <v>1250</v>
      </c>
      <c r="Z175" s="200">
        <v>428903.74</v>
      </c>
      <c r="AA175" s="200">
        <v>0</v>
      </c>
      <c r="AB175" s="200">
        <v>221170.49</v>
      </c>
      <c r="AC175" s="200">
        <v>0</v>
      </c>
      <c r="AD175" s="200">
        <v>13340</v>
      </c>
      <c r="AE175" s="200">
        <v>51302.5</v>
      </c>
      <c r="AF175" s="200">
        <v>59757.33</v>
      </c>
      <c r="AG175" s="200">
        <v>0</v>
      </c>
      <c r="AH175" s="200">
        <v>0</v>
      </c>
      <c r="AI175" s="200">
        <v>0</v>
      </c>
      <c r="AJ175" s="200">
        <v>437410</v>
      </c>
      <c r="AK175" s="200">
        <v>169161</v>
      </c>
      <c r="AL175" s="200">
        <v>209674.4</v>
      </c>
      <c r="AM175" s="200">
        <v>319962.41</v>
      </c>
      <c r="AN175" s="200">
        <v>327868.96</v>
      </c>
      <c r="AO175" s="200">
        <v>0</v>
      </c>
      <c r="AP175" s="200">
        <v>923680.08</v>
      </c>
      <c r="AQ175" s="200">
        <v>3811715.81</v>
      </c>
      <c r="AR175" s="200">
        <v>1363599.6</v>
      </c>
      <c r="AS175" s="200">
        <v>0</v>
      </c>
      <c r="AT175" s="200">
        <v>0</v>
      </c>
      <c r="AU175" s="200">
        <v>0</v>
      </c>
      <c r="AV175" s="200">
        <v>0</v>
      </c>
      <c r="AW175" s="200">
        <v>39117.3</v>
      </c>
      <c r="AX175" s="200">
        <v>0</v>
      </c>
      <c r="AY175" s="200">
        <v>0</v>
      </c>
      <c r="AZ175" s="200">
        <v>0</v>
      </c>
      <c r="BA175" s="200">
        <v>900</v>
      </c>
      <c r="BB175" s="200">
        <v>0</v>
      </c>
      <c r="BC175" s="200">
        <v>1299947</v>
      </c>
      <c r="BD175" s="200">
        <v>0</v>
      </c>
      <c r="BE175" s="200">
        <v>0</v>
      </c>
      <c r="BF175" s="200">
        <v>0</v>
      </c>
      <c r="BG175" s="200">
        <v>0</v>
      </c>
      <c r="BH175" s="200">
        <v>23635.3</v>
      </c>
      <c r="BI175" s="205" t="s">
        <v>320</v>
      </c>
      <c r="BJ175" s="205" t="s">
        <v>320</v>
      </c>
      <c r="BK175" s="205" t="s">
        <v>320</v>
      </c>
      <c r="BL175" s="205" t="s">
        <v>320</v>
      </c>
      <c r="BM175" s="205" t="s">
        <v>320</v>
      </c>
      <c r="BN175" s="205" t="s">
        <v>320</v>
      </c>
      <c r="BO175" s="205" t="s">
        <v>320</v>
      </c>
      <c r="BP175" s="205" t="s">
        <v>320</v>
      </c>
      <c r="BQ175" s="205" t="s">
        <v>320</v>
      </c>
      <c r="BR175" s="205" t="s">
        <v>320</v>
      </c>
      <c r="BS175" s="205" t="s">
        <v>320</v>
      </c>
      <c r="BT175" s="200">
        <v>297328.01</v>
      </c>
      <c r="BU175" s="200">
        <v>0</v>
      </c>
      <c r="BV175" s="200">
        <v>5134</v>
      </c>
      <c r="BW175" s="200">
        <v>292194.01</v>
      </c>
      <c r="BX175" s="200">
        <v>0</v>
      </c>
      <c r="BY175" s="200">
        <v>0</v>
      </c>
      <c r="BZ175" s="200">
        <v>0</v>
      </c>
      <c r="CA175" s="200">
        <v>0</v>
      </c>
      <c r="CB175" s="200">
        <v>0</v>
      </c>
      <c r="CC175" s="200">
        <v>0</v>
      </c>
      <c r="CD175" s="200">
        <v>0</v>
      </c>
      <c r="CE175" s="200">
        <v>0</v>
      </c>
      <c r="CF175" s="200">
        <v>0</v>
      </c>
      <c r="CG175" s="200">
        <v>0</v>
      </c>
      <c r="CH175" s="205" t="s">
        <v>320</v>
      </c>
      <c r="CI175" s="200">
        <v>0</v>
      </c>
      <c r="CJ175" s="200">
        <v>0</v>
      </c>
      <c r="CK175" s="200">
        <v>0</v>
      </c>
      <c r="CL175" s="200">
        <v>0</v>
      </c>
      <c r="CM175" s="200">
        <v>0</v>
      </c>
      <c r="CN175" s="200">
        <v>0</v>
      </c>
      <c r="CO175" s="200">
        <v>0</v>
      </c>
      <c r="CP175" s="200">
        <v>0</v>
      </c>
      <c r="CQ175" s="200">
        <v>0</v>
      </c>
      <c r="CR175" s="200">
        <v>0</v>
      </c>
      <c r="CS175" s="200">
        <v>0</v>
      </c>
      <c r="CT175" s="205" t="s">
        <v>320</v>
      </c>
      <c r="CU175" s="209" t="s">
        <v>320</v>
      </c>
    </row>
    <row r="176" ht="15.4" customHeight="1" spans="1:99">
      <c r="A176" s="201" t="s">
        <v>593</v>
      </c>
      <c r="B176" s="202" t="s">
        <v>134</v>
      </c>
      <c r="C176" s="202" t="s">
        <v>134</v>
      </c>
      <c r="D176" s="202" t="s">
        <v>328</v>
      </c>
      <c r="E176" s="200">
        <v>68</v>
      </c>
      <c r="F176" s="200">
        <v>0</v>
      </c>
      <c r="G176" s="200">
        <v>0</v>
      </c>
      <c r="H176" s="200">
        <v>0</v>
      </c>
      <c r="I176" s="200">
        <v>0</v>
      </c>
      <c r="J176" s="200">
        <v>0</v>
      </c>
      <c r="K176" s="200">
        <v>0</v>
      </c>
      <c r="L176" s="200">
        <v>0</v>
      </c>
      <c r="M176" s="200">
        <v>0</v>
      </c>
      <c r="N176" s="200">
        <v>0</v>
      </c>
      <c r="O176" s="200">
        <v>0</v>
      </c>
      <c r="P176" s="200">
        <v>68</v>
      </c>
      <c r="Q176" s="200">
        <v>0</v>
      </c>
      <c r="R176" s="200">
        <v>0</v>
      </c>
      <c r="S176" s="200">
        <v>0</v>
      </c>
      <c r="T176" s="200">
        <v>0</v>
      </c>
      <c r="U176" s="200">
        <v>0</v>
      </c>
      <c r="V176" s="200">
        <v>0</v>
      </c>
      <c r="W176" s="200">
        <v>0</v>
      </c>
      <c r="X176" s="200">
        <v>0</v>
      </c>
      <c r="Y176" s="200">
        <v>0</v>
      </c>
      <c r="Z176" s="200">
        <v>0</v>
      </c>
      <c r="AA176" s="200">
        <v>0</v>
      </c>
      <c r="AB176" s="200">
        <v>0</v>
      </c>
      <c r="AC176" s="200">
        <v>0</v>
      </c>
      <c r="AD176" s="200">
        <v>0</v>
      </c>
      <c r="AE176" s="200">
        <v>0</v>
      </c>
      <c r="AF176" s="200">
        <v>0</v>
      </c>
      <c r="AG176" s="200">
        <v>0</v>
      </c>
      <c r="AH176" s="200">
        <v>0</v>
      </c>
      <c r="AI176" s="200">
        <v>0</v>
      </c>
      <c r="AJ176" s="200">
        <v>0</v>
      </c>
      <c r="AK176" s="200">
        <v>0</v>
      </c>
      <c r="AL176" s="200">
        <v>0</v>
      </c>
      <c r="AM176" s="200">
        <v>0</v>
      </c>
      <c r="AN176" s="200">
        <v>0</v>
      </c>
      <c r="AO176" s="200">
        <v>0</v>
      </c>
      <c r="AP176" s="200">
        <v>0</v>
      </c>
      <c r="AQ176" s="200">
        <v>68</v>
      </c>
      <c r="AR176" s="200">
        <v>0</v>
      </c>
      <c r="AS176" s="200">
        <v>0</v>
      </c>
      <c r="AT176" s="200">
        <v>0</v>
      </c>
      <c r="AU176" s="200">
        <v>0</v>
      </c>
      <c r="AV176" s="200">
        <v>0</v>
      </c>
      <c r="AW176" s="200">
        <v>0</v>
      </c>
      <c r="AX176" s="200">
        <v>0</v>
      </c>
      <c r="AY176" s="200">
        <v>0</v>
      </c>
      <c r="AZ176" s="200">
        <v>0</v>
      </c>
      <c r="BA176" s="200">
        <v>0</v>
      </c>
      <c r="BB176" s="200">
        <v>0</v>
      </c>
      <c r="BC176" s="200">
        <v>0</v>
      </c>
      <c r="BD176" s="200">
        <v>0</v>
      </c>
      <c r="BE176" s="200">
        <v>0</v>
      </c>
      <c r="BF176" s="200">
        <v>0</v>
      </c>
      <c r="BG176" s="200">
        <v>0</v>
      </c>
      <c r="BH176" s="200">
        <v>0</v>
      </c>
      <c r="BI176" s="205" t="s">
        <v>320</v>
      </c>
      <c r="BJ176" s="205" t="s">
        <v>320</v>
      </c>
      <c r="BK176" s="205" t="s">
        <v>320</v>
      </c>
      <c r="BL176" s="205" t="s">
        <v>320</v>
      </c>
      <c r="BM176" s="205" t="s">
        <v>320</v>
      </c>
      <c r="BN176" s="205" t="s">
        <v>320</v>
      </c>
      <c r="BO176" s="205" t="s">
        <v>320</v>
      </c>
      <c r="BP176" s="205" t="s">
        <v>320</v>
      </c>
      <c r="BQ176" s="205" t="s">
        <v>320</v>
      </c>
      <c r="BR176" s="205" t="s">
        <v>320</v>
      </c>
      <c r="BS176" s="205" t="s">
        <v>320</v>
      </c>
      <c r="BT176" s="200">
        <v>0</v>
      </c>
      <c r="BU176" s="200">
        <v>0</v>
      </c>
      <c r="BV176" s="200">
        <v>0</v>
      </c>
      <c r="BW176" s="200">
        <v>0</v>
      </c>
      <c r="BX176" s="200">
        <v>0</v>
      </c>
      <c r="BY176" s="200">
        <v>0</v>
      </c>
      <c r="BZ176" s="200">
        <v>0</v>
      </c>
      <c r="CA176" s="200">
        <v>0</v>
      </c>
      <c r="CB176" s="200">
        <v>0</v>
      </c>
      <c r="CC176" s="200">
        <v>0</v>
      </c>
      <c r="CD176" s="200">
        <v>0</v>
      </c>
      <c r="CE176" s="200">
        <v>0</v>
      </c>
      <c r="CF176" s="200">
        <v>0</v>
      </c>
      <c r="CG176" s="200">
        <v>0</v>
      </c>
      <c r="CH176" s="205" t="s">
        <v>320</v>
      </c>
      <c r="CI176" s="200">
        <v>0</v>
      </c>
      <c r="CJ176" s="200">
        <v>0</v>
      </c>
      <c r="CK176" s="200">
        <v>0</v>
      </c>
      <c r="CL176" s="200">
        <v>0</v>
      </c>
      <c r="CM176" s="200">
        <v>0</v>
      </c>
      <c r="CN176" s="200">
        <v>0</v>
      </c>
      <c r="CO176" s="200">
        <v>0</v>
      </c>
      <c r="CP176" s="200">
        <v>0</v>
      </c>
      <c r="CQ176" s="200">
        <v>0</v>
      </c>
      <c r="CR176" s="200">
        <v>0</v>
      </c>
      <c r="CS176" s="200">
        <v>0</v>
      </c>
      <c r="CT176" s="205" t="s">
        <v>320</v>
      </c>
      <c r="CU176" s="209" t="s">
        <v>320</v>
      </c>
    </row>
    <row r="177" ht="15.4" customHeight="1" spans="1:99">
      <c r="A177" s="201" t="s">
        <v>594</v>
      </c>
      <c r="B177" s="202" t="s">
        <v>134</v>
      </c>
      <c r="C177" s="202" t="s">
        <v>134</v>
      </c>
      <c r="D177" s="202" t="s">
        <v>595</v>
      </c>
      <c r="E177" s="200">
        <v>5951733.74</v>
      </c>
      <c r="F177" s="200">
        <v>4387993.32</v>
      </c>
      <c r="G177" s="200">
        <v>2080883</v>
      </c>
      <c r="H177" s="200">
        <v>0</v>
      </c>
      <c r="I177" s="200">
        <v>0</v>
      </c>
      <c r="J177" s="200">
        <v>0</v>
      </c>
      <c r="K177" s="200">
        <v>0</v>
      </c>
      <c r="L177" s="200">
        <v>2173589.62</v>
      </c>
      <c r="M177" s="200">
        <v>133520.7</v>
      </c>
      <c r="N177" s="200">
        <v>0</v>
      </c>
      <c r="O177" s="200">
        <v>0</v>
      </c>
      <c r="P177" s="200">
        <v>1159061.41</v>
      </c>
      <c r="Q177" s="200">
        <v>72451.6</v>
      </c>
      <c r="R177" s="200">
        <v>0</v>
      </c>
      <c r="S177" s="200">
        <v>0</v>
      </c>
      <c r="T177" s="200">
        <v>605</v>
      </c>
      <c r="U177" s="200">
        <v>6225.39</v>
      </c>
      <c r="V177" s="200">
        <v>98059.63</v>
      </c>
      <c r="W177" s="200">
        <v>48393.74</v>
      </c>
      <c r="X177" s="200">
        <v>0</v>
      </c>
      <c r="Y177" s="200">
        <v>1250</v>
      </c>
      <c r="Z177" s="200">
        <v>96143</v>
      </c>
      <c r="AA177" s="200">
        <v>0</v>
      </c>
      <c r="AB177" s="200">
        <v>133586.5</v>
      </c>
      <c r="AC177" s="200">
        <v>0</v>
      </c>
      <c r="AD177" s="200">
        <v>0</v>
      </c>
      <c r="AE177" s="200">
        <v>22490.5</v>
      </c>
      <c r="AF177" s="200">
        <v>23630</v>
      </c>
      <c r="AG177" s="200">
        <v>0</v>
      </c>
      <c r="AH177" s="200">
        <v>0</v>
      </c>
      <c r="AI177" s="200">
        <v>0</v>
      </c>
      <c r="AJ177" s="200">
        <v>45751</v>
      </c>
      <c r="AK177" s="200">
        <v>169161</v>
      </c>
      <c r="AL177" s="200">
        <v>68669.86</v>
      </c>
      <c r="AM177" s="200">
        <v>6500</v>
      </c>
      <c r="AN177" s="200">
        <v>47848.74</v>
      </c>
      <c r="AO177" s="200">
        <v>0</v>
      </c>
      <c r="AP177" s="200">
        <v>115290.22</v>
      </c>
      <c r="AQ177" s="200">
        <v>203005.23</v>
      </c>
      <c r="AR177" s="200">
        <v>107351</v>
      </c>
      <c r="AS177" s="200">
        <v>0</v>
      </c>
      <c r="AT177" s="200">
        <v>0</v>
      </c>
      <c r="AU177" s="200">
        <v>0</v>
      </c>
      <c r="AV177" s="200">
        <v>0</v>
      </c>
      <c r="AW177" s="200">
        <v>0</v>
      </c>
      <c r="AX177" s="200">
        <v>0</v>
      </c>
      <c r="AY177" s="200">
        <v>0</v>
      </c>
      <c r="AZ177" s="200">
        <v>0</v>
      </c>
      <c r="BA177" s="200">
        <v>540</v>
      </c>
      <c r="BB177" s="200">
        <v>0</v>
      </c>
      <c r="BC177" s="200">
        <v>87991</v>
      </c>
      <c r="BD177" s="200">
        <v>0</v>
      </c>
      <c r="BE177" s="200">
        <v>0</v>
      </c>
      <c r="BF177" s="200">
        <v>0</v>
      </c>
      <c r="BG177" s="200">
        <v>0</v>
      </c>
      <c r="BH177" s="200">
        <v>18820</v>
      </c>
      <c r="BI177" s="205" t="s">
        <v>320</v>
      </c>
      <c r="BJ177" s="205" t="s">
        <v>320</v>
      </c>
      <c r="BK177" s="205" t="s">
        <v>320</v>
      </c>
      <c r="BL177" s="205" t="s">
        <v>320</v>
      </c>
      <c r="BM177" s="205" t="s">
        <v>320</v>
      </c>
      <c r="BN177" s="205" t="s">
        <v>320</v>
      </c>
      <c r="BO177" s="205" t="s">
        <v>320</v>
      </c>
      <c r="BP177" s="205" t="s">
        <v>320</v>
      </c>
      <c r="BQ177" s="205" t="s">
        <v>320</v>
      </c>
      <c r="BR177" s="205" t="s">
        <v>320</v>
      </c>
      <c r="BS177" s="205" t="s">
        <v>320</v>
      </c>
      <c r="BT177" s="200">
        <v>297328.01</v>
      </c>
      <c r="BU177" s="200">
        <v>0</v>
      </c>
      <c r="BV177" s="200">
        <v>5134</v>
      </c>
      <c r="BW177" s="200">
        <v>292194.01</v>
      </c>
      <c r="BX177" s="200">
        <v>0</v>
      </c>
      <c r="BY177" s="200">
        <v>0</v>
      </c>
      <c r="BZ177" s="200">
        <v>0</v>
      </c>
      <c r="CA177" s="200">
        <v>0</v>
      </c>
      <c r="CB177" s="200">
        <v>0</v>
      </c>
      <c r="CC177" s="200">
        <v>0</v>
      </c>
      <c r="CD177" s="200">
        <v>0</v>
      </c>
      <c r="CE177" s="200">
        <v>0</v>
      </c>
      <c r="CF177" s="200">
        <v>0</v>
      </c>
      <c r="CG177" s="200">
        <v>0</v>
      </c>
      <c r="CH177" s="205" t="s">
        <v>320</v>
      </c>
      <c r="CI177" s="200">
        <v>0</v>
      </c>
      <c r="CJ177" s="200">
        <v>0</v>
      </c>
      <c r="CK177" s="200">
        <v>0</v>
      </c>
      <c r="CL177" s="200">
        <v>0</v>
      </c>
      <c r="CM177" s="200">
        <v>0</v>
      </c>
      <c r="CN177" s="200">
        <v>0</v>
      </c>
      <c r="CO177" s="200">
        <v>0</v>
      </c>
      <c r="CP177" s="200">
        <v>0</v>
      </c>
      <c r="CQ177" s="200">
        <v>0</v>
      </c>
      <c r="CR177" s="200">
        <v>0</v>
      </c>
      <c r="CS177" s="200">
        <v>0</v>
      </c>
      <c r="CT177" s="205" t="s">
        <v>320</v>
      </c>
      <c r="CU177" s="209" t="s">
        <v>320</v>
      </c>
    </row>
    <row r="178" ht="15.4" customHeight="1" spans="1:99">
      <c r="A178" s="201" t="s">
        <v>596</v>
      </c>
      <c r="B178" s="202" t="s">
        <v>134</v>
      </c>
      <c r="C178" s="202" t="s">
        <v>134</v>
      </c>
      <c r="D178" s="202" t="s">
        <v>597</v>
      </c>
      <c r="E178" s="200">
        <v>7295395</v>
      </c>
      <c r="F178" s="200">
        <v>7221325</v>
      </c>
      <c r="G178" s="200">
        <v>7130125</v>
      </c>
      <c r="H178" s="200">
        <v>0</v>
      </c>
      <c r="I178" s="200">
        <v>0</v>
      </c>
      <c r="J178" s="200">
        <v>66200</v>
      </c>
      <c r="K178" s="200">
        <v>0</v>
      </c>
      <c r="L178" s="200">
        <v>25000</v>
      </c>
      <c r="M178" s="200">
        <v>0</v>
      </c>
      <c r="N178" s="200">
        <v>0</v>
      </c>
      <c r="O178" s="200">
        <v>0</v>
      </c>
      <c r="P178" s="200">
        <v>45645</v>
      </c>
      <c r="Q178" s="200">
        <v>0</v>
      </c>
      <c r="R178" s="200">
        <v>0</v>
      </c>
      <c r="S178" s="200">
        <v>0</v>
      </c>
      <c r="T178" s="200">
        <v>0</v>
      </c>
      <c r="U178" s="200">
        <v>0</v>
      </c>
      <c r="V178" s="200">
        <v>0</v>
      </c>
      <c r="W178" s="200">
        <v>0</v>
      </c>
      <c r="X178" s="200">
        <v>0</v>
      </c>
      <c r="Y178" s="200">
        <v>0</v>
      </c>
      <c r="Z178" s="200">
        <v>0</v>
      </c>
      <c r="AA178" s="200">
        <v>0</v>
      </c>
      <c r="AB178" s="200">
        <v>0</v>
      </c>
      <c r="AC178" s="200">
        <v>0</v>
      </c>
      <c r="AD178" s="200">
        <v>0</v>
      </c>
      <c r="AE178" s="200">
        <v>0</v>
      </c>
      <c r="AF178" s="200">
        <v>0</v>
      </c>
      <c r="AG178" s="200">
        <v>0</v>
      </c>
      <c r="AH178" s="200">
        <v>0</v>
      </c>
      <c r="AI178" s="200">
        <v>0</v>
      </c>
      <c r="AJ178" s="200">
        <v>0</v>
      </c>
      <c r="AK178" s="200">
        <v>0</v>
      </c>
      <c r="AL178" s="200">
        <v>0</v>
      </c>
      <c r="AM178" s="200">
        <v>0</v>
      </c>
      <c r="AN178" s="200">
        <v>0</v>
      </c>
      <c r="AO178" s="200">
        <v>0</v>
      </c>
      <c r="AP178" s="200">
        <v>0</v>
      </c>
      <c r="AQ178" s="200">
        <v>45645</v>
      </c>
      <c r="AR178" s="200">
        <v>28425</v>
      </c>
      <c r="AS178" s="200">
        <v>0</v>
      </c>
      <c r="AT178" s="200">
        <v>0</v>
      </c>
      <c r="AU178" s="200">
        <v>0</v>
      </c>
      <c r="AV178" s="200">
        <v>0</v>
      </c>
      <c r="AW178" s="200">
        <v>0</v>
      </c>
      <c r="AX178" s="200">
        <v>0</v>
      </c>
      <c r="AY178" s="200">
        <v>0</v>
      </c>
      <c r="AZ178" s="200">
        <v>0</v>
      </c>
      <c r="BA178" s="200">
        <v>0</v>
      </c>
      <c r="BB178" s="200">
        <v>0</v>
      </c>
      <c r="BC178" s="200">
        <v>28425</v>
      </c>
      <c r="BD178" s="200">
        <v>0</v>
      </c>
      <c r="BE178" s="200">
        <v>0</v>
      </c>
      <c r="BF178" s="200">
        <v>0</v>
      </c>
      <c r="BG178" s="200">
        <v>0</v>
      </c>
      <c r="BH178" s="200">
        <v>0</v>
      </c>
      <c r="BI178" s="205" t="s">
        <v>320</v>
      </c>
      <c r="BJ178" s="205" t="s">
        <v>320</v>
      </c>
      <c r="BK178" s="205" t="s">
        <v>320</v>
      </c>
      <c r="BL178" s="205" t="s">
        <v>320</v>
      </c>
      <c r="BM178" s="205" t="s">
        <v>320</v>
      </c>
      <c r="BN178" s="205" t="s">
        <v>320</v>
      </c>
      <c r="BO178" s="205" t="s">
        <v>320</v>
      </c>
      <c r="BP178" s="205" t="s">
        <v>320</v>
      </c>
      <c r="BQ178" s="205" t="s">
        <v>320</v>
      </c>
      <c r="BR178" s="205" t="s">
        <v>320</v>
      </c>
      <c r="BS178" s="205" t="s">
        <v>320</v>
      </c>
      <c r="BT178" s="200">
        <v>0</v>
      </c>
      <c r="BU178" s="200">
        <v>0</v>
      </c>
      <c r="BV178" s="200">
        <v>0</v>
      </c>
      <c r="BW178" s="200">
        <v>0</v>
      </c>
      <c r="BX178" s="200">
        <v>0</v>
      </c>
      <c r="BY178" s="200">
        <v>0</v>
      </c>
      <c r="BZ178" s="200">
        <v>0</v>
      </c>
      <c r="CA178" s="200">
        <v>0</v>
      </c>
      <c r="CB178" s="200">
        <v>0</v>
      </c>
      <c r="CC178" s="200">
        <v>0</v>
      </c>
      <c r="CD178" s="200">
        <v>0</v>
      </c>
      <c r="CE178" s="200">
        <v>0</v>
      </c>
      <c r="CF178" s="200">
        <v>0</v>
      </c>
      <c r="CG178" s="200">
        <v>0</v>
      </c>
      <c r="CH178" s="205" t="s">
        <v>320</v>
      </c>
      <c r="CI178" s="200">
        <v>0</v>
      </c>
      <c r="CJ178" s="200">
        <v>0</v>
      </c>
      <c r="CK178" s="200">
        <v>0</v>
      </c>
      <c r="CL178" s="200">
        <v>0</v>
      </c>
      <c r="CM178" s="200">
        <v>0</v>
      </c>
      <c r="CN178" s="200">
        <v>0</v>
      </c>
      <c r="CO178" s="200">
        <v>0</v>
      </c>
      <c r="CP178" s="200">
        <v>0</v>
      </c>
      <c r="CQ178" s="200">
        <v>0</v>
      </c>
      <c r="CR178" s="200">
        <v>0</v>
      </c>
      <c r="CS178" s="200">
        <v>0</v>
      </c>
      <c r="CT178" s="205" t="s">
        <v>320</v>
      </c>
      <c r="CU178" s="209" t="s">
        <v>320</v>
      </c>
    </row>
    <row r="179" ht="15.4" customHeight="1" spans="1:99">
      <c r="A179" s="201" t="s">
        <v>598</v>
      </c>
      <c r="B179" s="202" t="s">
        <v>134</v>
      </c>
      <c r="C179" s="202" t="s">
        <v>134</v>
      </c>
      <c r="D179" s="202" t="s">
        <v>599</v>
      </c>
      <c r="E179" s="200">
        <v>26337790.37</v>
      </c>
      <c r="F179" s="200">
        <v>12441176.1</v>
      </c>
      <c r="G179" s="200">
        <v>3349943.4</v>
      </c>
      <c r="H179" s="200">
        <v>0</v>
      </c>
      <c r="I179" s="200">
        <v>2137788</v>
      </c>
      <c r="J179" s="200">
        <v>1028324.8</v>
      </c>
      <c r="K179" s="200">
        <v>6933</v>
      </c>
      <c r="L179" s="200">
        <v>3114310.6</v>
      </c>
      <c r="M179" s="200">
        <v>342510.2</v>
      </c>
      <c r="N179" s="200">
        <v>326021.6</v>
      </c>
      <c r="O179" s="200">
        <v>2135344.5</v>
      </c>
      <c r="P179" s="200">
        <v>12700175.77</v>
      </c>
      <c r="Q179" s="200">
        <v>236597.28</v>
      </c>
      <c r="R179" s="200">
        <v>5960275.64</v>
      </c>
      <c r="S179" s="200">
        <v>0</v>
      </c>
      <c r="T179" s="200">
        <v>17649.91</v>
      </c>
      <c r="U179" s="200">
        <v>15343.49</v>
      </c>
      <c r="V179" s="200">
        <v>186604.65</v>
      </c>
      <c r="W179" s="200">
        <v>361887.53</v>
      </c>
      <c r="X179" s="200">
        <v>0</v>
      </c>
      <c r="Y179" s="200">
        <v>0</v>
      </c>
      <c r="Z179" s="200">
        <v>328160.74</v>
      </c>
      <c r="AA179" s="200">
        <v>0</v>
      </c>
      <c r="AB179" s="200">
        <v>80647.99</v>
      </c>
      <c r="AC179" s="200">
        <v>0</v>
      </c>
      <c r="AD179" s="200">
        <v>13340</v>
      </c>
      <c r="AE179" s="200">
        <v>25662</v>
      </c>
      <c r="AF179" s="200">
        <v>35727.33</v>
      </c>
      <c r="AG179" s="200">
        <v>0</v>
      </c>
      <c r="AH179" s="200">
        <v>0</v>
      </c>
      <c r="AI179" s="200">
        <v>0</v>
      </c>
      <c r="AJ179" s="200">
        <v>391659</v>
      </c>
      <c r="AK179" s="200">
        <v>0</v>
      </c>
      <c r="AL179" s="200">
        <v>103074.54</v>
      </c>
      <c r="AM179" s="200">
        <v>312838.41</v>
      </c>
      <c r="AN179" s="200">
        <v>260269.82</v>
      </c>
      <c r="AO179" s="200">
        <v>0</v>
      </c>
      <c r="AP179" s="200">
        <v>808389.86</v>
      </c>
      <c r="AQ179" s="200">
        <v>3562047.58</v>
      </c>
      <c r="AR179" s="200">
        <v>1196438.5</v>
      </c>
      <c r="AS179" s="200">
        <v>0</v>
      </c>
      <c r="AT179" s="200">
        <v>0</v>
      </c>
      <c r="AU179" s="200">
        <v>0</v>
      </c>
      <c r="AV179" s="200">
        <v>0</v>
      </c>
      <c r="AW179" s="200">
        <v>12907.5</v>
      </c>
      <c r="AX179" s="200">
        <v>0</v>
      </c>
      <c r="AY179" s="200">
        <v>0</v>
      </c>
      <c r="AZ179" s="200">
        <v>0</v>
      </c>
      <c r="BA179" s="200">
        <v>0</v>
      </c>
      <c r="BB179" s="200">
        <v>0</v>
      </c>
      <c r="BC179" s="200">
        <v>1183531</v>
      </c>
      <c r="BD179" s="200">
        <v>0</v>
      </c>
      <c r="BE179" s="200">
        <v>0</v>
      </c>
      <c r="BF179" s="200">
        <v>0</v>
      </c>
      <c r="BG179" s="200">
        <v>0</v>
      </c>
      <c r="BH179" s="200">
        <v>0</v>
      </c>
      <c r="BI179" s="205" t="s">
        <v>320</v>
      </c>
      <c r="BJ179" s="205" t="s">
        <v>320</v>
      </c>
      <c r="BK179" s="205" t="s">
        <v>320</v>
      </c>
      <c r="BL179" s="205" t="s">
        <v>320</v>
      </c>
      <c r="BM179" s="205" t="s">
        <v>320</v>
      </c>
      <c r="BN179" s="205" t="s">
        <v>320</v>
      </c>
      <c r="BO179" s="205" t="s">
        <v>320</v>
      </c>
      <c r="BP179" s="205" t="s">
        <v>320</v>
      </c>
      <c r="BQ179" s="205" t="s">
        <v>320</v>
      </c>
      <c r="BR179" s="205" t="s">
        <v>320</v>
      </c>
      <c r="BS179" s="205" t="s">
        <v>320</v>
      </c>
      <c r="BT179" s="200">
        <v>0</v>
      </c>
      <c r="BU179" s="200">
        <v>0</v>
      </c>
      <c r="BV179" s="200">
        <v>0</v>
      </c>
      <c r="BW179" s="200">
        <v>0</v>
      </c>
      <c r="BX179" s="200">
        <v>0</v>
      </c>
      <c r="BY179" s="200">
        <v>0</v>
      </c>
      <c r="BZ179" s="200">
        <v>0</v>
      </c>
      <c r="CA179" s="200">
        <v>0</v>
      </c>
      <c r="CB179" s="200">
        <v>0</v>
      </c>
      <c r="CC179" s="200">
        <v>0</v>
      </c>
      <c r="CD179" s="200">
        <v>0</v>
      </c>
      <c r="CE179" s="200">
        <v>0</v>
      </c>
      <c r="CF179" s="200">
        <v>0</v>
      </c>
      <c r="CG179" s="200">
        <v>0</v>
      </c>
      <c r="CH179" s="205" t="s">
        <v>320</v>
      </c>
      <c r="CI179" s="200">
        <v>0</v>
      </c>
      <c r="CJ179" s="200">
        <v>0</v>
      </c>
      <c r="CK179" s="200">
        <v>0</v>
      </c>
      <c r="CL179" s="200">
        <v>0</v>
      </c>
      <c r="CM179" s="200">
        <v>0</v>
      </c>
      <c r="CN179" s="200">
        <v>0</v>
      </c>
      <c r="CO179" s="200">
        <v>0</v>
      </c>
      <c r="CP179" s="200">
        <v>0</v>
      </c>
      <c r="CQ179" s="200">
        <v>0</v>
      </c>
      <c r="CR179" s="200">
        <v>0</v>
      </c>
      <c r="CS179" s="200">
        <v>0</v>
      </c>
      <c r="CT179" s="205" t="s">
        <v>320</v>
      </c>
      <c r="CU179" s="209" t="s">
        <v>320</v>
      </c>
    </row>
    <row r="180" ht="15.4" customHeight="1" spans="1:99">
      <c r="A180" s="201" t="s">
        <v>600</v>
      </c>
      <c r="B180" s="202" t="s">
        <v>134</v>
      </c>
      <c r="C180" s="202" t="s">
        <v>134</v>
      </c>
      <c r="D180" s="202" t="s">
        <v>601</v>
      </c>
      <c r="E180" s="200">
        <v>2371267.99</v>
      </c>
      <c r="F180" s="200">
        <v>2240145.52</v>
      </c>
      <c r="G180" s="200">
        <v>1156717</v>
      </c>
      <c r="H180" s="200">
        <v>3600</v>
      </c>
      <c r="I180" s="200">
        <v>0</v>
      </c>
      <c r="J180" s="200">
        <v>22417.12</v>
      </c>
      <c r="K180" s="200">
        <v>76989</v>
      </c>
      <c r="L180" s="200">
        <v>980422.4</v>
      </c>
      <c r="M180" s="200">
        <v>0</v>
      </c>
      <c r="N180" s="200">
        <v>0</v>
      </c>
      <c r="O180" s="200">
        <v>0</v>
      </c>
      <c r="P180" s="200">
        <v>99737.37</v>
      </c>
      <c r="Q180" s="200">
        <v>17736.79</v>
      </c>
      <c r="R180" s="200">
        <v>0</v>
      </c>
      <c r="S180" s="200">
        <v>0</v>
      </c>
      <c r="T180" s="200">
        <v>0</v>
      </c>
      <c r="U180" s="200">
        <v>2845.89</v>
      </c>
      <c r="V180" s="200">
        <v>2873.79</v>
      </c>
      <c r="W180" s="200">
        <v>1940.5</v>
      </c>
      <c r="X180" s="200">
        <v>0</v>
      </c>
      <c r="Y180" s="200">
        <v>0</v>
      </c>
      <c r="Z180" s="200">
        <v>4600</v>
      </c>
      <c r="AA180" s="200">
        <v>0</v>
      </c>
      <c r="AB180" s="200">
        <v>6936</v>
      </c>
      <c r="AC180" s="200">
        <v>0</v>
      </c>
      <c r="AD180" s="200">
        <v>0</v>
      </c>
      <c r="AE180" s="200">
        <v>3150</v>
      </c>
      <c r="AF180" s="200">
        <v>400</v>
      </c>
      <c r="AG180" s="200">
        <v>0</v>
      </c>
      <c r="AH180" s="200">
        <v>0</v>
      </c>
      <c r="AI180" s="200">
        <v>0</v>
      </c>
      <c r="AJ180" s="200">
        <v>0</v>
      </c>
      <c r="AK180" s="200">
        <v>0</v>
      </c>
      <c r="AL180" s="200">
        <v>37930</v>
      </c>
      <c r="AM180" s="200">
        <v>624</v>
      </c>
      <c r="AN180" s="200">
        <v>19750.4</v>
      </c>
      <c r="AO180" s="200">
        <v>0</v>
      </c>
      <c r="AP180" s="200">
        <v>0</v>
      </c>
      <c r="AQ180" s="200">
        <v>950</v>
      </c>
      <c r="AR180" s="200">
        <v>31385.1</v>
      </c>
      <c r="AS180" s="200">
        <v>0</v>
      </c>
      <c r="AT180" s="200">
        <v>0</v>
      </c>
      <c r="AU180" s="200">
        <v>0</v>
      </c>
      <c r="AV180" s="200">
        <v>0</v>
      </c>
      <c r="AW180" s="200">
        <v>26209.8</v>
      </c>
      <c r="AX180" s="200">
        <v>0</v>
      </c>
      <c r="AY180" s="200">
        <v>0</v>
      </c>
      <c r="AZ180" s="200">
        <v>0</v>
      </c>
      <c r="BA180" s="200">
        <v>360</v>
      </c>
      <c r="BB180" s="200">
        <v>0</v>
      </c>
      <c r="BC180" s="200">
        <v>0</v>
      </c>
      <c r="BD180" s="200">
        <v>0</v>
      </c>
      <c r="BE180" s="200">
        <v>0</v>
      </c>
      <c r="BF180" s="200">
        <v>0</v>
      </c>
      <c r="BG180" s="200">
        <v>0</v>
      </c>
      <c r="BH180" s="200">
        <v>4815.3</v>
      </c>
      <c r="BI180" s="205" t="s">
        <v>320</v>
      </c>
      <c r="BJ180" s="205" t="s">
        <v>320</v>
      </c>
      <c r="BK180" s="205" t="s">
        <v>320</v>
      </c>
      <c r="BL180" s="205" t="s">
        <v>320</v>
      </c>
      <c r="BM180" s="205" t="s">
        <v>320</v>
      </c>
      <c r="BN180" s="205" t="s">
        <v>320</v>
      </c>
      <c r="BO180" s="205" t="s">
        <v>320</v>
      </c>
      <c r="BP180" s="205" t="s">
        <v>320</v>
      </c>
      <c r="BQ180" s="205" t="s">
        <v>320</v>
      </c>
      <c r="BR180" s="205" t="s">
        <v>320</v>
      </c>
      <c r="BS180" s="205" t="s">
        <v>320</v>
      </c>
      <c r="BT180" s="200">
        <v>0</v>
      </c>
      <c r="BU180" s="200">
        <v>0</v>
      </c>
      <c r="BV180" s="200">
        <v>0</v>
      </c>
      <c r="BW180" s="200">
        <v>0</v>
      </c>
      <c r="BX180" s="200">
        <v>0</v>
      </c>
      <c r="BY180" s="200">
        <v>0</v>
      </c>
      <c r="BZ180" s="200">
        <v>0</v>
      </c>
      <c r="CA180" s="200">
        <v>0</v>
      </c>
      <c r="CB180" s="200">
        <v>0</v>
      </c>
      <c r="CC180" s="200">
        <v>0</v>
      </c>
      <c r="CD180" s="200">
        <v>0</v>
      </c>
      <c r="CE180" s="200">
        <v>0</v>
      </c>
      <c r="CF180" s="200">
        <v>0</v>
      </c>
      <c r="CG180" s="200">
        <v>0</v>
      </c>
      <c r="CH180" s="205" t="s">
        <v>320</v>
      </c>
      <c r="CI180" s="200">
        <v>0</v>
      </c>
      <c r="CJ180" s="200">
        <v>0</v>
      </c>
      <c r="CK180" s="200">
        <v>0</v>
      </c>
      <c r="CL180" s="200">
        <v>0</v>
      </c>
      <c r="CM180" s="200">
        <v>0</v>
      </c>
      <c r="CN180" s="200">
        <v>0</v>
      </c>
      <c r="CO180" s="200">
        <v>0</v>
      </c>
      <c r="CP180" s="200">
        <v>0</v>
      </c>
      <c r="CQ180" s="200">
        <v>0</v>
      </c>
      <c r="CR180" s="200">
        <v>0</v>
      </c>
      <c r="CS180" s="200">
        <v>0</v>
      </c>
      <c r="CT180" s="205" t="s">
        <v>320</v>
      </c>
      <c r="CU180" s="209" t="s">
        <v>320</v>
      </c>
    </row>
    <row r="181" ht="15.4" customHeight="1" spans="1:99">
      <c r="A181" s="201" t="s">
        <v>602</v>
      </c>
      <c r="B181" s="202" t="s">
        <v>134</v>
      </c>
      <c r="C181" s="202" t="s">
        <v>134</v>
      </c>
      <c r="D181" s="202" t="s">
        <v>603</v>
      </c>
      <c r="E181" s="200">
        <v>200000</v>
      </c>
      <c r="F181" s="200">
        <v>0</v>
      </c>
      <c r="G181" s="200">
        <v>0</v>
      </c>
      <c r="H181" s="200">
        <v>0</v>
      </c>
      <c r="I181" s="200">
        <v>0</v>
      </c>
      <c r="J181" s="200">
        <v>0</v>
      </c>
      <c r="K181" s="200">
        <v>0</v>
      </c>
      <c r="L181" s="200">
        <v>0</v>
      </c>
      <c r="M181" s="200">
        <v>0</v>
      </c>
      <c r="N181" s="200">
        <v>0</v>
      </c>
      <c r="O181" s="200">
        <v>0</v>
      </c>
      <c r="P181" s="200">
        <v>0</v>
      </c>
      <c r="Q181" s="200">
        <v>0</v>
      </c>
      <c r="R181" s="200">
        <v>0</v>
      </c>
      <c r="S181" s="200">
        <v>0</v>
      </c>
      <c r="T181" s="200">
        <v>0</v>
      </c>
      <c r="U181" s="200">
        <v>0</v>
      </c>
      <c r="V181" s="200">
        <v>0</v>
      </c>
      <c r="W181" s="200">
        <v>0</v>
      </c>
      <c r="X181" s="200">
        <v>0</v>
      </c>
      <c r="Y181" s="200">
        <v>0</v>
      </c>
      <c r="Z181" s="200">
        <v>0</v>
      </c>
      <c r="AA181" s="200">
        <v>0</v>
      </c>
      <c r="AB181" s="200">
        <v>0</v>
      </c>
      <c r="AC181" s="200">
        <v>0</v>
      </c>
      <c r="AD181" s="200">
        <v>0</v>
      </c>
      <c r="AE181" s="200">
        <v>0</v>
      </c>
      <c r="AF181" s="200">
        <v>0</v>
      </c>
      <c r="AG181" s="200">
        <v>0</v>
      </c>
      <c r="AH181" s="200">
        <v>0</v>
      </c>
      <c r="AI181" s="200">
        <v>0</v>
      </c>
      <c r="AJ181" s="200">
        <v>0</v>
      </c>
      <c r="AK181" s="200">
        <v>0</v>
      </c>
      <c r="AL181" s="200">
        <v>0</v>
      </c>
      <c r="AM181" s="200">
        <v>0</v>
      </c>
      <c r="AN181" s="200">
        <v>0</v>
      </c>
      <c r="AO181" s="200">
        <v>0</v>
      </c>
      <c r="AP181" s="200">
        <v>0</v>
      </c>
      <c r="AQ181" s="200">
        <v>0</v>
      </c>
      <c r="AR181" s="200">
        <v>0</v>
      </c>
      <c r="AS181" s="200">
        <v>0</v>
      </c>
      <c r="AT181" s="200">
        <v>0</v>
      </c>
      <c r="AU181" s="200">
        <v>0</v>
      </c>
      <c r="AV181" s="200">
        <v>0</v>
      </c>
      <c r="AW181" s="200">
        <v>0</v>
      </c>
      <c r="AX181" s="200">
        <v>0</v>
      </c>
      <c r="AY181" s="200">
        <v>0</v>
      </c>
      <c r="AZ181" s="200">
        <v>0</v>
      </c>
      <c r="BA181" s="200">
        <v>0</v>
      </c>
      <c r="BB181" s="200">
        <v>0</v>
      </c>
      <c r="BC181" s="200">
        <v>0</v>
      </c>
      <c r="BD181" s="200">
        <v>0</v>
      </c>
      <c r="BE181" s="200">
        <v>0</v>
      </c>
      <c r="BF181" s="200">
        <v>0</v>
      </c>
      <c r="BG181" s="200">
        <v>0</v>
      </c>
      <c r="BH181" s="200">
        <v>0</v>
      </c>
      <c r="BI181" s="205" t="s">
        <v>320</v>
      </c>
      <c r="BJ181" s="205" t="s">
        <v>320</v>
      </c>
      <c r="BK181" s="205" t="s">
        <v>320</v>
      </c>
      <c r="BL181" s="205" t="s">
        <v>320</v>
      </c>
      <c r="BM181" s="205" t="s">
        <v>320</v>
      </c>
      <c r="BN181" s="205" t="s">
        <v>320</v>
      </c>
      <c r="BO181" s="205" t="s">
        <v>320</v>
      </c>
      <c r="BP181" s="205" t="s">
        <v>320</v>
      </c>
      <c r="BQ181" s="205" t="s">
        <v>320</v>
      </c>
      <c r="BR181" s="205" t="s">
        <v>320</v>
      </c>
      <c r="BS181" s="205" t="s">
        <v>320</v>
      </c>
      <c r="BT181" s="200">
        <v>200000</v>
      </c>
      <c r="BU181" s="200">
        <v>0</v>
      </c>
      <c r="BV181" s="200">
        <v>0</v>
      </c>
      <c r="BW181" s="200">
        <v>200000</v>
      </c>
      <c r="BX181" s="200">
        <v>0</v>
      </c>
      <c r="BY181" s="200">
        <v>0</v>
      </c>
      <c r="BZ181" s="200">
        <v>0</v>
      </c>
      <c r="CA181" s="200">
        <v>0</v>
      </c>
      <c r="CB181" s="200">
        <v>0</v>
      </c>
      <c r="CC181" s="200">
        <v>0</v>
      </c>
      <c r="CD181" s="200">
        <v>0</v>
      </c>
      <c r="CE181" s="200">
        <v>0</v>
      </c>
      <c r="CF181" s="200">
        <v>0</v>
      </c>
      <c r="CG181" s="200">
        <v>0</v>
      </c>
      <c r="CH181" s="205" t="s">
        <v>320</v>
      </c>
      <c r="CI181" s="200">
        <v>0</v>
      </c>
      <c r="CJ181" s="200">
        <v>0</v>
      </c>
      <c r="CK181" s="200">
        <v>0</v>
      </c>
      <c r="CL181" s="200">
        <v>0</v>
      </c>
      <c r="CM181" s="200">
        <v>0</v>
      </c>
      <c r="CN181" s="200">
        <v>0</v>
      </c>
      <c r="CO181" s="200">
        <v>0</v>
      </c>
      <c r="CP181" s="200">
        <v>0</v>
      </c>
      <c r="CQ181" s="200">
        <v>0</v>
      </c>
      <c r="CR181" s="200">
        <v>0</v>
      </c>
      <c r="CS181" s="200">
        <v>0</v>
      </c>
      <c r="CT181" s="205" t="s">
        <v>320</v>
      </c>
      <c r="CU181" s="209" t="s">
        <v>320</v>
      </c>
    </row>
    <row r="182" ht="15.4" customHeight="1" spans="1:99">
      <c r="A182" s="201" t="s">
        <v>604</v>
      </c>
      <c r="B182" s="202" t="s">
        <v>134</v>
      </c>
      <c r="C182" s="202" t="s">
        <v>134</v>
      </c>
      <c r="D182" s="202" t="s">
        <v>605</v>
      </c>
      <c r="E182" s="200">
        <v>200000</v>
      </c>
      <c r="F182" s="200">
        <v>0</v>
      </c>
      <c r="G182" s="200">
        <v>0</v>
      </c>
      <c r="H182" s="200">
        <v>0</v>
      </c>
      <c r="I182" s="200">
        <v>0</v>
      </c>
      <c r="J182" s="200">
        <v>0</v>
      </c>
      <c r="K182" s="200">
        <v>0</v>
      </c>
      <c r="L182" s="200">
        <v>0</v>
      </c>
      <c r="M182" s="200">
        <v>0</v>
      </c>
      <c r="N182" s="200">
        <v>0</v>
      </c>
      <c r="O182" s="200">
        <v>0</v>
      </c>
      <c r="P182" s="200">
        <v>0</v>
      </c>
      <c r="Q182" s="200">
        <v>0</v>
      </c>
      <c r="R182" s="200">
        <v>0</v>
      </c>
      <c r="S182" s="200">
        <v>0</v>
      </c>
      <c r="T182" s="200">
        <v>0</v>
      </c>
      <c r="U182" s="200">
        <v>0</v>
      </c>
      <c r="V182" s="200">
        <v>0</v>
      </c>
      <c r="W182" s="200">
        <v>0</v>
      </c>
      <c r="X182" s="200">
        <v>0</v>
      </c>
      <c r="Y182" s="200">
        <v>0</v>
      </c>
      <c r="Z182" s="200">
        <v>0</v>
      </c>
      <c r="AA182" s="200">
        <v>0</v>
      </c>
      <c r="AB182" s="200">
        <v>0</v>
      </c>
      <c r="AC182" s="200">
        <v>0</v>
      </c>
      <c r="AD182" s="200">
        <v>0</v>
      </c>
      <c r="AE182" s="200">
        <v>0</v>
      </c>
      <c r="AF182" s="200">
        <v>0</v>
      </c>
      <c r="AG182" s="200">
        <v>0</v>
      </c>
      <c r="AH182" s="200">
        <v>0</v>
      </c>
      <c r="AI182" s="200">
        <v>0</v>
      </c>
      <c r="AJ182" s="200">
        <v>0</v>
      </c>
      <c r="AK182" s="200">
        <v>0</v>
      </c>
      <c r="AL182" s="200">
        <v>0</v>
      </c>
      <c r="AM182" s="200">
        <v>0</v>
      </c>
      <c r="AN182" s="200">
        <v>0</v>
      </c>
      <c r="AO182" s="200">
        <v>0</v>
      </c>
      <c r="AP182" s="200">
        <v>0</v>
      </c>
      <c r="AQ182" s="200">
        <v>0</v>
      </c>
      <c r="AR182" s="200">
        <v>0</v>
      </c>
      <c r="AS182" s="200">
        <v>0</v>
      </c>
      <c r="AT182" s="200">
        <v>0</v>
      </c>
      <c r="AU182" s="200">
        <v>0</v>
      </c>
      <c r="AV182" s="200">
        <v>0</v>
      </c>
      <c r="AW182" s="200">
        <v>0</v>
      </c>
      <c r="AX182" s="200">
        <v>0</v>
      </c>
      <c r="AY182" s="200">
        <v>0</v>
      </c>
      <c r="AZ182" s="200">
        <v>0</v>
      </c>
      <c r="BA182" s="200">
        <v>0</v>
      </c>
      <c r="BB182" s="200">
        <v>0</v>
      </c>
      <c r="BC182" s="200">
        <v>0</v>
      </c>
      <c r="BD182" s="200">
        <v>0</v>
      </c>
      <c r="BE182" s="200">
        <v>0</v>
      </c>
      <c r="BF182" s="200">
        <v>0</v>
      </c>
      <c r="BG182" s="200">
        <v>0</v>
      </c>
      <c r="BH182" s="200">
        <v>0</v>
      </c>
      <c r="BI182" s="205" t="s">
        <v>320</v>
      </c>
      <c r="BJ182" s="205" t="s">
        <v>320</v>
      </c>
      <c r="BK182" s="205" t="s">
        <v>320</v>
      </c>
      <c r="BL182" s="205" t="s">
        <v>320</v>
      </c>
      <c r="BM182" s="205" t="s">
        <v>320</v>
      </c>
      <c r="BN182" s="205" t="s">
        <v>320</v>
      </c>
      <c r="BO182" s="205" t="s">
        <v>320</v>
      </c>
      <c r="BP182" s="205" t="s">
        <v>320</v>
      </c>
      <c r="BQ182" s="205" t="s">
        <v>320</v>
      </c>
      <c r="BR182" s="205" t="s">
        <v>320</v>
      </c>
      <c r="BS182" s="205" t="s">
        <v>320</v>
      </c>
      <c r="BT182" s="200">
        <v>200000</v>
      </c>
      <c r="BU182" s="200">
        <v>0</v>
      </c>
      <c r="BV182" s="200">
        <v>0</v>
      </c>
      <c r="BW182" s="200">
        <v>200000</v>
      </c>
      <c r="BX182" s="200">
        <v>0</v>
      </c>
      <c r="BY182" s="200">
        <v>0</v>
      </c>
      <c r="BZ182" s="200">
        <v>0</v>
      </c>
      <c r="CA182" s="200">
        <v>0</v>
      </c>
      <c r="CB182" s="200">
        <v>0</v>
      </c>
      <c r="CC182" s="200">
        <v>0</v>
      </c>
      <c r="CD182" s="200">
        <v>0</v>
      </c>
      <c r="CE182" s="200">
        <v>0</v>
      </c>
      <c r="CF182" s="200">
        <v>0</v>
      </c>
      <c r="CG182" s="200">
        <v>0</v>
      </c>
      <c r="CH182" s="205" t="s">
        <v>320</v>
      </c>
      <c r="CI182" s="200">
        <v>0</v>
      </c>
      <c r="CJ182" s="200">
        <v>0</v>
      </c>
      <c r="CK182" s="200">
        <v>0</v>
      </c>
      <c r="CL182" s="200">
        <v>0</v>
      </c>
      <c r="CM182" s="200">
        <v>0</v>
      </c>
      <c r="CN182" s="200">
        <v>0</v>
      </c>
      <c r="CO182" s="200">
        <v>0</v>
      </c>
      <c r="CP182" s="200">
        <v>0</v>
      </c>
      <c r="CQ182" s="200">
        <v>0</v>
      </c>
      <c r="CR182" s="200">
        <v>0</v>
      </c>
      <c r="CS182" s="200">
        <v>0</v>
      </c>
      <c r="CT182" s="205" t="s">
        <v>320</v>
      </c>
      <c r="CU182" s="209" t="s">
        <v>320</v>
      </c>
    </row>
    <row r="183" ht="15.4" customHeight="1" spans="1:99">
      <c r="A183" s="201" t="s">
        <v>606</v>
      </c>
      <c r="B183" s="202" t="s">
        <v>134</v>
      </c>
      <c r="C183" s="202" t="s">
        <v>134</v>
      </c>
      <c r="D183" s="202" t="s">
        <v>607</v>
      </c>
      <c r="E183" s="200">
        <v>315521001.81</v>
      </c>
      <c r="F183" s="200">
        <v>185379165.77</v>
      </c>
      <c r="G183" s="200">
        <v>23417811.56</v>
      </c>
      <c r="H183" s="200">
        <v>7470041.1</v>
      </c>
      <c r="I183" s="200">
        <v>4380625.98</v>
      </c>
      <c r="J183" s="200">
        <v>7033085.96</v>
      </c>
      <c r="K183" s="200">
        <v>688811.24</v>
      </c>
      <c r="L183" s="200">
        <v>16590990.92</v>
      </c>
      <c r="M183" s="200">
        <v>117268661.66</v>
      </c>
      <c r="N183" s="200">
        <v>838139.59</v>
      </c>
      <c r="O183" s="200">
        <v>7690997.76</v>
      </c>
      <c r="P183" s="200">
        <v>20066610.83</v>
      </c>
      <c r="Q183" s="200">
        <v>1022661.47</v>
      </c>
      <c r="R183" s="200">
        <v>215833</v>
      </c>
      <c r="S183" s="200">
        <v>43000</v>
      </c>
      <c r="T183" s="200">
        <v>28035.64</v>
      </c>
      <c r="U183" s="200">
        <v>158064.07</v>
      </c>
      <c r="V183" s="200">
        <v>955086.8</v>
      </c>
      <c r="W183" s="200">
        <v>472648.15</v>
      </c>
      <c r="X183" s="200">
        <v>0</v>
      </c>
      <c r="Y183" s="200">
        <v>543502</v>
      </c>
      <c r="Z183" s="200">
        <v>670439.87</v>
      </c>
      <c r="AA183" s="200">
        <v>0</v>
      </c>
      <c r="AB183" s="200">
        <v>387733.7</v>
      </c>
      <c r="AC183" s="200">
        <v>20775</v>
      </c>
      <c r="AD183" s="200">
        <v>112152.3</v>
      </c>
      <c r="AE183" s="200">
        <v>345370.13</v>
      </c>
      <c r="AF183" s="200">
        <v>86033</v>
      </c>
      <c r="AG183" s="200">
        <v>10368891.6</v>
      </c>
      <c r="AH183" s="200">
        <v>0</v>
      </c>
      <c r="AI183" s="200">
        <v>595004.8</v>
      </c>
      <c r="AJ183" s="200">
        <v>431530.8</v>
      </c>
      <c r="AK183" s="200">
        <v>0</v>
      </c>
      <c r="AL183" s="200">
        <v>653635.3</v>
      </c>
      <c r="AM183" s="200">
        <v>88135.26</v>
      </c>
      <c r="AN183" s="200">
        <v>321870.95</v>
      </c>
      <c r="AO183" s="200">
        <v>1360562.55</v>
      </c>
      <c r="AP183" s="200">
        <v>26265.29</v>
      </c>
      <c r="AQ183" s="200">
        <v>1159379.15</v>
      </c>
      <c r="AR183" s="200">
        <v>85885953.06</v>
      </c>
      <c r="AS183" s="200">
        <v>5161040.4</v>
      </c>
      <c r="AT183" s="200">
        <v>371353.5</v>
      </c>
      <c r="AU183" s="200">
        <v>36288</v>
      </c>
      <c r="AV183" s="200">
        <v>13835950.07</v>
      </c>
      <c r="AW183" s="200">
        <v>34936258.51</v>
      </c>
      <c r="AX183" s="200">
        <v>11484516.07</v>
      </c>
      <c r="AY183" s="200">
        <v>15117067.82</v>
      </c>
      <c r="AZ183" s="200">
        <v>0</v>
      </c>
      <c r="BA183" s="200">
        <v>30454</v>
      </c>
      <c r="BB183" s="200">
        <v>0</v>
      </c>
      <c r="BC183" s="200">
        <v>2026133.25</v>
      </c>
      <c r="BD183" s="200">
        <v>0</v>
      </c>
      <c r="BE183" s="200">
        <v>0</v>
      </c>
      <c r="BF183" s="200">
        <v>0</v>
      </c>
      <c r="BG183" s="200">
        <v>0</v>
      </c>
      <c r="BH183" s="200">
        <v>2886891.44</v>
      </c>
      <c r="BI183" s="205" t="s">
        <v>320</v>
      </c>
      <c r="BJ183" s="205" t="s">
        <v>320</v>
      </c>
      <c r="BK183" s="205" t="s">
        <v>320</v>
      </c>
      <c r="BL183" s="205" t="s">
        <v>320</v>
      </c>
      <c r="BM183" s="205" t="s">
        <v>320</v>
      </c>
      <c r="BN183" s="205" t="s">
        <v>320</v>
      </c>
      <c r="BO183" s="205" t="s">
        <v>320</v>
      </c>
      <c r="BP183" s="205" t="s">
        <v>320</v>
      </c>
      <c r="BQ183" s="205" t="s">
        <v>320</v>
      </c>
      <c r="BR183" s="205" t="s">
        <v>320</v>
      </c>
      <c r="BS183" s="205" t="s">
        <v>320</v>
      </c>
      <c r="BT183" s="200">
        <v>23705488.15</v>
      </c>
      <c r="BU183" s="200">
        <v>0</v>
      </c>
      <c r="BV183" s="200">
        <v>470605</v>
      </c>
      <c r="BW183" s="200">
        <v>20961980.63</v>
      </c>
      <c r="BX183" s="200">
        <v>0</v>
      </c>
      <c r="BY183" s="200">
        <v>0</v>
      </c>
      <c r="BZ183" s="200">
        <v>1211600</v>
      </c>
      <c r="CA183" s="200">
        <v>0</v>
      </c>
      <c r="CB183" s="200">
        <v>0</v>
      </c>
      <c r="CC183" s="200">
        <v>0</v>
      </c>
      <c r="CD183" s="200">
        <v>0</v>
      </c>
      <c r="CE183" s="200">
        <v>0</v>
      </c>
      <c r="CF183" s="200">
        <v>0</v>
      </c>
      <c r="CG183" s="200">
        <v>0</v>
      </c>
      <c r="CH183" s="205" t="s">
        <v>320</v>
      </c>
      <c r="CI183" s="200">
        <v>1061302.52</v>
      </c>
      <c r="CJ183" s="200">
        <v>466784</v>
      </c>
      <c r="CK183" s="200">
        <v>0</v>
      </c>
      <c r="CL183" s="200">
        <v>466784</v>
      </c>
      <c r="CM183" s="200">
        <v>0</v>
      </c>
      <c r="CN183" s="200">
        <v>0</v>
      </c>
      <c r="CO183" s="200">
        <v>0</v>
      </c>
      <c r="CP183" s="200">
        <v>0</v>
      </c>
      <c r="CQ183" s="200">
        <v>0</v>
      </c>
      <c r="CR183" s="200">
        <v>17000</v>
      </c>
      <c r="CS183" s="200">
        <v>17000</v>
      </c>
      <c r="CT183" s="205" t="s">
        <v>320</v>
      </c>
      <c r="CU183" s="209" t="s">
        <v>320</v>
      </c>
    </row>
    <row r="184" ht="15.4" customHeight="1" spans="1:99">
      <c r="A184" s="201" t="s">
        <v>608</v>
      </c>
      <c r="B184" s="202" t="s">
        <v>134</v>
      </c>
      <c r="C184" s="202" t="s">
        <v>134</v>
      </c>
      <c r="D184" s="202" t="s">
        <v>609</v>
      </c>
      <c r="E184" s="200">
        <v>42379559.58</v>
      </c>
      <c r="F184" s="200">
        <v>19814000.66</v>
      </c>
      <c r="G184" s="200">
        <v>6870862.38</v>
      </c>
      <c r="H184" s="200">
        <v>3866874.5</v>
      </c>
      <c r="I184" s="200">
        <v>3507244.98</v>
      </c>
      <c r="J184" s="200">
        <v>842091.41</v>
      </c>
      <c r="K184" s="200">
        <v>407715.34</v>
      </c>
      <c r="L184" s="200">
        <v>274731</v>
      </c>
      <c r="M184" s="200">
        <v>1615915.06</v>
      </c>
      <c r="N184" s="200">
        <v>6230</v>
      </c>
      <c r="O184" s="200">
        <v>2422335.99</v>
      </c>
      <c r="P184" s="200">
        <v>4065001.88</v>
      </c>
      <c r="Q184" s="200">
        <v>688868.05</v>
      </c>
      <c r="R184" s="200">
        <v>129580.7</v>
      </c>
      <c r="S184" s="200">
        <v>0</v>
      </c>
      <c r="T184" s="200">
        <v>14743.56</v>
      </c>
      <c r="U184" s="200">
        <v>32069.8</v>
      </c>
      <c r="V184" s="200">
        <v>207569.5</v>
      </c>
      <c r="W184" s="200">
        <v>125974.65</v>
      </c>
      <c r="X184" s="200">
        <v>0</v>
      </c>
      <c r="Y184" s="200">
        <v>173492</v>
      </c>
      <c r="Z184" s="200">
        <v>208383.09</v>
      </c>
      <c r="AA184" s="200">
        <v>0</v>
      </c>
      <c r="AB184" s="200">
        <v>68194.5</v>
      </c>
      <c r="AC184" s="200">
        <v>0</v>
      </c>
      <c r="AD184" s="200">
        <v>87542.3</v>
      </c>
      <c r="AE184" s="200">
        <v>262403</v>
      </c>
      <c r="AF184" s="200">
        <v>35108</v>
      </c>
      <c r="AG184" s="200">
        <v>0</v>
      </c>
      <c r="AH184" s="200">
        <v>0</v>
      </c>
      <c r="AI184" s="200">
        <v>0</v>
      </c>
      <c r="AJ184" s="200">
        <v>420900</v>
      </c>
      <c r="AK184" s="200">
        <v>0</v>
      </c>
      <c r="AL184" s="200">
        <v>220071.27</v>
      </c>
      <c r="AM184" s="200">
        <v>2490</v>
      </c>
      <c r="AN184" s="200">
        <v>61443.95</v>
      </c>
      <c r="AO184" s="200">
        <v>1129525</v>
      </c>
      <c r="AP184" s="200">
        <v>0</v>
      </c>
      <c r="AQ184" s="200">
        <v>196642.51</v>
      </c>
      <c r="AR184" s="200">
        <v>16528757.52</v>
      </c>
      <c r="AS184" s="200">
        <v>0</v>
      </c>
      <c r="AT184" s="200">
        <v>0</v>
      </c>
      <c r="AU184" s="200">
        <v>0</v>
      </c>
      <c r="AV184" s="200">
        <v>0</v>
      </c>
      <c r="AW184" s="200">
        <v>12580</v>
      </c>
      <c r="AX184" s="200">
        <v>15770.8</v>
      </c>
      <c r="AY184" s="200">
        <v>15102027.72</v>
      </c>
      <c r="AZ184" s="200">
        <v>0</v>
      </c>
      <c r="BA184" s="200">
        <v>12564</v>
      </c>
      <c r="BB184" s="200">
        <v>0</v>
      </c>
      <c r="BC184" s="200">
        <v>961056.25</v>
      </c>
      <c r="BD184" s="200">
        <v>0</v>
      </c>
      <c r="BE184" s="200">
        <v>0</v>
      </c>
      <c r="BF184" s="200">
        <v>0</v>
      </c>
      <c r="BG184" s="200">
        <v>0</v>
      </c>
      <c r="BH184" s="200">
        <v>424758.75</v>
      </c>
      <c r="BI184" s="205" t="s">
        <v>320</v>
      </c>
      <c r="BJ184" s="205" t="s">
        <v>320</v>
      </c>
      <c r="BK184" s="205" t="s">
        <v>320</v>
      </c>
      <c r="BL184" s="205" t="s">
        <v>320</v>
      </c>
      <c r="BM184" s="205" t="s">
        <v>320</v>
      </c>
      <c r="BN184" s="205" t="s">
        <v>320</v>
      </c>
      <c r="BO184" s="205" t="s">
        <v>320</v>
      </c>
      <c r="BP184" s="205" t="s">
        <v>320</v>
      </c>
      <c r="BQ184" s="205" t="s">
        <v>320</v>
      </c>
      <c r="BR184" s="205" t="s">
        <v>320</v>
      </c>
      <c r="BS184" s="205" t="s">
        <v>320</v>
      </c>
      <c r="BT184" s="200">
        <v>1891799.52</v>
      </c>
      <c r="BU184" s="200">
        <v>0</v>
      </c>
      <c r="BV184" s="200">
        <v>345597</v>
      </c>
      <c r="BW184" s="200">
        <v>0</v>
      </c>
      <c r="BX184" s="200">
        <v>0</v>
      </c>
      <c r="BY184" s="200">
        <v>0</v>
      </c>
      <c r="BZ184" s="200">
        <v>1211600</v>
      </c>
      <c r="CA184" s="200">
        <v>0</v>
      </c>
      <c r="CB184" s="200">
        <v>0</v>
      </c>
      <c r="CC184" s="200">
        <v>0</v>
      </c>
      <c r="CD184" s="200">
        <v>0</v>
      </c>
      <c r="CE184" s="200">
        <v>0</v>
      </c>
      <c r="CF184" s="200">
        <v>0</v>
      </c>
      <c r="CG184" s="200">
        <v>0</v>
      </c>
      <c r="CH184" s="205" t="s">
        <v>320</v>
      </c>
      <c r="CI184" s="200">
        <v>334602.52</v>
      </c>
      <c r="CJ184" s="200">
        <v>80000</v>
      </c>
      <c r="CK184" s="200">
        <v>0</v>
      </c>
      <c r="CL184" s="200">
        <v>80000</v>
      </c>
      <c r="CM184" s="200">
        <v>0</v>
      </c>
      <c r="CN184" s="200">
        <v>0</v>
      </c>
      <c r="CO184" s="200">
        <v>0</v>
      </c>
      <c r="CP184" s="200">
        <v>0</v>
      </c>
      <c r="CQ184" s="200">
        <v>0</v>
      </c>
      <c r="CR184" s="200">
        <v>0</v>
      </c>
      <c r="CS184" s="200">
        <v>0</v>
      </c>
      <c r="CT184" s="205" t="s">
        <v>320</v>
      </c>
      <c r="CU184" s="209" t="s">
        <v>320</v>
      </c>
    </row>
    <row r="185" ht="15.4" customHeight="1" spans="1:99">
      <c r="A185" s="201" t="s">
        <v>610</v>
      </c>
      <c r="B185" s="202" t="s">
        <v>134</v>
      </c>
      <c r="C185" s="202" t="s">
        <v>134</v>
      </c>
      <c r="D185" s="202" t="s">
        <v>326</v>
      </c>
      <c r="E185" s="200">
        <v>5299129.45</v>
      </c>
      <c r="F185" s="200">
        <v>4453156.46</v>
      </c>
      <c r="G185" s="200">
        <v>1993254</v>
      </c>
      <c r="H185" s="200">
        <v>616032</v>
      </c>
      <c r="I185" s="200">
        <v>116561</v>
      </c>
      <c r="J185" s="200">
        <v>48783.88</v>
      </c>
      <c r="K185" s="200">
        <v>92650</v>
      </c>
      <c r="L185" s="200">
        <v>0</v>
      </c>
      <c r="M185" s="200">
        <v>526937.6</v>
      </c>
      <c r="N185" s="200">
        <v>0</v>
      </c>
      <c r="O185" s="200">
        <v>1058937.98</v>
      </c>
      <c r="P185" s="200">
        <v>441427.86</v>
      </c>
      <c r="Q185" s="200">
        <v>99600</v>
      </c>
      <c r="R185" s="200">
        <v>5000</v>
      </c>
      <c r="S185" s="200">
        <v>0</v>
      </c>
      <c r="T185" s="200">
        <v>0</v>
      </c>
      <c r="U185" s="200">
        <v>6000</v>
      </c>
      <c r="V185" s="200">
        <v>20000</v>
      </c>
      <c r="W185" s="200">
        <v>5000</v>
      </c>
      <c r="X185" s="200">
        <v>0</v>
      </c>
      <c r="Y185" s="200">
        <v>0</v>
      </c>
      <c r="Z185" s="200">
        <v>10000</v>
      </c>
      <c r="AA185" s="200">
        <v>0</v>
      </c>
      <c r="AB185" s="200">
        <v>10000</v>
      </c>
      <c r="AC185" s="200">
        <v>0</v>
      </c>
      <c r="AD185" s="200">
        <v>10000</v>
      </c>
      <c r="AE185" s="200">
        <v>10000</v>
      </c>
      <c r="AF185" s="200">
        <v>5000</v>
      </c>
      <c r="AG185" s="200">
        <v>0</v>
      </c>
      <c r="AH185" s="200">
        <v>0</v>
      </c>
      <c r="AI185" s="200">
        <v>0</v>
      </c>
      <c r="AJ185" s="200">
        <v>0</v>
      </c>
      <c r="AK185" s="200">
        <v>0</v>
      </c>
      <c r="AL185" s="200">
        <v>54984.62</v>
      </c>
      <c r="AM185" s="200">
        <v>2490</v>
      </c>
      <c r="AN185" s="200">
        <v>37023.24</v>
      </c>
      <c r="AO185" s="200">
        <v>89300</v>
      </c>
      <c r="AP185" s="200">
        <v>0</v>
      </c>
      <c r="AQ185" s="200">
        <v>77030</v>
      </c>
      <c r="AR185" s="200">
        <v>404545.13</v>
      </c>
      <c r="AS185" s="200">
        <v>0</v>
      </c>
      <c r="AT185" s="200">
        <v>0</v>
      </c>
      <c r="AU185" s="200">
        <v>0</v>
      </c>
      <c r="AV185" s="200">
        <v>0</v>
      </c>
      <c r="AW185" s="200">
        <v>8880</v>
      </c>
      <c r="AX185" s="200">
        <v>15770.8</v>
      </c>
      <c r="AY185" s="200">
        <v>0</v>
      </c>
      <c r="AZ185" s="200">
        <v>0</v>
      </c>
      <c r="BA185" s="200">
        <v>1080</v>
      </c>
      <c r="BB185" s="200">
        <v>0</v>
      </c>
      <c r="BC185" s="200">
        <v>5870.16</v>
      </c>
      <c r="BD185" s="200">
        <v>0</v>
      </c>
      <c r="BE185" s="200">
        <v>0</v>
      </c>
      <c r="BF185" s="200">
        <v>0</v>
      </c>
      <c r="BG185" s="200">
        <v>0</v>
      </c>
      <c r="BH185" s="200">
        <v>372944.17</v>
      </c>
      <c r="BI185" s="205" t="s">
        <v>320</v>
      </c>
      <c r="BJ185" s="205" t="s">
        <v>320</v>
      </c>
      <c r="BK185" s="205" t="s">
        <v>320</v>
      </c>
      <c r="BL185" s="205" t="s">
        <v>320</v>
      </c>
      <c r="BM185" s="205" t="s">
        <v>320</v>
      </c>
      <c r="BN185" s="205" t="s">
        <v>320</v>
      </c>
      <c r="BO185" s="205" t="s">
        <v>320</v>
      </c>
      <c r="BP185" s="205" t="s">
        <v>320</v>
      </c>
      <c r="BQ185" s="205" t="s">
        <v>320</v>
      </c>
      <c r="BR185" s="205" t="s">
        <v>320</v>
      </c>
      <c r="BS185" s="205" t="s">
        <v>320</v>
      </c>
      <c r="BT185" s="200">
        <v>0</v>
      </c>
      <c r="BU185" s="200">
        <v>0</v>
      </c>
      <c r="BV185" s="200">
        <v>0</v>
      </c>
      <c r="BW185" s="200">
        <v>0</v>
      </c>
      <c r="BX185" s="200">
        <v>0</v>
      </c>
      <c r="BY185" s="200">
        <v>0</v>
      </c>
      <c r="BZ185" s="200">
        <v>0</v>
      </c>
      <c r="CA185" s="200">
        <v>0</v>
      </c>
      <c r="CB185" s="200">
        <v>0</v>
      </c>
      <c r="CC185" s="200">
        <v>0</v>
      </c>
      <c r="CD185" s="200">
        <v>0</v>
      </c>
      <c r="CE185" s="200">
        <v>0</v>
      </c>
      <c r="CF185" s="200">
        <v>0</v>
      </c>
      <c r="CG185" s="200">
        <v>0</v>
      </c>
      <c r="CH185" s="205" t="s">
        <v>320</v>
      </c>
      <c r="CI185" s="200">
        <v>0</v>
      </c>
      <c r="CJ185" s="200">
        <v>0</v>
      </c>
      <c r="CK185" s="200">
        <v>0</v>
      </c>
      <c r="CL185" s="200">
        <v>0</v>
      </c>
      <c r="CM185" s="200">
        <v>0</v>
      </c>
      <c r="CN185" s="200">
        <v>0</v>
      </c>
      <c r="CO185" s="200">
        <v>0</v>
      </c>
      <c r="CP185" s="200">
        <v>0</v>
      </c>
      <c r="CQ185" s="200">
        <v>0</v>
      </c>
      <c r="CR185" s="200">
        <v>0</v>
      </c>
      <c r="CS185" s="200">
        <v>0</v>
      </c>
      <c r="CT185" s="205" t="s">
        <v>320</v>
      </c>
      <c r="CU185" s="209" t="s">
        <v>320</v>
      </c>
    </row>
    <row r="186" ht="15.4" customHeight="1" spans="1:99">
      <c r="A186" s="201" t="s">
        <v>611</v>
      </c>
      <c r="B186" s="202" t="s">
        <v>134</v>
      </c>
      <c r="C186" s="202" t="s">
        <v>134</v>
      </c>
      <c r="D186" s="202" t="s">
        <v>328</v>
      </c>
      <c r="E186" s="200">
        <v>109000.31</v>
      </c>
      <c r="F186" s="200">
        <v>0</v>
      </c>
      <c r="G186" s="200">
        <v>0</v>
      </c>
      <c r="H186" s="200">
        <v>0</v>
      </c>
      <c r="I186" s="200">
        <v>0</v>
      </c>
      <c r="J186" s="200">
        <v>0</v>
      </c>
      <c r="K186" s="200">
        <v>0</v>
      </c>
      <c r="L186" s="200">
        <v>0</v>
      </c>
      <c r="M186" s="200">
        <v>0</v>
      </c>
      <c r="N186" s="200">
        <v>0</v>
      </c>
      <c r="O186" s="200">
        <v>0</v>
      </c>
      <c r="P186" s="200">
        <v>109000.31</v>
      </c>
      <c r="Q186" s="200">
        <v>81019</v>
      </c>
      <c r="R186" s="200">
        <v>23765</v>
      </c>
      <c r="S186" s="200">
        <v>0</v>
      </c>
      <c r="T186" s="200">
        <v>0</v>
      </c>
      <c r="U186" s="200">
        <v>0</v>
      </c>
      <c r="V186" s="200">
        <v>0</v>
      </c>
      <c r="W186" s="200">
        <v>0</v>
      </c>
      <c r="X186" s="200">
        <v>0</v>
      </c>
      <c r="Y186" s="200">
        <v>0</v>
      </c>
      <c r="Z186" s="200">
        <v>0</v>
      </c>
      <c r="AA186" s="200">
        <v>0</v>
      </c>
      <c r="AB186" s="200">
        <v>0</v>
      </c>
      <c r="AC186" s="200">
        <v>0</v>
      </c>
      <c r="AD186" s="200">
        <v>0</v>
      </c>
      <c r="AE186" s="200">
        <v>0</v>
      </c>
      <c r="AF186" s="200">
        <v>0</v>
      </c>
      <c r="AG186" s="200">
        <v>0</v>
      </c>
      <c r="AH186" s="200">
        <v>0</v>
      </c>
      <c r="AI186" s="200">
        <v>0</v>
      </c>
      <c r="AJ186" s="200">
        <v>0</v>
      </c>
      <c r="AK186" s="200">
        <v>0</v>
      </c>
      <c r="AL186" s="200">
        <v>0</v>
      </c>
      <c r="AM186" s="200">
        <v>0</v>
      </c>
      <c r="AN186" s="200">
        <v>0</v>
      </c>
      <c r="AO186" s="200">
        <v>0</v>
      </c>
      <c r="AP186" s="200">
        <v>0</v>
      </c>
      <c r="AQ186" s="200">
        <v>4216.31</v>
      </c>
      <c r="AR186" s="200">
        <v>0</v>
      </c>
      <c r="AS186" s="200">
        <v>0</v>
      </c>
      <c r="AT186" s="200">
        <v>0</v>
      </c>
      <c r="AU186" s="200">
        <v>0</v>
      </c>
      <c r="AV186" s="200">
        <v>0</v>
      </c>
      <c r="AW186" s="200">
        <v>0</v>
      </c>
      <c r="AX186" s="200">
        <v>0</v>
      </c>
      <c r="AY186" s="200">
        <v>0</v>
      </c>
      <c r="AZ186" s="200">
        <v>0</v>
      </c>
      <c r="BA186" s="200">
        <v>0</v>
      </c>
      <c r="BB186" s="200">
        <v>0</v>
      </c>
      <c r="BC186" s="200">
        <v>0</v>
      </c>
      <c r="BD186" s="200">
        <v>0</v>
      </c>
      <c r="BE186" s="200">
        <v>0</v>
      </c>
      <c r="BF186" s="200">
        <v>0</v>
      </c>
      <c r="BG186" s="200">
        <v>0</v>
      </c>
      <c r="BH186" s="200">
        <v>0</v>
      </c>
      <c r="BI186" s="205" t="s">
        <v>320</v>
      </c>
      <c r="BJ186" s="205" t="s">
        <v>320</v>
      </c>
      <c r="BK186" s="205" t="s">
        <v>320</v>
      </c>
      <c r="BL186" s="205" t="s">
        <v>320</v>
      </c>
      <c r="BM186" s="205" t="s">
        <v>320</v>
      </c>
      <c r="BN186" s="205" t="s">
        <v>320</v>
      </c>
      <c r="BO186" s="205" t="s">
        <v>320</v>
      </c>
      <c r="BP186" s="205" t="s">
        <v>320</v>
      </c>
      <c r="BQ186" s="205" t="s">
        <v>320</v>
      </c>
      <c r="BR186" s="205" t="s">
        <v>320</v>
      </c>
      <c r="BS186" s="205" t="s">
        <v>320</v>
      </c>
      <c r="BT186" s="200">
        <v>0</v>
      </c>
      <c r="BU186" s="200">
        <v>0</v>
      </c>
      <c r="BV186" s="200">
        <v>0</v>
      </c>
      <c r="BW186" s="200">
        <v>0</v>
      </c>
      <c r="BX186" s="200">
        <v>0</v>
      </c>
      <c r="BY186" s="200">
        <v>0</v>
      </c>
      <c r="BZ186" s="200">
        <v>0</v>
      </c>
      <c r="CA186" s="200">
        <v>0</v>
      </c>
      <c r="CB186" s="200">
        <v>0</v>
      </c>
      <c r="CC186" s="200">
        <v>0</v>
      </c>
      <c r="CD186" s="200">
        <v>0</v>
      </c>
      <c r="CE186" s="200">
        <v>0</v>
      </c>
      <c r="CF186" s="200">
        <v>0</v>
      </c>
      <c r="CG186" s="200">
        <v>0</v>
      </c>
      <c r="CH186" s="205" t="s">
        <v>320</v>
      </c>
      <c r="CI186" s="200">
        <v>0</v>
      </c>
      <c r="CJ186" s="200">
        <v>0</v>
      </c>
      <c r="CK186" s="200">
        <v>0</v>
      </c>
      <c r="CL186" s="200">
        <v>0</v>
      </c>
      <c r="CM186" s="200">
        <v>0</v>
      </c>
      <c r="CN186" s="200">
        <v>0</v>
      </c>
      <c r="CO186" s="200">
        <v>0</v>
      </c>
      <c r="CP186" s="200">
        <v>0</v>
      </c>
      <c r="CQ186" s="200">
        <v>0</v>
      </c>
      <c r="CR186" s="200">
        <v>0</v>
      </c>
      <c r="CS186" s="200">
        <v>0</v>
      </c>
      <c r="CT186" s="205" t="s">
        <v>320</v>
      </c>
      <c r="CU186" s="209" t="s">
        <v>320</v>
      </c>
    </row>
    <row r="187" ht="15.4" customHeight="1" spans="1:99">
      <c r="A187" s="201" t="s">
        <v>612</v>
      </c>
      <c r="B187" s="202" t="s">
        <v>134</v>
      </c>
      <c r="C187" s="202" t="s">
        <v>134</v>
      </c>
      <c r="D187" s="202" t="s">
        <v>613</v>
      </c>
      <c r="E187" s="200">
        <v>990068.94</v>
      </c>
      <c r="F187" s="200">
        <v>937329.46</v>
      </c>
      <c r="G187" s="200">
        <v>320455</v>
      </c>
      <c r="H187" s="200">
        <v>247456</v>
      </c>
      <c r="I187" s="200">
        <v>279678.35</v>
      </c>
      <c r="J187" s="200">
        <v>43635.71</v>
      </c>
      <c r="K187" s="200">
        <v>19314</v>
      </c>
      <c r="L187" s="200">
        <v>0</v>
      </c>
      <c r="M187" s="200">
        <v>0</v>
      </c>
      <c r="N187" s="200">
        <v>0</v>
      </c>
      <c r="O187" s="200">
        <v>26790.4</v>
      </c>
      <c r="P187" s="200">
        <v>10437.84</v>
      </c>
      <c r="Q187" s="200">
        <v>10437.84</v>
      </c>
      <c r="R187" s="200">
        <v>0</v>
      </c>
      <c r="S187" s="200">
        <v>0</v>
      </c>
      <c r="T187" s="200">
        <v>0</v>
      </c>
      <c r="U187" s="200">
        <v>0</v>
      </c>
      <c r="V187" s="200">
        <v>0</v>
      </c>
      <c r="W187" s="200">
        <v>0</v>
      </c>
      <c r="X187" s="200">
        <v>0</v>
      </c>
      <c r="Y187" s="200">
        <v>0</v>
      </c>
      <c r="Z187" s="200">
        <v>0</v>
      </c>
      <c r="AA187" s="200">
        <v>0</v>
      </c>
      <c r="AB187" s="200">
        <v>0</v>
      </c>
      <c r="AC187" s="200">
        <v>0</v>
      </c>
      <c r="AD187" s="200">
        <v>0</v>
      </c>
      <c r="AE187" s="200">
        <v>0</v>
      </c>
      <c r="AF187" s="200">
        <v>0</v>
      </c>
      <c r="AG187" s="200">
        <v>0</v>
      </c>
      <c r="AH187" s="200">
        <v>0</v>
      </c>
      <c r="AI187" s="200">
        <v>0</v>
      </c>
      <c r="AJ187" s="200">
        <v>0</v>
      </c>
      <c r="AK187" s="200">
        <v>0</v>
      </c>
      <c r="AL187" s="200">
        <v>0</v>
      </c>
      <c r="AM187" s="200">
        <v>0</v>
      </c>
      <c r="AN187" s="200">
        <v>0</v>
      </c>
      <c r="AO187" s="200">
        <v>0</v>
      </c>
      <c r="AP187" s="200">
        <v>0</v>
      </c>
      <c r="AQ187" s="200">
        <v>0</v>
      </c>
      <c r="AR187" s="200">
        <v>36301.64</v>
      </c>
      <c r="AS187" s="200">
        <v>0</v>
      </c>
      <c r="AT187" s="200">
        <v>0</v>
      </c>
      <c r="AU187" s="200">
        <v>0</v>
      </c>
      <c r="AV187" s="200">
        <v>0</v>
      </c>
      <c r="AW187" s="200">
        <v>0</v>
      </c>
      <c r="AX187" s="200">
        <v>0</v>
      </c>
      <c r="AY187" s="200">
        <v>0</v>
      </c>
      <c r="AZ187" s="200">
        <v>0</v>
      </c>
      <c r="BA187" s="200">
        <v>0</v>
      </c>
      <c r="BB187" s="200">
        <v>0</v>
      </c>
      <c r="BC187" s="200">
        <v>21370.4</v>
      </c>
      <c r="BD187" s="200">
        <v>0</v>
      </c>
      <c r="BE187" s="200">
        <v>0</v>
      </c>
      <c r="BF187" s="200">
        <v>0</v>
      </c>
      <c r="BG187" s="200">
        <v>0</v>
      </c>
      <c r="BH187" s="200">
        <v>14931.24</v>
      </c>
      <c r="BI187" s="205" t="s">
        <v>320</v>
      </c>
      <c r="BJ187" s="205" t="s">
        <v>320</v>
      </c>
      <c r="BK187" s="205" t="s">
        <v>320</v>
      </c>
      <c r="BL187" s="205" t="s">
        <v>320</v>
      </c>
      <c r="BM187" s="205" t="s">
        <v>320</v>
      </c>
      <c r="BN187" s="205" t="s">
        <v>320</v>
      </c>
      <c r="BO187" s="205" t="s">
        <v>320</v>
      </c>
      <c r="BP187" s="205" t="s">
        <v>320</v>
      </c>
      <c r="BQ187" s="205" t="s">
        <v>320</v>
      </c>
      <c r="BR187" s="205" t="s">
        <v>320</v>
      </c>
      <c r="BS187" s="205" t="s">
        <v>320</v>
      </c>
      <c r="BT187" s="200">
        <v>6000</v>
      </c>
      <c r="BU187" s="200">
        <v>0</v>
      </c>
      <c r="BV187" s="200">
        <v>6000</v>
      </c>
      <c r="BW187" s="200">
        <v>0</v>
      </c>
      <c r="BX187" s="200">
        <v>0</v>
      </c>
      <c r="BY187" s="200">
        <v>0</v>
      </c>
      <c r="BZ187" s="200">
        <v>0</v>
      </c>
      <c r="CA187" s="200">
        <v>0</v>
      </c>
      <c r="CB187" s="200">
        <v>0</v>
      </c>
      <c r="CC187" s="200">
        <v>0</v>
      </c>
      <c r="CD187" s="200">
        <v>0</v>
      </c>
      <c r="CE187" s="200">
        <v>0</v>
      </c>
      <c r="CF187" s="200">
        <v>0</v>
      </c>
      <c r="CG187" s="200">
        <v>0</v>
      </c>
      <c r="CH187" s="205" t="s">
        <v>320</v>
      </c>
      <c r="CI187" s="200">
        <v>0</v>
      </c>
      <c r="CJ187" s="200">
        <v>0</v>
      </c>
      <c r="CK187" s="200">
        <v>0</v>
      </c>
      <c r="CL187" s="200">
        <v>0</v>
      </c>
      <c r="CM187" s="200">
        <v>0</v>
      </c>
      <c r="CN187" s="200">
        <v>0</v>
      </c>
      <c r="CO187" s="200">
        <v>0</v>
      </c>
      <c r="CP187" s="200">
        <v>0</v>
      </c>
      <c r="CQ187" s="200">
        <v>0</v>
      </c>
      <c r="CR187" s="200">
        <v>0</v>
      </c>
      <c r="CS187" s="200">
        <v>0</v>
      </c>
      <c r="CT187" s="205" t="s">
        <v>320</v>
      </c>
      <c r="CU187" s="209" t="s">
        <v>320</v>
      </c>
    </row>
    <row r="188" ht="15.4" customHeight="1" spans="1:99">
      <c r="A188" s="201" t="s">
        <v>614</v>
      </c>
      <c r="B188" s="202" t="s">
        <v>134</v>
      </c>
      <c r="C188" s="202" t="s">
        <v>134</v>
      </c>
      <c r="D188" s="202" t="s">
        <v>615</v>
      </c>
      <c r="E188" s="200">
        <v>1424110.52</v>
      </c>
      <c r="F188" s="200">
        <v>1406217.2</v>
      </c>
      <c r="G188" s="200">
        <v>499058.5</v>
      </c>
      <c r="H188" s="200">
        <v>382151.5</v>
      </c>
      <c r="I188" s="200">
        <v>432940.3</v>
      </c>
      <c r="J188" s="200">
        <v>2998.06</v>
      </c>
      <c r="K188" s="200">
        <v>33458.84</v>
      </c>
      <c r="L188" s="200">
        <v>0</v>
      </c>
      <c r="M188" s="200">
        <v>0</v>
      </c>
      <c r="N188" s="200">
        <v>0</v>
      </c>
      <c r="O188" s="200">
        <v>55610</v>
      </c>
      <c r="P188" s="200">
        <v>17893.32</v>
      </c>
      <c r="Q188" s="200">
        <v>17893.32</v>
      </c>
      <c r="R188" s="200">
        <v>0</v>
      </c>
      <c r="S188" s="200">
        <v>0</v>
      </c>
      <c r="T188" s="200">
        <v>0</v>
      </c>
      <c r="U188" s="200">
        <v>0</v>
      </c>
      <c r="V188" s="200">
        <v>0</v>
      </c>
      <c r="W188" s="200">
        <v>0</v>
      </c>
      <c r="X188" s="200">
        <v>0</v>
      </c>
      <c r="Y188" s="200">
        <v>0</v>
      </c>
      <c r="Z188" s="200">
        <v>0</v>
      </c>
      <c r="AA188" s="200">
        <v>0</v>
      </c>
      <c r="AB188" s="200">
        <v>0</v>
      </c>
      <c r="AC188" s="200">
        <v>0</v>
      </c>
      <c r="AD188" s="200">
        <v>0</v>
      </c>
      <c r="AE188" s="200">
        <v>0</v>
      </c>
      <c r="AF188" s="200">
        <v>0</v>
      </c>
      <c r="AG188" s="200">
        <v>0</v>
      </c>
      <c r="AH188" s="200">
        <v>0</v>
      </c>
      <c r="AI188" s="200">
        <v>0</v>
      </c>
      <c r="AJ188" s="200">
        <v>0</v>
      </c>
      <c r="AK188" s="200">
        <v>0</v>
      </c>
      <c r="AL188" s="200">
        <v>0</v>
      </c>
      <c r="AM188" s="200">
        <v>0</v>
      </c>
      <c r="AN188" s="200">
        <v>0</v>
      </c>
      <c r="AO188" s="200">
        <v>0</v>
      </c>
      <c r="AP188" s="200">
        <v>0</v>
      </c>
      <c r="AQ188" s="200">
        <v>0</v>
      </c>
      <c r="AR188" s="200">
        <v>0</v>
      </c>
      <c r="AS188" s="200">
        <v>0</v>
      </c>
      <c r="AT188" s="200">
        <v>0</v>
      </c>
      <c r="AU188" s="200">
        <v>0</v>
      </c>
      <c r="AV188" s="200">
        <v>0</v>
      </c>
      <c r="AW188" s="200">
        <v>0</v>
      </c>
      <c r="AX188" s="200">
        <v>0</v>
      </c>
      <c r="AY188" s="200">
        <v>0</v>
      </c>
      <c r="AZ188" s="200">
        <v>0</v>
      </c>
      <c r="BA188" s="200">
        <v>0</v>
      </c>
      <c r="BB188" s="200">
        <v>0</v>
      </c>
      <c r="BC188" s="200">
        <v>0</v>
      </c>
      <c r="BD188" s="200">
        <v>0</v>
      </c>
      <c r="BE188" s="200">
        <v>0</v>
      </c>
      <c r="BF188" s="200">
        <v>0</v>
      </c>
      <c r="BG188" s="200">
        <v>0</v>
      </c>
      <c r="BH188" s="200">
        <v>0</v>
      </c>
      <c r="BI188" s="205" t="s">
        <v>320</v>
      </c>
      <c r="BJ188" s="205" t="s">
        <v>320</v>
      </c>
      <c r="BK188" s="205" t="s">
        <v>320</v>
      </c>
      <c r="BL188" s="205" t="s">
        <v>320</v>
      </c>
      <c r="BM188" s="205" t="s">
        <v>320</v>
      </c>
      <c r="BN188" s="205" t="s">
        <v>320</v>
      </c>
      <c r="BO188" s="205" t="s">
        <v>320</v>
      </c>
      <c r="BP188" s="205" t="s">
        <v>320</v>
      </c>
      <c r="BQ188" s="205" t="s">
        <v>320</v>
      </c>
      <c r="BR188" s="205" t="s">
        <v>320</v>
      </c>
      <c r="BS188" s="205" t="s">
        <v>320</v>
      </c>
      <c r="BT188" s="200">
        <v>0</v>
      </c>
      <c r="BU188" s="200">
        <v>0</v>
      </c>
      <c r="BV188" s="200">
        <v>0</v>
      </c>
      <c r="BW188" s="200">
        <v>0</v>
      </c>
      <c r="BX188" s="200">
        <v>0</v>
      </c>
      <c r="BY188" s="200">
        <v>0</v>
      </c>
      <c r="BZ188" s="200">
        <v>0</v>
      </c>
      <c r="CA188" s="200">
        <v>0</v>
      </c>
      <c r="CB188" s="200">
        <v>0</v>
      </c>
      <c r="CC188" s="200">
        <v>0</v>
      </c>
      <c r="CD188" s="200">
        <v>0</v>
      </c>
      <c r="CE188" s="200">
        <v>0</v>
      </c>
      <c r="CF188" s="200">
        <v>0</v>
      </c>
      <c r="CG188" s="200">
        <v>0</v>
      </c>
      <c r="CH188" s="205" t="s">
        <v>320</v>
      </c>
      <c r="CI188" s="200">
        <v>0</v>
      </c>
      <c r="CJ188" s="200">
        <v>0</v>
      </c>
      <c r="CK188" s="200">
        <v>0</v>
      </c>
      <c r="CL188" s="200">
        <v>0</v>
      </c>
      <c r="CM188" s="200">
        <v>0</v>
      </c>
      <c r="CN188" s="200">
        <v>0</v>
      </c>
      <c r="CO188" s="200">
        <v>0</v>
      </c>
      <c r="CP188" s="200">
        <v>0</v>
      </c>
      <c r="CQ188" s="200">
        <v>0</v>
      </c>
      <c r="CR188" s="200">
        <v>0</v>
      </c>
      <c r="CS188" s="200">
        <v>0</v>
      </c>
      <c r="CT188" s="205" t="s">
        <v>320</v>
      </c>
      <c r="CU188" s="209" t="s">
        <v>320</v>
      </c>
    </row>
    <row r="189" ht="15.4" customHeight="1" spans="1:99">
      <c r="A189" s="201" t="s">
        <v>616</v>
      </c>
      <c r="B189" s="202" t="s">
        <v>134</v>
      </c>
      <c r="C189" s="202" t="s">
        <v>134</v>
      </c>
      <c r="D189" s="202" t="s">
        <v>617</v>
      </c>
      <c r="E189" s="200">
        <v>32322421.07</v>
      </c>
      <c r="F189" s="200">
        <v>11802977.27</v>
      </c>
      <c r="G189" s="200">
        <v>3547565.88</v>
      </c>
      <c r="H189" s="200">
        <v>2440398.5</v>
      </c>
      <c r="I189" s="200">
        <v>2393219.17</v>
      </c>
      <c r="J189" s="200">
        <v>738723.28</v>
      </c>
      <c r="K189" s="200">
        <v>230977.5</v>
      </c>
      <c r="L189" s="200">
        <v>148700</v>
      </c>
      <c r="M189" s="200">
        <v>1088977.46</v>
      </c>
      <c r="N189" s="200">
        <v>6230</v>
      </c>
      <c r="O189" s="200">
        <v>1208185.48</v>
      </c>
      <c r="P189" s="200">
        <v>2503714.97</v>
      </c>
      <c r="Q189" s="200">
        <v>298803.79</v>
      </c>
      <c r="R189" s="200">
        <v>100521.2</v>
      </c>
      <c r="S189" s="200">
        <v>0</v>
      </c>
      <c r="T189" s="200">
        <v>14373.56</v>
      </c>
      <c r="U189" s="200">
        <v>19270</v>
      </c>
      <c r="V189" s="200">
        <v>167908</v>
      </c>
      <c r="W189" s="200">
        <v>115581.62</v>
      </c>
      <c r="X189" s="200">
        <v>0</v>
      </c>
      <c r="Y189" s="200">
        <v>101672</v>
      </c>
      <c r="Z189" s="200">
        <v>158388.5</v>
      </c>
      <c r="AA189" s="200">
        <v>0</v>
      </c>
      <c r="AB189" s="200">
        <v>34891.85</v>
      </c>
      <c r="AC189" s="200">
        <v>0</v>
      </c>
      <c r="AD189" s="200">
        <v>75931.3</v>
      </c>
      <c r="AE189" s="200">
        <v>240163.5</v>
      </c>
      <c r="AF189" s="200">
        <v>19300</v>
      </c>
      <c r="AG189" s="200">
        <v>0</v>
      </c>
      <c r="AH189" s="200">
        <v>0</v>
      </c>
      <c r="AI189" s="200">
        <v>0</v>
      </c>
      <c r="AJ189" s="200">
        <v>145300</v>
      </c>
      <c r="AK189" s="200">
        <v>0</v>
      </c>
      <c r="AL189" s="200">
        <v>137492.54</v>
      </c>
      <c r="AM189" s="200">
        <v>0</v>
      </c>
      <c r="AN189" s="200">
        <v>0</v>
      </c>
      <c r="AO189" s="200">
        <v>847925</v>
      </c>
      <c r="AP189" s="200">
        <v>0</v>
      </c>
      <c r="AQ189" s="200">
        <v>26192.11</v>
      </c>
      <c r="AR189" s="200">
        <v>16049929.31</v>
      </c>
      <c r="AS189" s="200">
        <v>0</v>
      </c>
      <c r="AT189" s="200">
        <v>0</v>
      </c>
      <c r="AU189" s="200">
        <v>0</v>
      </c>
      <c r="AV189" s="200">
        <v>0</v>
      </c>
      <c r="AW189" s="200">
        <v>0</v>
      </c>
      <c r="AX189" s="200">
        <v>0</v>
      </c>
      <c r="AY189" s="200">
        <v>15102027.72</v>
      </c>
      <c r="AZ189" s="200">
        <v>0</v>
      </c>
      <c r="BA189" s="200">
        <v>9084</v>
      </c>
      <c r="BB189" s="200">
        <v>0</v>
      </c>
      <c r="BC189" s="200">
        <v>915717.59</v>
      </c>
      <c r="BD189" s="200">
        <v>0</v>
      </c>
      <c r="BE189" s="200">
        <v>0</v>
      </c>
      <c r="BF189" s="200">
        <v>0</v>
      </c>
      <c r="BG189" s="200">
        <v>0</v>
      </c>
      <c r="BH189" s="200">
        <v>23100</v>
      </c>
      <c r="BI189" s="205" t="s">
        <v>320</v>
      </c>
      <c r="BJ189" s="205" t="s">
        <v>320</v>
      </c>
      <c r="BK189" s="205" t="s">
        <v>320</v>
      </c>
      <c r="BL189" s="205" t="s">
        <v>320</v>
      </c>
      <c r="BM189" s="205" t="s">
        <v>320</v>
      </c>
      <c r="BN189" s="205" t="s">
        <v>320</v>
      </c>
      <c r="BO189" s="205" t="s">
        <v>320</v>
      </c>
      <c r="BP189" s="205" t="s">
        <v>320</v>
      </c>
      <c r="BQ189" s="205" t="s">
        <v>320</v>
      </c>
      <c r="BR189" s="205" t="s">
        <v>320</v>
      </c>
      <c r="BS189" s="205" t="s">
        <v>320</v>
      </c>
      <c r="BT189" s="200">
        <v>1885799.52</v>
      </c>
      <c r="BU189" s="200">
        <v>0</v>
      </c>
      <c r="BV189" s="200">
        <v>339597</v>
      </c>
      <c r="BW189" s="200">
        <v>0</v>
      </c>
      <c r="BX189" s="200">
        <v>0</v>
      </c>
      <c r="BY189" s="200">
        <v>0</v>
      </c>
      <c r="BZ189" s="200">
        <v>1211600</v>
      </c>
      <c r="CA189" s="200">
        <v>0</v>
      </c>
      <c r="CB189" s="200">
        <v>0</v>
      </c>
      <c r="CC189" s="200">
        <v>0</v>
      </c>
      <c r="CD189" s="200">
        <v>0</v>
      </c>
      <c r="CE189" s="200">
        <v>0</v>
      </c>
      <c r="CF189" s="200">
        <v>0</v>
      </c>
      <c r="CG189" s="200">
        <v>0</v>
      </c>
      <c r="CH189" s="205" t="s">
        <v>320</v>
      </c>
      <c r="CI189" s="200">
        <v>334602.52</v>
      </c>
      <c r="CJ189" s="200">
        <v>80000</v>
      </c>
      <c r="CK189" s="200">
        <v>0</v>
      </c>
      <c r="CL189" s="200">
        <v>80000</v>
      </c>
      <c r="CM189" s="200">
        <v>0</v>
      </c>
      <c r="CN189" s="200">
        <v>0</v>
      </c>
      <c r="CO189" s="200">
        <v>0</v>
      </c>
      <c r="CP189" s="200">
        <v>0</v>
      </c>
      <c r="CQ189" s="200">
        <v>0</v>
      </c>
      <c r="CR189" s="200">
        <v>0</v>
      </c>
      <c r="CS189" s="200">
        <v>0</v>
      </c>
      <c r="CT189" s="205" t="s">
        <v>320</v>
      </c>
      <c r="CU189" s="209" t="s">
        <v>320</v>
      </c>
    </row>
    <row r="190" ht="15.4" customHeight="1" spans="1:99">
      <c r="A190" s="201" t="s">
        <v>618</v>
      </c>
      <c r="B190" s="202" t="s">
        <v>134</v>
      </c>
      <c r="C190" s="202" t="s">
        <v>134</v>
      </c>
      <c r="D190" s="202" t="s">
        <v>619</v>
      </c>
      <c r="E190" s="200">
        <v>736919.72</v>
      </c>
      <c r="F190" s="200">
        <v>642734.87</v>
      </c>
      <c r="G190" s="200">
        <v>229988</v>
      </c>
      <c r="H190" s="200">
        <v>180836.5</v>
      </c>
      <c r="I190" s="200">
        <v>205846.16</v>
      </c>
      <c r="J190" s="200">
        <v>7950.48</v>
      </c>
      <c r="K190" s="200">
        <v>17316</v>
      </c>
      <c r="L190" s="200">
        <v>0</v>
      </c>
      <c r="M190" s="200">
        <v>0</v>
      </c>
      <c r="N190" s="200">
        <v>0</v>
      </c>
      <c r="O190" s="200">
        <v>797.73</v>
      </c>
      <c r="P190" s="200">
        <v>85358.15</v>
      </c>
      <c r="Q190" s="200">
        <v>7833.8</v>
      </c>
      <c r="R190" s="200">
        <v>0</v>
      </c>
      <c r="S190" s="200">
        <v>0</v>
      </c>
      <c r="T190" s="200">
        <v>185</v>
      </c>
      <c r="U190" s="200">
        <v>0</v>
      </c>
      <c r="V190" s="200">
        <v>0</v>
      </c>
      <c r="W190" s="200">
        <v>732</v>
      </c>
      <c r="X190" s="200">
        <v>0</v>
      </c>
      <c r="Y190" s="200">
        <v>0</v>
      </c>
      <c r="Z190" s="200">
        <v>3670</v>
      </c>
      <c r="AA190" s="200">
        <v>0</v>
      </c>
      <c r="AB190" s="200">
        <v>835</v>
      </c>
      <c r="AC190" s="200">
        <v>0</v>
      </c>
      <c r="AD190" s="200">
        <v>0</v>
      </c>
      <c r="AE190" s="200">
        <v>3075</v>
      </c>
      <c r="AF190" s="200">
        <v>0</v>
      </c>
      <c r="AG190" s="200">
        <v>0</v>
      </c>
      <c r="AH190" s="200">
        <v>0</v>
      </c>
      <c r="AI190" s="200">
        <v>0</v>
      </c>
      <c r="AJ190" s="200">
        <v>0</v>
      </c>
      <c r="AK190" s="200">
        <v>0</v>
      </c>
      <c r="AL190" s="200">
        <v>6702.35</v>
      </c>
      <c r="AM190" s="200">
        <v>0</v>
      </c>
      <c r="AN190" s="200">
        <v>0</v>
      </c>
      <c r="AO190" s="200">
        <v>62325</v>
      </c>
      <c r="AP190" s="200">
        <v>0</v>
      </c>
      <c r="AQ190" s="200">
        <v>0</v>
      </c>
      <c r="AR190" s="200">
        <v>8826.7</v>
      </c>
      <c r="AS190" s="200">
        <v>0</v>
      </c>
      <c r="AT190" s="200">
        <v>0</v>
      </c>
      <c r="AU190" s="200">
        <v>0</v>
      </c>
      <c r="AV190" s="200">
        <v>0</v>
      </c>
      <c r="AW190" s="200">
        <v>1810</v>
      </c>
      <c r="AX190" s="200">
        <v>0</v>
      </c>
      <c r="AY190" s="200">
        <v>0</v>
      </c>
      <c r="AZ190" s="200">
        <v>0</v>
      </c>
      <c r="BA190" s="200">
        <v>0</v>
      </c>
      <c r="BB190" s="200">
        <v>0</v>
      </c>
      <c r="BC190" s="200">
        <v>3123.3</v>
      </c>
      <c r="BD190" s="200">
        <v>0</v>
      </c>
      <c r="BE190" s="200">
        <v>0</v>
      </c>
      <c r="BF190" s="200">
        <v>0</v>
      </c>
      <c r="BG190" s="200">
        <v>0</v>
      </c>
      <c r="BH190" s="200">
        <v>3893.4</v>
      </c>
      <c r="BI190" s="205" t="s">
        <v>320</v>
      </c>
      <c r="BJ190" s="205" t="s">
        <v>320</v>
      </c>
      <c r="BK190" s="205" t="s">
        <v>320</v>
      </c>
      <c r="BL190" s="205" t="s">
        <v>320</v>
      </c>
      <c r="BM190" s="205" t="s">
        <v>320</v>
      </c>
      <c r="BN190" s="205" t="s">
        <v>320</v>
      </c>
      <c r="BO190" s="205" t="s">
        <v>320</v>
      </c>
      <c r="BP190" s="205" t="s">
        <v>320</v>
      </c>
      <c r="BQ190" s="205" t="s">
        <v>320</v>
      </c>
      <c r="BR190" s="205" t="s">
        <v>320</v>
      </c>
      <c r="BS190" s="205" t="s">
        <v>320</v>
      </c>
      <c r="BT190" s="200">
        <v>0</v>
      </c>
      <c r="BU190" s="200">
        <v>0</v>
      </c>
      <c r="BV190" s="200">
        <v>0</v>
      </c>
      <c r="BW190" s="200">
        <v>0</v>
      </c>
      <c r="BX190" s="200">
        <v>0</v>
      </c>
      <c r="BY190" s="200">
        <v>0</v>
      </c>
      <c r="BZ190" s="200">
        <v>0</v>
      </c>
      <c r="CA190" s="200">
        <v>0</v>
      </c>
      <c r="CB190" s="200">
        <v>0</v>
      </c>
      <c r="CC190" s="200">
        <v>0</v>
      </c>
      <c r="CD190" s="200">
        <v>0</v>
      </c>
      <c r="CE190" s="200">
        <v>0</v>
      </c>
      <c r="CF190" s="200">
        <v>0</v>
      </c>
      <c r="CG190" s="200">
        <v>0</v>
      </c>
      <c r="CH190" s="205" t="s">
        <v>320</v>
      </c>
      <c r="CI190" s="200">
        <v>0</v>
      </c>
      <c r="CJ190" s="200">
        <v>0</v>
      </c>
      <c r="CK190" s="200">
        <v>0</v>
      </c>
      <c r="CL190" s="200">
        <v>0</v>
      </c>
      <c r="CM190" s="200">
        <v>0</v>
      </c>
      <c r="CN190" s="200">
        <v>0</v>
      </c>
      <c r="CO190" s="200">
        <v>0</v>
      </c>
      <c r="CP190" s="200">
        <v>0</v>
      </c>
      <c r="CQ190" s="200">
        <v>0</v>
      </c>
      <c r="CR190" s="200">
        <v>0</v>
      </c>
      <c r="CS190" s="200">
        <v>0</v>
      </c>
      <c r="CT190" s="205" t="s">
        <v>320</v>
      </c>
      <c r="CU190" s="209" t="s">
        <v>320</v>
      </c>
    </row>
    <row r="191" ht="15.4" customHeight="1" spans="1:99">
      <c r="A191" s="201" t="s">
        <v>620</v>
      </c>
      <c r="B191" s="202" t="s">
        <v>134</v>
      </c>
      <c r="C191" s="202" t="s">
        <v>134</v>
      </c>
      <c r="D191" s="202" t="s">
        <v>621</v>
      </c>
      <c r="E191" s="200">
        <v>1497909.57</v>
      </c>
      <c r="F191" s="200">
        <v>571585.4</v>
      </c>
      <c r="G191" s="200">
        <v>280541</v>
      </c>
      <c r="H191" s="200">
        <v>0</v>
      </c>
      <c r="I191" s="200">
        <v>79000</v>
      </c>
      <c r="J191" s="200">
        <v>0</v>
      </c>
      <c r="K191" s="200">
        <v>13999</v>
      </c>
      <c r="L191" s="200">
        <v>126031</v>
      </c>
      <c r="M191" s="200">
        <v>0</v>
      </c>
      <c r="N191" s="200">
        <v>0</v>
      </c>
      <c r="O191" s="200">
        <v>72014.4</v>
      </c>
      <c r="P191" s="200">
        <v>897169.43</v>
      </c>
      <c r="Q191" s="200">
        <v>173280.3</v>
      </c>
      <c r="R191" s="200">
        <v>294.5</v>
      </c>
      <c r="S191" s="200">
        <v>0</v>
      </c>
      <c r="T191" s="200">
        <v>185</v>
      </c>
      <c r="U191" s="200">
        <v>6799.8</v>
      </c>
      <c r="V191" s="200">
        <v>19661.5</v>
      </c>
      <c r="W191" s="200">
        <v>4661.03</v>
      </c>
      <c r="X191" s="200">
        <v>0</v>
      </c>
      <c r="Y191" s="200">
        <v>71820</v>
      </c>
      <c r="Z191" s="200">
        <v>36324.59</v>
      </c>
      <c r="AA191" s="200">
        <v>0</v>
      </c>
      <c r="AB191" s="200">
        <v>22467.65</v>
      </c>
      <c r="AC191" s="200">
        <v>0</v>
      </c>
      <c r="AD191" s="200">
        <v>1611</v>
      </c>
      <c r="AE191" s="200">
        <v>9164.5</v>
      </c>
      <c r="AF191" s="200">
        <v>10808</v>
      </c>
      <c r="AG191" s="200">
        <v>0</v>
      </c>
      <c r="AH191" s="200">
        <v>0</v>
      </c>
      <c r="AI191" s="200">
        <v>0</v>
      </c>
      <c r="AJ191" s="200">
        <v>275600</v>
      </c>
      <c r="AK191" s="200">
        <v>0</v>
      </c>
      <c r="AL191" s="200">
        <v>20891.76</v>
      </c>
      <c r="AM191" s="200">
        <v>0</v>
      </c>
      <c r="AN191" s="200">
        <v>24420.71</v>
      </c>
      <c r="AO191" s="200">
        <v>129975</v>
      </c>
      <c r="AP191" s="200">
        <v>0</v>
      </c>
      <c r="AQ191" s="200">
        <v>89204.09</v>
      </c>
      <c r="AR191" s="200">
        <v>29154.74</v>
      </c>
      <c r="AS191" s="200">
        <v>0</v>
      </c>
      <c r="AT191" s="200">
        <v>0</v>
      </c>
      <c r="AU191" s="200">
        <v>0</v>
      </c>
      <c r="AV191" s="200">
        <v>0</v>
      </c>
      <c r="AW191" s="200">
        <v>1890</v>
      </c>
      <c r="AX191" s="200">
        <v>0</v>
      </c>
      <c r="AY191" s="200">
        <v>0</v>
      </c>
      <c r="AZ191" s="200">
        <v>0</v>
      </c>
      <c r="BA191" s="200">
        <v>2400</v>
      </c>
      <c r="BB191" s="200">
        <v>0</v>
      </c>
      <c r="BC191" s="200">
        <v>14974.8</v>
      </c>
      <c r="BD191" s="200">
        <v>0</v>
      </c>
      <c r="BE191" s="200">
        <v>0</v>
      </c>
      <c r="BF191" s="200">
        <v>0</v>
      </c>
      <c r="BG191" s="200">
        <v>0</v>
      </c>
      <c r="BH191" s="200">
        <v>9889.94</v>
      </c>
      <c r="BI191" s="205" t="s">
        <v>320</v>
      </c>
      <c r="BJ191" s="205" t="s">
        <v>320</v>
      </c>
      <c r="BK191" s="205" t="s">
        <v>320</v>
      </c>
      <c r="BL191" s="205" t="s">
        <v>320</v>
      </c>
      <c r="BM191" s="205" t="s">
        <v>320</v>
      </c>
      <c r="BN191" s="205" t="s">
        <v>320</v>
      </c>
      <c r="BO191" s="205" t="s">
        <v>320</v>
      </c>
      <c r="BP191" s="205" t="s">
        <v>320</v>
      </c>
      <c r="BQ191" s="205" t="s">
        <v>320</v>
      </c>
      <c r="BR191" s="205" t="s">
        <v>320</v>
      </c>
      <c r="BS191" s="205" t="s">
        <v>320</v>
      </c>
      <c r="BT191" s="200">
        <v>0</v>
      </c>
      <c r="BU191" s="200">
        <v>0</v>
      </c>
      <c r="BV191" s="200">
        <v>0</v>
      </c>
      <c r="BW191" s="200">
        <v>0</v>
      </c>
      <c r="BX191" s="200">
        <v>0</v>
      </c>
      <c r="BY191" s="200">
        <v>0</v>
      </c>
      <c r="BZ191" s="200">
        <v>0</v>
      </c>
      <c r="CA191" s="200">
        <v>0</v>
      </c>
      <c r="CB191" s="200">
        <v>0</v>
      </c>
      <c r="CC191" s="200">
        <v>0</v>
      </c>
      <c r="CD191" s="200">
        <v>0</v>
      </c>
      <c r="CE191" s="200">
        <v>0</v>
      </c>
      <c r="CF191" s="200">
        <v>0</v>
      </c>
      <c r="CG191" s="200">
        <v>0</v>
      </c>
      <c r="CH191" s="205" t="s">
        <v>320</v>
      </c>
      <c r="CI191" s="200">
        <v>0</v>
      </c>
      <c r="CJ191" s="200">
        <v>0</v>
      </c>
      <c r="CK191" s="200">
        <v>0</v>
      </c>
      <c r="CL191" s="200">
        <v>0</v>
      </c>
      <c r="CM191" s="200">
        <v>0</v>
      </c>
      <c r="CN191" s="200">
        <v>0</v>
      </c>
      <c r="CO191" s="200">
        <v>0</v>
      </c>
      <c r="CP191" s="200">
        <v>0</v>
      </c>
      <c r="CQ191" s="200">
        <v>0</v>
      </c>
      <c r="CR191" s="200">
        <v>0</v>
      </c>
      <c r="CS191" s="200">
        <v>0</v>
      </c>
      <c r="CT191" s="205" t="s">
        <v>320</v>
      </c>
      <c r="CU191" s="209" t="s">
        <v>320</v>
      </c>
    </row>
    <row r="192" ht="15.4" customHeight="1" spans="1:99">
      <c r="A192" s="201" t="s">
        <v>622</v>
      </c>
      <c r="B192" s="202" t="s">
        <v>134</v>
      </c>
      <c r="C192" s="202" t="s">
        <v>134</v>
      </c>
      <c r="D192" s="202" t="s">
        <v>623</v>
      </c>
      <c r="E192" s="200">
        <v>10350289.4</v>
      </c>
      <c r="F192" s="200">
        <v>7256692.79</v>
      </c>
      <c r="G192" s="200">
        <v>2758499</v>
      </c>
      <c r="H192" s="200">
        <v>2337309.5</v>
      </c>
      <c r="I192" s="200">
        <v>147363</v>
      </c>
      <c r="J192" s="200">
        <v>23918</v>
      </c>
      <c r="K192" s="200">
        <v>147146.9</v>
      </c>
      <c r="L192" s="200">
        <v>1839306.39</v>
      </c>
      <c r="M192" s="200">
        <v>0</v>
      </c>
      <c r="N192" s="200">
        <v>0</v>
      </c>
      <c r="O192" s="200">
        <v>3150</v>
      </c>
      <c r="P192" s="200">
        <v>459764.71</v>
      </c>
      <c r="Q192" s="200">
        <v>27523.33</v>
      </c>
      <c r="R192" s="200">
        <v>0</v>
      </c>
      <c r="S192" s="200">
        <v>0</v>
      </c>
      <c r="T192" s="200">
        <v>1897</v>
      </c>
      <c r="U192" s="200">
        <v>17876.48</v>
      </c>
      <c r="V192" s="200">
        <v>151350.91</v>
      </c>
      <c r="W192" s="200">
        <v>32711.54</v>
      </c>
      <c r="X192" s="200">
        <v>0</v>
      </c>
      <c r="Y192" s="200">
        <v>1320</v>
      </c>
      <c r="Z192" s="200">
        <v>22241.8</v>
      </c>
      <c r="AA192" s="200">
        <v>0</v>
      </c>
      <c r="AB192" s="200">
        <v>3255</v>
      </c>
      <c r="AC192" s="200">
        <v>0</v>
      </c>
      <c r="AD192" s="200">
        <v>0</v>
      </c>
      <c r="AE192" s="200">
        <v>21044.13</v>
      </c>
      <c r="AF192" s="200">
        <v>7755</v>
      </c>
      <c r="AG192" s="200">
        <v>0</v>
      </c>
      <c r="AH192" s="200">
        <v>0</v>
      </c>
      <c r="AI192" s="200">
        <v>0</v>
      </c>
      <c r="AJ192" s="200">
        <v>8814.8</v>
      </c>
      <c r="AK192" s="200">
        <v>0</v>
      </c>
      <c r="AL192" s="200">
        <v>99687.42</v>
      </c>
      <c r="AM192" s="200">
        <v>191.04</v>
      </c>
      <c r="AN192" s="200">
        <v>0</v>
      </c>
      <c r="AO192" s="200">
        <v>12481.02</v>
      </c>
      <c r="AP192" s="200">
        <v>0</v>
      </c>
      <c r="AQ192" s="200">
        <v>51615.24</v>
      </c>
      <c r="AR192" s="200">
        <v>2633831.9</v>
      </c>
      <c r="AS192" s="200">
        <v>0</v>
      </c>
      <c r="AT192" s="200">
        <v>0</v>
      </c>
      <c r="AU192" s="200">
        <v>0</v>
      </c>
      <c r="AV192" s="200">
        <v>0</v>
      </c>
      <c r="AW192" s="200">
        <v>1749547.9</v>
      </c>
      <c r="AX192" s="200">
        <v>607100</v>
      </c>
      <c r="AY192" s="200">
        <v>0</v>
      </c>
      <c r="AZ192" s="200">
        <v>0</v>
      </c>
      <c r="BA192" s="200">
        <v>0</v>
      </c>
      <c r="BB192" s="200">
        <v>0</v>
      </c>
      <c r="BC192" s="200">
        <v>257357</v>
      </c>
      <c r="BD192" s="200">
        <v>0</v>
      </c>
      <c r="BE192" s="200">
        <v>0</v>
      </c>
      <c r="BF192" s="200">
        <v>0</v>
      </c>
      <c r="BG192" s="200">
        <v>0</v>
      </c>
      <c r="BH192" s="200">
        <v>19827</v>
      </c>
      <c r="BI192" s="205" t="s">
        <v>320</v>
      </c>
      <c r="BJ192" s="205" t="s">
        <v>320</v>
      </c>
      <c r="BK192" s="205" t="s">
        <v>320</v>
      </c>
      <c r="BL192" s="205" t="s">
        <v>320</v>
      </c>
      <c r="BM192" s="205" t="s">
        <v>320</v>
      </c>
      <c r="BN192" s="205" t="s">
        <v>320</v>
      </c>
      <c r="BO192" s="205" t="s">
        <v>320</v>
      </c>
      <c r="BP192" s="205" t="s">
        <v>320</v>
      </c>
      <c r="BQ192" s="205" t="s">
        <v>320</v>
      </c>
      <c r="BR192" s="205" t="s">
        <v>320</v>
      </c>
      <c r="BS192" s="205" t="s">
        <v>320</v>
      </c>
      <c r="BT192" s="200">
        <v>0</v>
      </c>
      <c r="BU192" s="200">
        <v>0</v>
      </c>
      <c r="BV192" s="200">
        <v>0</v>
      </c>
      <c r="BW192" s="200">
        <v>0</v>
      </c>
      <c r="BX192" s="200">
        <v>0</v>
      </c>
      <c r="BY192" s="200">
        <v>0</v>
      </c>
      <c r="BZ192" s="200">
        <v>0</v>
      </c>
      <c r="CA192" s="200">
        <v>0</v>
      </c>
      <c r="CB192" s="200">
        <v>0</v>
      </c>
      <c r="CC192" s="200">
        <v>0</v>
      </c>
      <c r="CD192" s="200">
        <v>0</v>
      </c>
      <c r="CE192" s="200">
        <v>0</v>
      </c>
      <c r="CF192" s="200">
        <v>0</v>
      </c>
      <c r="CG192" s="200">
        <v>0</v>
      </c>
      <c r="CH192" s="205" t="s">
        <v>320</v>
      </c>
      <c r="CI192" s="200">
        <v>0</v>
      </c>
      <c r="CJ192" s="200">
        <v>0</v>
      </c>
      <c r="CK192" s="200">
        <v>0</v>
      </c>
      <c r="CL192" s="200">
        <v>0</v>
      </c>
      <c r="CM192" s="200">
        <v>0</v>
      </c>
      <c r="CN192" s="200">
        <v>0</v>
      </c>
      <c r="CO192" s="200">
        <v>0</v>
      </c>
      <c r="CP192" s="200">
        <v>0</v>
      </c>
      <c r="CQ192" s="200">
        <v>0</v>
      </c>
      <c r="CR192" s="200">
        <v>0</v>
      </c>
      <c r="CS192" s="200">
        <v>0</v>
      </c>
      <c r="CT192" s="205" t="s">
        <v>320</v>
      </c>
      <c r="CU192" s="209" t="s">
        <v>320</v>
      </c>
    </row>
    <row r="193" ht="15.4" customHeight="1" spans="1:99">
      <c r="A193" s="201" t="s">
        <v>624</v>
      </c>
      <c r="B193" s="202" t="s">
        <v>134</v>
      </c>
      <c r="C193" s="202" t="s">
        <v>134</v>
      </c>
      <c r="D193" s="202" t="s">
        <v>326</v>
      </c>
      <c r="E193" s="200">
        <v>3279804.74</v>
      </c>
      <c r="F193" s="200">
        <v>2792084.74</v>
      </c>
      <c r="G193" s="200">
        <v>1004889</v>
      </c>
      <c r="H193" s="200">
        <v>981371</v>
      </c>
      <c r="I193" s="200">
        <v>88396</v>
      </c>
      <c r="J193" s="200">
        <v>0</v>
      </c>
      <c r="K193" s="200">
        <v>52661.4</v>
      </c>
      <c r="L193" s="200">
        <v>664767.34</v>
      </c>
      <c r="M193" s="200">
        <v>0</v>
      </c>
      <c r="N193" s="200">
        <v>0</v>
      </c>
      <c r="O193" s="200">
        <v>0</v>
      </c>
      <c r="P193" s="200">
        <v>222489</v>
      </c>
      <c r="Q193" s="200">
        <v>4279.93</v>
      </c>
      <c r="R193" s="200">
        <v>0</v>
      </c>
      <c r="S193" s="200">
        <v>0</v>
      </c>
      <c r="T193" s="200">
        <v>658</v>
      </c>
      <c r="U193" s="200">
        <v>12415.12</v>
      </c>
      <c r="V193" s="200">
        <v>135350.91</v>
      </c>
      <c r="W193" s="200">
        <v>24650.04</v>
      </c>
      <c r="X193" s="200">
        <v>0</v>
      </c>
      <c r="Y193" s="200">
        <v>1320</v>
      </c>
      <c r="Z193" s="200">
        <v>0</v>
      </c>
      <c r="AA193" s="200">
        <v>0</v>
      </c>
      <c r="AB193" s="200">
        <v>0</v>
      </c>
      <c r="AC193" s="200">
        <v>0</v>
      </c>
      <c r="AD193" s="200">
        <v>0</v>
      </c>
      <c r="AE193" s="200">
        <v>0</v>
      </c>
      <c r="AF193" s="200">
        <v>0</v>
      </c>
      <c r="AG193" s="200">
        <v>0</v>
      </c>
      <c r="AH193" s="200">
        <v>0</v>
      </c>
      <c r="AI193" s="200">
        <v>0</v>
      </c>
      <c r="AJ193" s="200">
        <v>170</v>
      </c>
      <c r="AK193" s="200">
        <v>0</v>
      </c>
      <c r="AL193" s="200">
        <v>39544</v>
      </c>
      <c r="AM193" s="200">
        <v>0</v>
      </c>
      <c r="AN193" s="200">
        <v>0</v>
      </c>
      <c r="AO193" s="200">
        <v>4101</v>
      </c>
      <c r="AP193" s="200">
        <v>0</v>
      </c>
      <c r="AQ193" s="200">
        <v>0</v>
      </c>
      <c r="AR193" s="200">
        <v>265231</v>
      </c>
      <c r="AS193" s="200">
        <v>0</v>
      </c>
      <c r="AT193" s="200">
        <v>0</v>
      </c>
      <c r="AU193" s="200">
        <v>0</v>
      </c>
      <c r="AV193" s="200">
        <v>0</v>
      </c>
      <c r="AW193" s="200">
        <v>12340</v>
      </c>
      <c r="AX193" s="200">
        <v>0</v>
      </c>
      <c r="AY193" s="200">
        <v>0</v>
      </c>
      <c r="AZ193" s="200">
        <v>0</v>
      </c>
      <c r="BA193" s="200">
        <v>0</v>
      </c>
      <c r="BB193" s="200">
        <v>0</v>
      </c>
      <c r="BC193" s="200">
        <v>237264</v>
      </c>
      <c r="BD193" s="200">
        <v>0</v>
      </c>
      <c r="BE193" s="200">
        <v>0</v>
      </c>
      <c r="BF193" s="200">
        <v>0</v>
      </c>
      <c r="BG193" s="200">
        <v>0</v>
      </c>
      <c r="BH193" s="200">
        <v>15627</v>
      </c>
      <c r="BI193" s="205" t="s">
        <v>320</v>
      </c>
      <c r="BJ193" s="205" t="s">
        <v>320</v>
      </c>
      <c r="BK193" s="205" t="s">
        <v>320</v>
      </c>
      <c r="BL193" s="205" t="s">
        <v>320</v>
      </c>
      <c r="BM193" s="205" t="s">
        <v>320</v>
      </c>
      <c r="BN193" s="205" t="s">
        <v>320</v>
      </c>
      <c r="BO193" s="205" t="s">
        <v>320</v>
      </c>
      <c r="BP193" s="205" t="s">
        <v>320</v>
      </c>
      <c r="BQ193" s="205" t="s">
        <v>320</v>
      </c>
      <c r="BR193" s="205" t="s">
        <v>320</v>
      </c>
      <c r="BS193" s="205" t="s">
        <v>320</v>
      </c>
      <c r="BT193" s="200">
        <v>0</v>
      </c>
      <c r="BU193" s="200">
        <v>0</v>
      </c>
      <c r="BV193" s="200">
        <v>0</v>
      </c>
      <c r="BW193" s="200">
        <v>0</v>
      </c>
      <c r="BX193" s="200">
        <v>0</v>
      </c>
      <c r="BY193" s="200">
        <v>0</v>
      </c>
      <c r="BZ193" s="200">
        <v>0</v>
      </c>
      <c r="CA193" s="200">
        <v>0</v>
      </c>
      <c r="CB193" s="200">
        <v>0</v>
      </c>
      <c r="CC193" s="200">
        <v>0</v>
      </c>
      <c r="CD193" s="200">
        <v>0</v>
      </c>
      <c r="CE193" s="200">
        <v>0</v>
      </c>
      <c r="CF193" s="200">
        <v>0</v>
      </c>
      <c r="CG193" s="200">
        <v>0</v>
      </c>
      <c r="CH193" s="205" t="s">
        <v>320</v>
      </c>
      <c r="CI193" s="200">
        <v>0</v>
      </c>
      <c r="CJ193" s="200">
        <v>0</v>
      </c>
      <c r="CK193" s="200">
        <v>0</v>
      </c>
      <c r="CL193" s="200">
        <v>0</v>
      </c>
      <c r="CM193" s="200">
        <v>0</v>
      </c>
      <c r="CN193" s="200">
        <v>0</v>
      </c>
      <c r="CO193" s="200">
        <v>0</v>
      </c>
      <c r="CP193" s="200">
        <v>0</v>
      </c>
      <c r="CQ193" s="200">
        <v>0</v>
      </c>
      <c r="CR193" s="200">
        <v>0</v>
      </c>
      <c r="CS193" s="200">
        <v>0</v>
      </c>
      <c r="CT193" s="205" t="s">
        <v>320</v>
      </c>
      <c r="CU193" s="209" t="s">
        <v>320</v>
      </c>
    </row>
    <row r="194" ht="15.4" customHeight="1" spans="1:99">
      <c r="A194" s="201" t="s">
        <v>625</v>
      </c>
      <c r="B194" s="202" t="s">
        <v>134</v>
      </c>
      <c r="C194" s="202" t="s">
        <v>134</v>
      </c>
      <c r="D194" s="202" t="s">
        <v>328</v>
      </c>
      <c r="E194" s="200">
        <v>112209.04</v>
      </c>
      <c r="F194" s="200">
        <v>86514</v>
      </c>
      <c r="G194" s="200">
        <v>0</v>
      </c>
      <c r="H194" s="200">
        <v>8328</v>
      </c>
      <c r="I194" s="200">
        <v>56567</v>
      </c>
      <c r="J194" s="200">
        <v>1594</v>
      </c>
      <c r="K194" s="200">
        <v>13998</v>
      </c>
      <c r="L194" s="200">
        <v>6027</v>
      </c>
      <c r="M194" s="200">
        <v>0</v>
      </c>
      <c r="N194" s="200">
        <v>0</v>
      </c>
      <c r="O194" s="200">
        <v>0</v>
      </c>
      <c r="P194" s="200">
        <v>21615.04</v>
      </c>
      <c r="Q194" s="200">
        <v>0</v>
      </c>
      <c r="R194" s="200">
        <v>0</v>
      </c>
      <c r="S194" s="200">
        <v>0</v>
      </c>
      <c r="T194" s="200">
        <v>0</v>
      </c>
      <c r="U194" s="200">
        <v>0</v>
      </c>
      <c r="V194" s="200">
        <v>0</v>
      </c>
      <c r="W194" s="200">
        <v>0</v>
      </c>
      <c r="X194" s="200">
        <v>0</v>
      </c>
      <c r="Y194" s="200">
        <v>0</v>
      </c>
      <c r="Z194" s="200">
        <v>0</v>
      </c>
      <c r="AA194" s="200">
        <v>0</v>
      </c>
      <c r="AB194" s="200">
        <v>0</v>
      </c>
      <c r="AC194" s="200">
        <v>0</v>
      </c>
      <c r="AD194" s="200">
        <v>0</v>
      </c>
      <c r="AE194" s="200">
        <v>12887</v>
      </c>
      <c r="AF194" s="200">
        <v>2163</v>
      </c>
      <c r="AG194" s="200">
        <v>0</v>
      </c>
      <c r="AH194" s="200">
        <v>0</v>
      </c>
      <c r="AI194" s="200">
        <v>0</v>
      </c>
      <c r="AJ194" s="200">
        <v>0</v>
      </c>
      <c r="AK194" s="200">
        <v>0</v>
      </c>
      <c r="AL194" s="200">
        <v>6374</v>
      </c>
      <c r="AM194" s="200">
        <v>191.04</v>
      </c>
      <c r="AN194" s="200">
        <v>0</v>
      </c>
      <c r="AO194" s="200">
        <v>0</v>
      </c>
      <c r="AP194" s="200">
        <v>0</v>
      </c>
      <c r="AQ194" s="200">
        <v>0</v>
      </c>
      <c r="AR194" s="200">
        <v>4080</v>
      </c>
      <c r="AS194" s="200">
        <v>0</v>
      </c>
      <c r="AT194" s="200">
        <v>0</v>
      </c>
      <c r="AU194" s="200">
        <v>0</v>
      </c>
      <c r="AV194" s="200">
        <v>0</v>
      </c>
      <c r="AW194" s="200">
        <v>4080</v>
      </c>
      <c r="AX194" s="200">
        <v>0</v>
      </c>
      <c r="AY194" s="200">
        <v>0</v>
      </c>
      <c r="AZ194" s="200">
        <v>0</v>
      </c>
      <c r="BA194" s="200">
        <v>0</v>
      </c>
      <c r="BB194" s="200">
        <v>0</v>
      </c>
      <c r="BC194" s="200">
        <v>0</v>
      </c>
      <c r="BD194" s="200">
        <v>0</v>
      </c>
      <c r="BE194" s="200">
        <v>0</v>
      </c>
      <c r="BF194" s="200">
        <v>0</v>
      </c>
      <c r="BG194" s="200">
        <v>0</v>
      </c>
      <c r="BH194" s="200">
        <v>0</v>
      </c>
      <c r="BI194" s="205" t="s">
        <v>320</v>
      </c>
      <c r="BJ194" s="205" t="s">
        <v>320</v>
      </c>
      <c r="BK194" s="205" t="s">
        <v>320</v>
      </c>
      <c r="BL194" s="205" t="s">
        <v>320</v>
      </c>
      <c r="BM194" s="205" t="s">
        <v>320</v>
      </c>
      <c r="BN194" s="205" t="s">
        <v>320</v>
      </c>
      <c r="BO194" s="205" t="s">
        <v>320</v>
      </c>
      <c r="BP194" s="205" t="s">
        <v>320</v>
      </c>
      <c r="BQ194" s="205" t="s">
        <v>320</v>
      </c>
      <c r="BR194" s="205" t="s">
        <v>320</v>
      </c>
      <c r="BS194" s="205" t="s">
        <v>320</v>
      </c>
      <c r="BT194" s="200">
        <v>0</v>
      </c>
      <c r="BU194" s="200">
        <v>0</v>
      </c>
      <c r="BV194" s="200">
        <v>0</v>
      </c>
      <c r="BW194" s="200">
        <v>0</v>
      </c>
      <c r="BX194" s="200">
        <v>0</v>
      </c>
      <c r="BY194" s="200">
        <v>0</v>
      </c>
      <c r="BZ194" s="200">
        <v>0</v>
      </c>
      <c r="CA194" s="200">
        <v>0</v>
      </c>
      <c r="CB194" s="200">
        <v>0</v>
      </c>
      <c r="CC194" s="200">
        <v>0</v>
      </c>
      <c r="CD194" s="200">
        <v>0</v>
      </c>
      <c r="CE194" s="200">
        <v>0</v>
      </c>
      <c r="CF194" s="200">
        <v>0</v>
      </c>
      <c r="CG194" s="200">
        <v>0</v>
      </c>
      <c r="CH194" s="205" t="s">
        <v>320</v>
      </c>
      <c r="CI194" s="200">
        <v>0</v>
      </c>
      <c r="CJ194" s="200">
        <v>0</v>
      </c>
      <c r="CK194" s="200">
        <v>0</v>
      </c>
      <c r="CL194" s="200">
        <v>0</v>
      </c>
      <c r="CM194" s="200">
        <v>0</v>
      </c>
      <c r="CN194" s="200">
        <v>0</v>
      </c>
      <c r="CO194" s="200">
        <v>0</v>
      </c>
      <c r="CP194" s="200">
        <v>0</v>
      </c>
      <c r="CQ194" s="200">
        <v>0</v>
      </c>
      <c r="CR194" s="200">
        <v>0</v>
      </c>
      <c r="CS194" s="200">
        <v>0</v>
      </c>
      <c r="CT194" s="205" t="s">
        <v>320</v>
      </c>
      <c r="CU194" s="209" t="s">
        <v>320</v>
      </c>
    </row>
    <row r="195" ht="15.4" customHeight="1" spans="1:99">
      <c r="A195" s="201" t="s">
        <v>626</v>
      </c>
      <c r="B195" s="202" t="s">
        <v>134</v>
      </c>
      <c r="C195" s="202" t="s">
        <v>134</v>
      </c>
      <c r="D195" s="202" t="s">
        <v>342</v>
      </c>
      <c r="E195" s="200">
        <v>655367</v>
      </c>
      <c r="F195" s="200">
        <v>620932</v>
      </c>
      <c r="G195" s="200">
        <v>355808</v>
      </c>
      <c r="H195" s="200">
        <v>76212</v>
      </c>
      <c r="I195" s="200">
        <v>0</v>
      </c>
      <c r="J195" s="200">
        <v>10625</v>
      </c>
      <c r="K195" s="200">
        <v>0</v>
      </c>
      <c r="L195" s="200">
        <v>175137</v>
      </c>
      <c r="M195" s="200">
        <v>0</v>
      </c>
      <c r="N195" s="200">
        <v>0</v>
      </c>
      <c r="O195" s="200">
        <v>3150</v>
      </c>
      <c r="P195" s="200">
        <v>14342</v>
      </c>
      <c r="Q195" s="200">
        <v>6287</v>
      </c>
      <c r="R195" s="200">
        <v>0</v>
      </c>
      <c r="S195" s="200">
        <v>0</v>
      </c>
      <c r="T195" s="200">
        <v>0</v>
      </c>
      <c r="U195" s="200">
        <v>0</v>
      </c>
      <c r="V195" s="200">
        <v>0</v>
      </c>
      <c r="W195" s="200">
        <v>0</v>
      </c>
      <c r="X195" s="200">
        <v>0</v>
      </c>
      <c r="Y195" s="200">
        <v>0</v>
      </c>
      <c r="Z195" s="200">
        <v>0</v>
      </c>
      <c r="AA195" s="200">
        <v>0</v>
      </c>
      <c r="AB195" s="200">
        <v>0</v>
      </c>
      <c r="AC195" s="200">
        <v>0</v>
      </c>
      <c r="AD195" s="200">
        <v>0</v>
      </c>
      <c r="AE195" s="200">
        <v>0</v>
      </c>
      <c r="AF195" s="200">
        <v>0</v>
      </c>
      <c r="AG195" s="200">
        <v>0</v>
      </c>
      <c r="AH195" s="200">
        <v>0</v>
      </c>
      <c r="AI195" s="200">
        <v>0</v>
      </c>
      <c r="AJ195" s="200">
        <v>0</v>
      </c>
      <c r="AK195" s="200">
        <v>0</v>
      </c>
      <c r="AL195" s="200">
        <v>5348</v>
      </c>
      <c r="AM195" s="200">
        <v>0</v>
      </c>
      <c r="AN195" s="200">
        <v>0</v>
      </c>
      <c r="AO195" s="200">
        <v>0</v>
      </c>
      <c r="AP195" s="200">
        <v>0</v>
      </c>
      <c r="AQ195" s="200">
        <v>2707</v>
      </c>
      <c r="AR195" s="200">
        <v>20093</v>
      </c>
      <c r="AS195" s="200">
        <v>0</v>
      </c>
      <c r="AT195" s="200">
        <v>0</v>
      </c>
      <c r="AU195" s="200">
        <v>0</v>
      </c>
      <c r="AV195" s="200">
        <v>0</v>
      </c>
      <c r="AW195" s="200">
        <v>0</v>
      </c>
      <c r="AX195" s="200">
        <v>0</v>
      </c>
      <c r="AY195" s="200">
        <v>0</v>
      </c>
      <c r="AZ195" s="200">
        <v>0</v>
      </c>
      <c r="BA195" s="200">
        <v>0</v>
      </c>
      <c r="BB195" s="200">
        <v>0</v>
      </c>
      <c r="BC195" s="200">
        <v>20093</v>
      </c>
      <c r="BD195" s="200">
        <v>0</v>
      </c>
      <c r="BE195" s="200">
        <v>0</v>
      </c>
      <c r="BF195" s="200">
        <v>0</v>
      </c>
      <c r="BG195" s="200">
        <v>0</v>
      </c>
      <c r="BH195" s="200">
        <v>0</v>
      </c>
      <c r="BI195" s="205" t="s">
        <v>320</v>
      </c>
      <c r="BJ195" s="205" t="s">
        <v>320</v>
      </c>
      <c r="BK195" s="205" t="s">
        <v>320</v>
      </c>
      <c r="BL195" s="205" t="s">
        <v>320</v>
      </c>
      <c r="BM195" s="205" t="s">
        <v>320</v>
      </c>
      <c r="BN195" s="205" t="s">
        <v>320</v>
      </c>
      <c r="BO195" s="205" t="s">
        <v>320</v>
      </c>
      <c r="BP195" s="205" t="s">
        <v>320</v>
      </c>
      <c r="BQ195" s="205" t="s">
        <v>320</v>
      </c>
      <c r="BR195" s="205" t="s">
        <v>320</v>
      </c>
      <c r="BS195" s="205" t="s">
        <v>320</v>
      </c>
      <c r="BT195" s="200">
        <v>0</v>
      </c>
      <c r="BU195" s="200">
        <v>0</v>
      </c>
      <c r="BV195" s="200">
        <v>0</v>
      </c>
      <c r="BW195" s="200">
        <v>0</v>
      </c>
      <c r="BX195" s="200">
        <v>0</v>
      </c>
      <c r="BY195" s="200">
        <v>0</v>
      </c>
      <c r="BZ195" s="200">
        <v>0</v>
      </c>
      <c r="CA195" s="200">
        <v>0</v>
      </c>
      <c r="CB195" s="200">
        <v>0</v>
      </c>
      <c r="CC195" s="200">
        <v>0</v>
      </c>
      <c r="CD195" s="200">
        <v>0</v>
      </c>
      <c r="CE195" s="200">
        <v>0</v>
      </c>
      <c r="CF195" s="200">
        <v>0</v>
      </c>
      <c r="CG195" s="200">
        <v>0</v>
      </c>
      <c r="CH195" s="205" t="s">
        <v>320</v>
      </c>
      <c r="CI195" s="200">
        <v>0</v>
      </c>
      <c r="CJ195" s="200">
        <v>0</v>
      </c>
      <c r="CK195" s="200">
        <v>0</v>
      </c>
      <c r="CL195" s="200">
        <v>0</v>
      </c>
      <c r="CM195" s="200">
        <v>0</v>
      </c>
      <c r="CN195" s="200">
        <v>0</v>
      </c>
      <c r="CO195" s="200">
        <v>0</v>
      </c>
      <c r="CP195" s="200">
        <v>0</v>
      </c>
      <c r="CQ195" s="200">
        <v>0</v>
      </c>
      <c r="CR195" s="200">
        <v>0</v>
      </c>
      <c r="CS195" s="200">
        <v>0</v>
      </c>
      <c r="CT195" s="205" t="s">
        <v>320</v>
      </c>
      <c r="CU195" s="209" t="s">
        <v>320</v>
      </c>
    </row>
    <row r="196" ht="15.4" customHeight="1" spans="1:99">
      <c r="A196" s="201" t="s">
        <v>627</v>
      </c>
      <c r="B196" s="202" t="s">
        <v>134</v>
      </c>
      <c r="C196" s="202" t="s">
        <v>134</v>
      </c>
      <c r="D196" s="202" t="s">
        <v>628</v>
      </c>
      <c r="E196" s="200">
        <v>79141.75</v>
      </c>
      <c r="F196" s="200">
        <v>0</v>
      </c>
      <c r="G196" s="200">
        <v>0</v>
      </c>
      <c r="H196" s="200">
        <v>0</v>
      </c>
      <c r="I196" s="200">
        <v>0</v>
      </c>
      <c r="J196" s="200">
        <v>0</v>
      </c>
      <c r="K196" s="200">
        <v>0</v>
      </c>
      <c r="L196" s="200">
        <v>0</v>
      </c>
      <c r="M196" s="200">
        <v>0</v>
      </c>
      <c r="N196" s="200">
        <v>0</v>
      </c>
      <c r="O196" s="200">
        <v>0</v>
      </c>
      <c r="P196" s="200">
        <v>0</v>
      </c>
      <c r="Q196" s="200">
        <v>0</v>
      </c>
      <c r="R196" s="200">
        <v>0</v>
      </c>
      <c r="S196" s="200">
        <v>0</v>
      </c>
      <c r="T196" s="200">
        <v>0</v>
      </c>
      <c r="U196" s="200">
        <v>0</v>
      </c>
      <c r="V196" s="200">
        <v>0</v>
      </c>
      <c r="W196" s="200">
        <v>0</v>
      </c>
      <c r="X196" s="200">
        <v>0</v>
      </c>
      <c r="Y196" s="200">
        <v>0</v>
      </c>
      <c r="Z196" s="200">
        <v>0</v>
      </c>
      <c r="AA196" s="200">
        <v>0</v>
      </c>
      <c r="AB196" s="200">
        <v>0</v>
      </c>
      <c r="AC196" s="200">
        <v>0</v>
      </c>
      <c r="AD196" s="200">
        <v>0</v>
      </c>
      <c r="AE196" s="200">
        <v>0</v>
      </c>
      <c r="AF196" s="200">
        <v>0</v>
      </c>
      <c r="AG196" s="200">
        <v>0</v>
      </c>
      <c r="AH196" s="200">
        <v>0</v>
      </c>
      <c r="AI196" s="200">
        <v>0</v>
      </c>
      <c r="AJ196" s="200">
        <v>0</v>
      </c>
      <c r="AK196" s="200">
        <v>0</v>
      </c>
      <c r="AL196" s="200">
        <v>0</v>
      </c>
      <c r="AM196" s="200">
        <v>0</v>
      </c>
      <c r="AN196" s="200">
        <v>0</v>
      </c>
      <c r="AO196" s="200">
        <v>0</v>
      </c>
      <c r="AP196" s="200">
        <v>0</v>
      </c>
      <c r="AQ196" s="200">
        <v>0</v>
      </c>
      <c r="AR196" s="200">
        <v>79141.75</v>
      </c>
      <c r="AS196" s="200">
        <v>0</v>
      </c>
      <c r="AT196" s="200">
        <v>0</v>
      </c>
      <c r="AU196" s="200">
        <v>0</v>
      </c>
      <c r="AV196" s="200">
        <v>0</v>
      </c>
      <c r="AW196" s="200">
        <v>78241.75</v>
      </c>
      <c r="AX196" s="200">
        <v>0</v>
      </c>
      <c r="AY196" s="200">
        <v>0</v>
      </c>
      <c r="AZ196" s="200">
        <v>0</v>
      </c>
      <c r="BA196" s="200">
        <v>0</v>
      </c>
      <c r="BB196" s="200">
        <v>0</v>
      </c>
      <c r="BC196" s="200">
        <v>0</v>
      </c>
      <c r="BD196" s="200">
        <v>0</v>
      </c>
      <c r="BE196" s="200">
        <v>0</v>
      </c>
      <c r="BF196" s="200">
        <v>0</v>
      </c>
      <c r="BG196" s="200">
        <v>0</v>
      </c>
      <c r="BH196" s="200">
        <v>900</v>
      </c>
      <c r="BI196" s="205" t="s">
        <v>320</v>
      </c>
      <c r="BJ196" s="205" t="s">
        <v>320</v>
      </c>
      <c r="BK196" s="205" t="s">
        <v>320</v>
      </c>
      <c r="BL196" s="205" t="s">
        <v>320</v>
      </c>
      <c r="BM196" s="205" t="s">
        <v>320</v>
      </c>
      <c r="BN196" s="205" t="s">
        <v>320</v>
      </c>
      <c r="BO196" s="205" t="s">
        <v>320</v>
      </c>
      <c r="BP196" s="205" t="s">
        <v>320</v>
      </c>
      <c r="BQ196" s="205" t="s">
        <v>320</v>
      </c>
      <c r="BR196" s="205" t="s">
        <v>320</v>
      </c>
      <c r="BS196" s="205" t="s">
        <v>320</v>
      </c>
      <c r="BT196" s="200">
        <v>0</v>
      </c>
      <c r="BU196" s="200">
        <v>0</v>
      </c>
      <c r="BV196" s="200">
        <v>0</v>
      </c>
      <c r="BW196" s="200">
        <v>0</v>
      </c>
      <c r="BX196" s="200">
        <v>0</v>
      </c>
      <c r="BY196" s="200">
        <v>0</v>
      </c>
      <c r="BZ196" s="200">
        <v>0</v>
      </c>
      <c r="CA196" s="200">
        <v>0</v>
      </c>
      <c r="CB196" s="200">
        <v>0</v>
      </c>
      <c r="CC196" s="200">
        <v>0</v>
      </c>
      <c r="CD196" s="200">
        <v>0</v>
      </c>
      <c r="CE196" s="200">
        <v>0</v>
      </c>
      <c r="CF196" s="200">
        <v>0</v>
      </c>
      <c r="CG196" s="200">
        <v>0</v>
      </c>
      <c r="CH196" s="205" t="s">
        <v>320</v>
      </c>
      <c r="CI196" s="200">
        <v>0</v>
      </c>
      <c r="CJ196" s="200">
        <v>0</v>
      </c>
      <c r="CK196" s="200">
        <v>0</v>
      </c>
      <c r="CL196" s="200">
        <v>0</v>
      </c>
      <c r="CM196" s="200">
        <v>0</v>
      </c>
      <c r="CN196" s="200">
        <v>0</v>
      </c>
      <c r="CO196" s="200">
        <v>0</v>
      </c>
      <c r="CP196" s="200">
        <v>0</v>
      </c>
      <c r="CQ196" s="200">
        <v>0</v>
      </c>
      <c r="CR196" s="200">
        <v>0</v>
      </c>
      <c r="CS196" s="200">
        <v>0</v>
      </c>
      <c r="CT196" s="205" t="s">
        <v>320</v>
      </c>
      <c r="CU196" s="209" t="s">
        <v>320</v>
      </c>
    </row>
    <row r="197" ht="15.4" customHeight="1" spans="1:99">
      <c r="A197" s="201" t="s">
        <v>629</v>
      </c>
      <c r="B197" s="202" t="s">
        <v>134</v>
      </c>
      <c r="C197" s="202" t="s">
        <v>134</v>
      </c>
      <c r="D197" s="202" t="s">
        <v>630</v>
      </c>
      <c r="E197" s="200">
        <v>3967744.12</v>
      </c>
      <c r="F197" s="200">
        <v>3757162.05</v>
      </c>
      <c r="G197" s="200">
        <v>1397802</v>
      </c>
      <c r="H197" s="200">
        <v>1271398.5</v>
      </c>
      <c r="I197" s="200">
        <v>2400</v>
      </c>
      <c r="J197" s="200">
        <v>11699</v>
      </c>
      <c r="K197" s="200">
        <v>80487.5</v>
      </c>
      <c r="L197" s="200">
        <v>993375.05</v>
      </c>
      <c r="M197" s="200">
        <v>0</v>
      </c>
      <c r="N197" s="200">
        <v>0</v>
      </c>
      <c r="O197" s="200">
        <v>0</v>
      </c>
      <c r="P197" s="200">
        <v>201318.67</v>
      </c>
      <c r="Q197" s="200">
        <v>16956.4</v>
      </c>
      <c r="R197" s="200">
        <v>0</v>
      </c>
      <c r="S197" s="200">
        <v>0</v>
      </c>
      <c r="T197" s="200">
        <v>1239</v>
      </c>
      <c r="U197" s="200">
        <v>5461.36</v>
      </c>
      <c r="V197" s="200">
        <v>16000</v>
      </c>
      <c r="W197" s="200">
        <v>8061.5</v>
      </c>
      <c r="X197" s="200">
        <v>0</v>
      </c>
      <c r="Y197" s="200">
        <v>0</v>
      </c>
      <c r="Z197" s="200">
        <v>22241.8</v>
      </c>
      <c r="AA197" s="200">
        <v>0</v>
      </c>
      <c r="AB197" s="200">
        <v>3255</v>
      </c>
      <c r="AC197" s="200">
        <v>0</v>
      </c>
      <c r="AD197" s="200">
        <v>0</v>
      </c>
      <c r="AE197" s="200">
        <v>8157.13</v>
      </c>
      <c r="AF197" s="200">
        <v>5592</v>
      </c>
      <c r="AG197" s="200">
        <v>0</v>
      </c>
      <c r="AH197" s="200">
        <v>0</v>
      </c>
      <c r="AI197" s="200">
        <v>0</v>
      </c>
      <c r="AJ197" s="200">
        <v>8644.8</v>
      </c>
      <c r="AK197" s="200">
        <v>0</v>
      </c>
      <c r="AL197" s="200">
        <v>48421.42</v>
      </c>
      <c r="AM197" s="200">
        <v>0</v>
      </c>
      <c r="AN197" s="200">
        <v>0</v>
      </c>
      <c r="AO197" s="200">
        <v>8380.02</v>
      </c>
      <c r="AP197" s="200">
        <v>0</v>
      </c>
      <c r="AQ197" s="200">
        <v>48908.24</v>
      </c>
      <c r="AR197" s="200">
        <v>9263.4</v>
      </c>
      <c r="AS197" s="200">
        <v>0</v>
      </c>
      <c r="AT197" s="200">
        <v>0</v>
      </c>
      <c r="AU197" s="200">
        <v>0</v>
      </c>
      <c r="AV197" s="200">
        <v>0</v>
      </c>
      <c r="AW197" s="200">
        <v>5963.4</v>
      </c>
      <c r="AX197" s="200">
        <v>0</v>
      </c>
      <c r="AY197" s="200">
        <v>0</v>
      </c>
      <c r="AZ197" s="200">
        <v>0</v>
      </c>
      <c r="BA197" s="200">
        <v>0</v>
      </c>
      <c r="BB197" s="200">
        <v>0</v>
      </c>
      <c r="BC197" s="200">
        <v>0</v>
      </c>
      <c r="BD197" s="200">
        <v>0</v>
      </c>
      <c r="BE197" s="200">
        <v>0</v>
      </c>
      <c r="BF197" s="200">
        <v>0</v>
      </c>
      <c r="BG197" s="200">
        <v>0</v>
      </c>
      <c r="BH197" s="200">
        <v>3300</v>
      </c>
      <c r="BI197" s="205" t="s">
        <v>320</v>
      </c>
      <c r="BJ197" s="205" t="s">
        <v>320</v>
      </c>
      <c r="BK197" s="205" t="s">
        <v>320</v>
      </c>
      <c r="BL197" s="205" t="s">
        <v>320</v>
      </c>
      <c r="BM197" s="205" t="s">
        <v>320</v>
      </c>
      <c r="BN197" s="205" t="s">
        <v>320</v>
      </c>
      <c r="BO197" s="205" t="s">
        <v>320</v>
      </c>
      <c r="BP197" s="205" t="s">
        <v>320</v>
      </c>
      <c r="BQ197" s="205" t="s">
        <v>320</v>
      </c>
      <c r="BR197" s="205" t="s">
        <v>320</v>
      </c>
      <c r="BS197" s="205" t="s">
        <v>320</v>
      </c>
      <c r="BT197" s="200">
        <v>0</v>
      </c>
      <c r="BU197" s="200">
        <v>0</v>
      </c>
      <c r="BV197" s="200">
        <v>0</v>
      </c>
      <c r="BW197" s="200">
        <v>0</v>
      </c>
      <c r="BX197" s="200">
        <v>0</v>
      </c>
      <c r="BY197" s="200">
        <v>0</v>
      </c>
      <c r="BZ197" s="200">
        <v>0</v>
      </c>
      <c r="CA197" s="200">
        <v>0</v>
      </c>
      <c r="CB197" s="200">
        <v>0</v>
      </c>
      <c r="CC197" s="200">
        <v>0</v>
      </c>
      <c r="CD197" s="200">
        <v>0</v>
      </c>
      <c r="CE197" s="200">
        <v>0</v>
      </c>
      <c r="CF197" s="200">
        <v>0</v>
      </c>
      <c r="CG197" s="200">
        <v>0</v>
      </c>
      <c r="CH197" s="205" t="s">
        <v>320</v>
      </c>
      <c r="CI197" s="200">
        <v>0</v>
      </c>
      <c r="CJ197" s="200">
        <v>0</v>
      </c>
      <c r="CK197" s="200">
        <v>0</v>
      </c>
      <c r="CL197" s="200">
        <v>0</v>
      </c>
      <c r="CM197" s="200">
        <v>0</v>
      </c>
      <c r="CN197" s="200">
        <v>0</v>
      </c>
      <c r="CO197" s="200">
        <v>0</v>
      </c>
      <c r="CP197" s="200">
        <v>0</v>
      </c>
      <c r="CQ197" s="200">
        <v>0</v>
      </c>
      <c r="CR197" s="200">
        <v>0</v>
      </c>
      <c r="CS197" s="200">
        <v>0</v>
      </c>
      <c r="CT197" s="205" t="s">
        <v>320</v>
      </c>
      <c r="CU197" s="209" t="s">
        <v>320</v>
      </c>
    </row>
    <row r="198" ht="15.4" customHeight="1" spans="1:99">
      <c r="A198" s="201" t="s">
        <v>631</v>
      </c>
      <c r="B198" s="202" t="s">
        <v>134</v>
      </c>
      <c r="C198" s="202" t="s">
        <v>134</v>
      </c>
      <c r="D198" s="202" t="s">
        <v>632</v>
      </c>
      <c r="E198" s="200">
        <v>2256022.75</v>
      </c>
      <c r="F198" s="200">
        <v>0</v>
      </c>
      <c r="G198" s="200">
        <v>0</v>
      </c>
      <c r="H198" s="200">
        <v>0</v>
      </c>
      <c r="I198" s="200">
        <v>0</v>
      </c>
      <c r="J198" s="200">
        <v>0</v>
      </c>
      <c r="K198" s="200">
        <v>0</v>
      </c>
      <c r="L198" s="200">
        <v>0</v>
      </c>
      <c r="M198" s="200">
        <v>0</v>
      </c>
      <c r="N198" s="200">
        <v>0</v>
      </c>
      <c r="O198" s="200">
        <v>0</v>
      </c>
      <c r="P198" s="200">
        <v>0</v>
      </c>
      <c r="Q198" s="200">
        <v>0</v>
      </c>
      <c r="R198" s="200">
        <v>0</v>
      </c>
      <c r="S198" s="200">
        <v>0</v>
      </c>
      <c r="T198" s="200">
        <v>0</v>
      </c>
      <c r="U198" s="200">
        <v>0</v>
      </c>
      <c r="V198" s="200">
        <v>0</v>
      </c>
      <c r="W198" s="200">
        <v>0</v>
      </c>
      <c r="X198" s="200">
        <v>0</v>
      </c>
      <c r="Y198" s="200">
        <v>0</v>
      </c>
      <c r="Z198" s="200">
        <v>0</v>
      </c>
      <c r="AA198" s="200">
        <v>0</v>
      </c>
      <c r="AB198" s="200">
        <v>0</v>
      </c>
      <c r="AC198" s="200">
        <v>0</v>
      </c>
      <c r="AD198" s="200">
        <v>0</v>
      </c>
      <c r="AE198" s="200">
        <v>0</v>
      </c>
      <c r="AF198" s="200">
        <v>0</v>
      </c>
      <c r="AG198" s="200">
        <v>0</v>
      </c>
      <c r="AH198" s="200">
        <v>0</v>
      </c>
      <c r="AI198" s="200">
        <v>0</v>
      </c>
      <c r="AJ198" s="200">
        <v>0</v>
      </c>
      <c r="AK198" s="200">
        <v>0</v>
      </c>
      <c r="AL198" s="200">
        <v>0</v>
      </c>
      <c r="AM198" s="200">
        <v>0</v>
      </c>
      <c r="AN198" s="200">
        <v>0</v>
      </c>
      <c r="AO198" s="200">
        <v>0</v>
      </c>
      <c r="AP198" s="200">
        <v>0</v>
      </c>
      <c r="AQ198" s="200">
        <v>0</v>
      </c>
      <c r="AR198" s="200">
        <v>2256022.75</v>
      </c>
      <c r="AS198" s="200">
        <v>0</v>
      </c>
      <c r="AT198" s="200">
        <v>0</v>
      </c>
      <c r="AU198" s="200">
        <v>0</v>
      </c>
      <c r="AV198" s="200">
        <v>0</v>
      </c>
      <c r="AW198" s="200">
        <v>1648922.75</v>
      </c>
      <c r="AX198" s="200">
        <v>607100</v>
      </c>
      <c r="AY198" s="200">
        <v>0</v>
      </c>
      <c r="AZ198" s="200">
        <v>0</v>
      </c>
      <c r="BA198" s="200">
        <v>0</v>
      </c>
      <c r="BB198" s="200">
        <v>0</v>
      </c>
      <c r="BC198" s="200">
        <v>0</v>
      </c>
      <c r="BD198" s="200">
        <v>0</v>
      </c>
      <c r="BE198" s="200">
        <v>0</v>
      </c>
      <c r="BF198" s="200">
        <v>0</v>
      </c>
      <c r="BG198" s="200">
        <v>0</v>
      </c>
      <c r="BH198" s="200">
        <v>0</v>
      </c>
      <c r="BI198" s="205" t="s">
        <v>320</v>
      </c>
      <c r="BJ198" s="205" t="s">
        <v>320</v>
      </c>
      <c r="BK198" s="205" t="s">
        <v>320</v>
      </c>
      <c r="BL198" s="205" t="s">
        <v>320</v>
      </c>
      <c r="BM198" s="205" t="s">
        <v>320</v>
      </c>
      <c r="BN198" s="205" t="s">
        <v>320</v>
      </c>
      <c r="BO198" s="205" t="s">
        <v>320</v>
      </c>
      <c r="BP198" s="205" t="s">
        <v>320</v>
      </c>
      <c r="BQ198" s="205" t="s">
        <v>320</v>
      </c>
      <c r="BR198" s="205" t="s">
        <v>320</v>
      </c>
      <c r="BS198" s="205" t="s">
        <v>320</v>
      </c>
      <c r="BT198" s="200">
        <v>0</v>
      </c>
      <c r="BU198" s="200">
        <v>0</v>
      </c>
      <c r="BV198" s="200">
        <v>0</v>
      </c>
      <c r="BW198" s="200">
        <v>0</v>
      </c>
      <c r="BX198" s="200">
        <v>0</v>
      </c>
      <c r="BY198" s="200">
        <v>0</v>
      </c>
      <c r="BZ198" s="200">
        <v>0</v>
      </c>
      <c r="CA198" s="200">
        <v>0</v>
      </c>
      <c r="CB198" s="200">
        <v>0</v>
      </c>
      <c r="CC198" s="200">
        <v>0</v>
      </c>
      <c r="CD198" s="200">
        <v>0</v>
      </c>
      <c r="CE198" s="200">
        <v>0</v>
      </c>
      <c r="CF198" s="200">
        <v>0</v>
      </c>
      <c r="CG198" s="200">
        <v>0</v>
      </c>
      <c r="CH198" s="205" t="s">
        <v>320</v>
      </c>
      <c r="CI198" s="200">
        <v>0</v>
      </c>
      <c r="CJ198" s="200">
        <v>0</v>
      </c>
      <c r="CK198" s="200">
        <v>0</v>
      </c>
      <c r="CL198" s="200">
        <v>0</v>
      </c>
      <c r="CM198" s="200">
        <v>0</v>
      </c>
      <c r="CN198" s="200">
        <v>0</v>
      </c>
      <c r="CO198" s="200">
        <v>0</v>
      </c>
      <c r="CP198" s="200">
        <v>0</v>
      </c>
      <c r="CQ198" s="200">
        <v>0</v>
      </c>
      <c r="CR198" s="200">
        <v>0</v>
      </c>
      <c r="CS198" s="200">
        <v>0</v>
      </c>
      <c r="CT198" s="205" t="s">
        <v>320</v>
      </c>
      <c r="CU198" s="209" t="s">
        <v>320</v>
      </c>
    </row>
    <row r="199" ht="15.4" customHeight="1" spans="1:99">
      <c r="A199" s="201" t="s">
        <v>633</v>
      </c>
      <c r="B199" s="202" t="s">
        <v>134</v>
      </c>
      <c r="C199" s="202" t="s">
        <v>134</v>
      </c>
      <c r="D199" s="202" t="s">
        <v>634</v>
      </c>
      <c r="E199" s="200">
        <v>148967872.75</v>
      </c>
      <c r="F199" s="200">
        <v>117058597.26</v>
      </c>
      <c r="G199" s="200">
        <v>0</v>
      </c>
      <c r="H199" s="200">
        <v>0</v>
      </c>
      <c r="I199" s="200">
        <v>0</v>
      </c>
      <c r="J199" s="200">
        <v>4552121.01</v>
      </c>
      <c r="K199" s="200">
        <v>9991</v>
      </c>
      <c r="L199" s="200">
        <v>13981.92</v>
      </c>
      <c r="M199" s="200">
        <v>111703618.74</v>
      </c>
      <c r="N199" s="200">
        <v>763779.09</v>
      </c>
      <c r="O199" s="200">
        <v>15105.5</v>
      </c>
      <c r="P199" s="200">
        <v>5208.9</v>
      </c>
      <c r="Q199" s="200">
        <v>0</v>
      </c>
      <c r="R199" s="200">
        <v>0</v>
      </c>
      <c r="S199" s="200">
        <v>0</v>
      </c>
      <c r="T199" s="200">
        <v>0</v>
      </c>
      <c r="U199" s="200">
        <v>0</v>
      </c>
      <c r="V199" s="200">
        <v>0</v>
      </c>
      <c r="W199" s="200">
        <v>2958.9</v>
      </c>
      <c r="X199" s="200">
        <v>0</v>
      </c>
      <c r="Y199" s="200">
        <v>0</v>
      </c>
      <c r="Z199" s="200">
        <v>0</v>
      </c>
      <c r="AA199" s="200">
        <v>0</v>
      </c>
      <c r="AB199" s="200">
        <v>0</v>
      </c>
      <c r="AC199" s="200">
        <v>0</v>
      </c>
      <c r="AD199" s="200">
        <v>0</v>
      </c>
      <c r="AE199" s="200">
        <v>0</v>
      </c>
      <c r="AF199" s="200">
        <v>0</v>
      </c>
      <c r="AG199" s="200">
        <v>0</v>
      </c>
      <c r="AH199" s="200">
        <v>0</v>
      </c>
      <c r="AI199" s="200">
        <v>0</v>
      </c>
      <c r="AJ199" s="200">
        <v>0</v>
      </c>
      <c r="AK199" s="200">
        <v>0</v>
      </c>
      <c r="AL199" s="200">
        <v>0</v>
      </c>
      <c r="AM199" s="200">
        <v>1650</v>
      </c>
      <c r="AN199" s="200">
        <v>0</v>
      </c>
      <c r="AO199" s="200">
        <v>0</v>
      </c>
      <c r="AP199" s="200">
        <v>0</v>
      </c>
      <c r="AQ199" s="200">
        <v>600</v>
      </c>
      <c r="AR199" s="200">
        <v>31904066.59</v>
      </c>
      <c r="AS199" s="200">
        <v>5085403</v>
      </c>
      <c r="AT199" s="200">
        <v>371353.5</v>
      </c>
      <c r="AU199" s="200">
        <v>36288</v>
      </c>
      <c r="AV199" s="200">
        <v>0</v>
      </c>
      <c r="AW199" s="200">
        <v>23939328.3</v>
      </c>
      <c r="AX199" s="200">
        <v>902657.59</v>
      </c>
      <c r="AY199" s="200">
        <v>11500</v>
      </c>
      <c r="AZ199" s="200">
        <v>0</v>
      </c>
      <c r="BA199" s="200">
        <v>12000</v>
      </c>
      <c r="BB199" s="200">
        <v>0</v>
      </c>
      <c r="BC199" s="200">
        <v>0</v>
      </c>
      <c r="BD199" s="200">
        <v>0</v>
      </c>
      <c r="BE199" s="200">
        <v>0</v>
      </c>
      <c r="BF199" s="200">
        <v>0</v>
      </c>
      <c r="BG199" s="200">
        <v>0</v>
      </c>
      <c r="BH199" s="200">
        <v>1545536.2</v>
      </c>
      <c r="BI199" s="205" t="s">
        <v>320</v>
      </c>
      <c r="BJ199" s="205" t="s">
        <v>320</v>
      </c>
      <c r="BK199" s="205" t="s">
        <v>320</v>
      </c>
      <c r="BL199" s="205" t="s">
        <v>320</v>
      </c>
      <c r="BM199" s="205" t="s">
        <v>320</v>
      </c>
      <c r="BN199" s="205" t="s">
        <v>320</v>
      </c>
      <c r="BO199" s="205" t="s">
        <v>320</v>
      </c>
      <c r="BP199" s="205" t="s">
        <v>320</v>
      </c>
      <c r="BQ199" s="205" t="s">
        <v>320</v>
      </c>
      <c r="BR199" s="205" t="s">
        <v>320</v>
      </c>
      <c r="BS199" s="205" t="s">
        <v>320</v>
      </c>
      <c r="BT199" s="200">
        <v>0</v>
      </c>
      <c r="BU199" s="200">
        <v>0</v>
      </c>
      <c r="BV199" s="200">
        <v>0</v>
      </c>
      <c r="BW199" s="200">
        <v>0</v>
      </c>
      <c r="BX199" s="200">
        <v>0</v>
      </c>
      <c r="BY199" s="200">
        <v>0</v>
      </c>
      <c r="BZ199" s="200">
        <v>0</v>
      </c>
      <c r="CA199" s="200">
        <v>0</v>
      </c>
      <c r="CB199" s="200">
        <v>0</v>
      </c>
      <c r="CC199" s="200">
        <v>0</v>
      </c>
      <c r="CD199" s="200">
        <v>0</v>
      </c>
      <c r="CE199" s="200">
        <v>0</v>
      </c>
      <c r="CF199" s="200">
        <v>0</v>
      </c>
      <c r="CG199" s="200">
        <v>0</v>
      </c>
      <c r="CH199" s="205" t="s">
        <v>320</v>
      </c>
      <c r="CI199" s="200">
        <v>0</v>
      </c>
      <c r="CJ199" s="200">
        <v>0</v>
      </c>
      <c r="CK199" s="200">
        <v>0</v>
      </c>
      <c r="CL199" s="200">
        <v>0</v>
      </c>
      <c r="CM199" s="200">
        <v>0</v>
      </c>
      <c r="CN199" s="200">
        <v>0</v>
      </c>
      <c r="CO199" s="200">
        <v>0</v>
      </c>
      <c r="CP199" s="200">
        <v>0</v>
      </c>
      <c r="CQ199" s="200">
        <v>0</v>
      </c>
      <c r="CR199" s="200">
        <v>0</v>
      </c>
      <c r="CS199" s="200">
        <v>0</v>
      </c>
      <c r="CT199" s="205" t="s">
        <v>320</v>
      </c>
      <c r="CU199" s="209" t="s">
        <v>320</v>
      </c>
    </row>
    <row r="200" ht="15.4" customHeight="1" spans="1:99">
      <c r="A200" s="201" t="s">
        <v>635</v>
      </c>
      <c r="B200" s="202" t="s">
        <v>134</v>
      </c>
      <c r="C200" s="202" t="s">
        <v>134</v>
      </c>
      <c r="D200" s="202" t="s">
        <v>636</v>
      </c>
      <c r="E200" s="200">
        <v>16056748.19</v>
      </c>
      <c r="F200" s="200">
        <v>0</v>
      </c>
      <c r="G200" s="200">
        <v>0</v>
      </c>
      <c r="H200" s="200">
        <v>0</v>
      </c>
      <c r="I200" s="200">
        <v>0</v>
      </c>
      <c r="J200" s="200">
        <v>0</v>
      </c>
      <c r="K200" s="200">
        <v>0</v>
      </c>
      <c r="L200" s="200">
        <v>0</v>
      </c>
      <c r="M200" s="200">
        <v>0</v>
      </c>
      <c r="N200" s="200">
        <v>0</v>
      </c>
      <c r="O200" s="200">
        <v>0</v>
      </c>
      <c r="P200" s="200">
        <v>1650</v>
      </c>
      <c r="Q200" s="200">
        <v>0</v>
      </c>
      <c r="R200" s="200">
        <v>0</v>
      </c>
      <c r="S200" s="200">
        <v>0</v>
      </c>
      <c r="T200" s="200">
        <v>0</v>
      </c>
      <c r="U200" s="200">
        <v>0</v>
      </c>
      <c r="V200" s="200">
        <v>0</v>
      </c>
      <c r="W200" s="200">
        <v>0</v>
      </c>
      <c r="X200" s="200">
        <v>0</v>
      </c>
      <c r="Y200" s="200">
        <v>0</v>
      </c>
      <c r="Z200" s="200">
        <v>0</v>
      </c>
      <c r="AA200" s="200">
        <v>0</v>
      </c>
      <c r="AB200" s="200">
        <v>0</v>
      </c>
      <c r="AC200" s="200">
        <v>0</v>
      </c>
      <c r="AD200" s="200">
        <v>0</v>
      </c>
      <c r="AE200" s="200">
        <v>0</v>
      </c>
      <c r="AF200" s="200">
        <v>0</v>
      </c>
      <c r="AG200" s="200">
        <v>0</v>
      </c>
      <c r="AH200" s="200">
        <v>0</v>
      </c>
      <c r="AI200" s="200">
        <v>0</v>
      </c>
      <c r="AJ200" s="200">
        <v>0</v>
      </c>
      <c r="AK200" s="200">
        <v>0</v>
      </c>
      <c r="AL200" s="200">
        <v>0</v>
      </c>
      <c r="AM200" s="200">
        <v>1650</v>
      </c>
      <c r="AN200" s="200">
        <v>0</v>
      </c>
      <c r="AO200" s="200">
        <v>0</v>
      </c>
      <c r="AP200" s="200">
        <v>0</v>
      </c>
      <c r="AQ200" s="200">
        <v>0</v>
      </c>
      <c r="AR200" s="200">
        <v>16055098.19</v>
      </c>
      <c r="AS200" s="200">
        <v>4827575.2</v>
      </c>
      <c r="AT200" s="200">
        <v>367109.5</v>
      </c>
      <c r="AU200" s="200">
        <v>36288</v>
      </c>
      <c r="AV200" s="200">
        <v>0</v>
      </c>
      <c r="AW200" s="200">
        <v>10688241.9</v>
      </c>
      <c r="AX200" s="200">
        <v>73657.59</v>
      </c>
      <c r="AY200" s="200">
        <v>0</v>
      </c>
      <c r="AZ200" s="200">
        <v>0</v>
      </c>
      <c r="BA200" s="200">
        <v>0</v>
      </c>
      <c r="BB200" s="200">
        <v>0</v>
      </c>
      <c r="BC200" s="200">
        <v>0</v>
      </c>
      <c r="BD200" s="200">
        <v>0</v>
      </c>
      <c r="BE200" s="200">
        <v>0</v>
      </c>
      <c r="BF200" s="200">
        <v>0</v>
      </c>
      <c r="BG200" s="200">
        <v>0</v>
      </c>
      <c r="BH200" s="200">
        <v>62226</v>
      </c>
      <c r="BI200" s="205" t="s">
        <v>320</v>
      </c>
      <c r="BJ200" s="205" t="s">
        <v>320</v>
      </c>
      <c r="BK200" s="205" t="s">
        <v>320</v>
      </c>
      <c r="BL200" s="205" t="s">
        <v>320</v>
      </c>
      <c r="BM200" s="205" t="s">
        <v>320</v>
      </c>
      <c r="BN200" s="205" t="s">
        <v>320</v>
      </c>
      <c r="BO200" s="205" t="s">
        <v>320</v>
      </c>
      <c r="BP200" s="205" t="s">
        <v>320</v>
      </c>
      <c r="BQ200" s="205" t="s">
        <v>320</v>
      </c>
      <c r="BR200" s="205" t="s">
        <v>320</v>
      </c>
      <c r="BS200" s="205" t="s">
        <v>320</v>
      </c>
      <c r="BT200" s="200">
        <v>0</v>
      </c>
      <c r="BU200" s="200">
        <v>0</v>
      </c>
      <c r="BV200" s="200">
        <v>0</v>
      </c>
      <c r="BW200" s="200">
        <v>0</v>
      </c>
      <c r="BX200" s="200">
        <v>0</v>
      </c>
      <c r="BY200" s="200">
        <v>0</v>
      </c>
      <c r="BZ200" s="200">
        <v>0</v>
      </c>
      <c r="CA200" s="200">
        <v>0</v>
      </c>
      <c r="CB200" s="200">
        <v>0</v>
      </c>
      <c r="CC200" s="200">
        <v>0</v>
      </c>
      <c r="CD200" s="200">
        <v>0</v>
      </c>
      <c r="CE200" s="200">
        <v>0</v>
      </c>
      <c r="CF200" s="200">
        <v>0</v>
      </c>
      <c r="CG200" s="200">
        <v>0</v>
      </c>
      <c r="CH200" s="205" t="s">
        <v>320</v>
      </c>
      <c r="CI200" s="200">
        <v>0</v>
      </c>
      <c r="CJ200" s="200">
        <v>0</v>
      </c>
      <c r="CK200" s="200">
        <v>0</v>
      </c>
      <c r="CL200" s="200">
        <v>0</v>
      </c>
      <c r="CM200" s="200">
        <v>0</v>
      </c>
      <c r="CN200" s="200">
        <v>0</v>
      </c>
      <c r="CO200" s="200">
        <v>0</v>
      </c>
      <c r="CP200" s="200">
        <v>0</v>
      </c>
      <c r="CQ200" s="200">
        <v>0</v>
      </c>
      <c r="CR200" s="200">
        <v>0</v>
      </c>
      <c r="CS200" s="200">
        <v>0</v>
      </c>
      <c r="CT200" s="205" t="s">
        <v>320</v>
      </c>
      <c r="CU200" s="209" t="s">
        <v>320</v>
      </c>
    </row>
    <row r="201" ht="15.4" customHeight="1" spans="1:99">
      <c r="A201" s="201" t="s">
        <v>637</v>
      </c>
      <c r="B201" s="202" t="s">
        <v>134</v>
      </c>
      <c r="C201" s="202" t="s">
        <v>134</v>
      </c>
      <c r="D201" s="202" t="s">
        <v>638</v>
      </c>
      <c r="E201" s="200">
        <v>10783049.4</v>
      </c>
      <c r="F201" s="200">
        <v>0</v>
      </c>
      <c r="G201" s="200">
        <v>0</v>
      </c>
      <c r="H201" s="200">
        <v>0</v>
      </c>
      <c r="I201" s="200">
        <v>0</v>
      </c>
      <c r="J201" s="200">
        <v>0</v>
      </c>
      <c r="K201" s="200">
        <v>0</v>
      </c>
      <c r="L201" s="200">
        <v>0</v>
      </c>
      <c r="M201" s="200">
        <v>0</v>
      </c>
      <c r="N201" s="200">
        <v>0</v>
      </c>
      <c r="O201" s="200">
        <v>0</v>
      </c>
      <c r="P201" s="200">
        <v>0</v>
      </c>
      <c r="Q201" s="200">
        <v>0</v>
      </c>
      <c r="R201" s="200">
        <v>0</v>
      </c>
      <c r="S201" s="200">
        <v>0</v>
      </c>
      <c r="T201" s="200">
        <v>0</v>
      </c>
      <c r="U201" s="200">
        <v>0</v>
      </c>
      <c r="V201" s="200">
        <v>0</v>
      </c>
      <c r="W201" s="200">
        <v>0</v>
      </c>
      <c r="X201" s="200">
        <v>0</v>
      </c>
      <c r="Y201" s="200">
        <v>0</v>
      </c>
      <c r="Z201" s="200">
        <v>0</v>
      </c>
      <c r="AA201" s="200">
        <v>0</v>
      </c>
      <c r="AB201" s="200">
        <v>0</v>
      </c>
      <c r="AC201" s="200">
        <v>0</v>
      </c>
      <c r="AD201" s="200">
        <v>0</v>
      </c>
      <c r="AE201" s="200">
        <v>0</v>
      </c>
      <c r="AF201" s="200">
        <v>0</v>
      </c>
      <c r="AG201" s="200">
        <v>0</v>
      </c>
      <c r="AH201" s="200">
        <v>0</v>
      </c>
      <c r="AI201" s="200">
        <v>0</v>
      </c>
      <c r="AJ201" s="200">
        <v>0</v>
      </c>
      <c r="AK201" s="200">
        <v>0</v>
      </c>
      <c r="AL201" s="200">
        <v>0</v>
      </c>
      <c r="AM201" s="200">
        <v>0</v>
      </c>
      <c r="AN201" s="200">
        <v>0</v>
      </c>
      <c r="AO201" s="200">
        <v>0</v>
      </c>
      <c r="AP201" s="200">
        <v>0</v>
      </c>
      <c r="AQ201" s="200">
        <v>0</v>
      </c>
      <c r="AR201" s="200">
        <v>10783049.4</v>
      </c>
      <c r="AS201" s="200">
        <v>252827.8</v>
      </c>
      <c r="AT201" s="200">
        <v>4244</v>
      </c>
      <c r="AU201" s="200">
        <v>0</v>
      </c>
      <c r="AV201" s="200">
        <v>0</v>
      </c>
      <c r="AW201" s="200">
        <v>9435167.4</v>
      </c>
      <c r="AX201" s="200">
        <v>520000</v>
      </c>
      <c r="AY201" s="200">
        <v>0</v>
      </c>
      <c r="AZ201" s="200">
        <v>0</v>
      </c>
      <c r="BA201" s="200">
        <v>12000</v>
      </c>
      <c r="BB201" s="200">
        <v>0</v>
      </c>
      <c r="BC201" s="200">
        <v>0</v>
      </c>
      <c r="BD201" s="200">
        <v>0</v>
      </c>
      <c r="BE201" s="200">
        <v>0</v>
      </c>
      <c r="BF201" s="200">
        <v>0</v>
      </c>
      <c r="BG201" s="200">
        <v>0</v>
      </c>
      <c r="BH201" s="200">
        <v>558810.2</v>
      </c>
      <c r="BI201" s="205" t="s">
        <v>320</v>
      </c>
      <c r="BJ201" s="205" t="s">
        <v>320</v>
      </c>
      <c r="BK201" s="205" t="s">
        <v>320</v>
      </c>
      <c r="BL201" s="205" t="s">
        <v>320</v>
      </c>
      <c r="BM201" s="205" t="s">
        <v>320</v>
      </c>
      <c r="BN201" s="205" t="s">
        <v>320</v>
      </c>
      <c r="BO201" s="205" t="s">
        <v>320</v>
      </c>
      <c r="BP201" s="205" t="s">
        <v>320</v>
      </c>
      <c r="BQ201" s="205" t="s">
        <v>320</v>
      </c>
      <c r="BR201" s="205" t="s">
        <v>320</v>
      </c>
      <c r="BS201" s="205" t="s">
        <v>320</v>
      </c>
      <c r="BT201" s="200">
        <v>0</v>
      </c>
      <c r="BU201" s="200">
        <v>0</v>
      </c>
      <c r="BV201" s="200">
        <v>0</v>
      </c>
      <c r="BW201" s="200">
        <v>0</v>
      </c>
      <c r="BX201" s="200">
        <v>0</v>
      </c>
      <c r="BY201" s="200">
        <v>0</v>
      </c>
      <c r="BZ201" s="200">
        <v>0</v>
      </c>
      <c r="CA201" s="200">
        <v>0</v>
      </c>
      <c r="CB201" s="200">
        <v>0</v>
      </c>
      <c r="CC201" s="200">
        <v>0</v>
      </c>
      <c r="CD201" s="200">
        <v>0</v>
      </c>
      <c r="CE201" s="200">
        <v>0</v>
      </c>
      <c r="CF201" s="200">
        <v>0</v>
      </c>
      <c r="CG201" s="200">
        <v>0</v>
      </c>
      <c r="CH201" s="205" t="s">
        <v>320</v>
      </c>
      <c r="CI201" s="200">
        <v>0</v>
      </c>
      <c r="CJ201" s="200">
        <v>0</v>
      </c>
      <c r="CK201" s="200">
        <v>0</v>
      </c>
      <c r="CL201" s="200">
        <v>0</v>
      </c>
      <c r="CM201" s="200">
        <v>0</v>
      </c>
      <c r="CN201" s="200">
        <v>0</v>
      </c>
      <c r="CO201" s="200">
        <v>0</v>
      </c>
      <c r="CP201" s="200">
        <v>0</v>
      </c>
      <c r="CQ201" s="200">
        <v>0</v>
      </c>
      <c r="CR201" s="200">
        <v>0</v>
      </c>
      <c r="CS201" s="200">
        <v>0</v>
      </c>
      <c r="CT201" s="205" t="s">
        <v>320</v>
      </c>
      <c r="CU201" s="209" t="s">
        <v>320</v>
      </c>
    </row>
    <row r="202" ht="15.4" customHeight="1" spans="1:99">
      <c r="A202" s="201" t="s">
        <v>639</v>
      </c>
      <c r="B202" s="202" t="s">
        <v>134</v>
      </c>
      <c r="C202" s="202" t="s">
        <v>134</v>
      </c>
      <c r="D202" s="202" t="s">
        <v>640</v>
      </c>
      <c r="E202" s="200">
        <v>2958.9</v>
      </c>
      <c r="F202" s="200">
        <v>0</v>
      </c>
      <c r="G202" s="200">
        <v>0</v>
      </c>
      <c r="H202" s="200">
        <v>0</v>
      </c>
      <c r="I202" s="200">
        <v>0</v>
      </c>
      <c r="J202" s="200">
        <v>0</v>
      </c>
      <c r="K202" s="200">
        <v>0</v>
      </c>
      <c r="L202" s="200">
        <v>0</v>
      </c>
      <c r="M202" s="200">
        <v>0</v>
      </c>
      <c r="N202" s="200">
        <v>0</v>
      </c>
      <c r="O202" s="200">
        <v>0</v>
      </c>
      <c r="P202" s="200">
        <v>2958.9</v>
      </c>
      <c r="Q202" s="200">
        <v>0</v>
      </c>
      <c r="R202" s="200">
        <v>0</v>
      </c>
      <c r="S202" s="200">
        <v>0</v>
      </c>
      <c r="T202" s="200">
        <v>0</v>
      </c>
      <c r="U202" s="200">
        <v>0</v>
      </c>
      <c r="V202" s="200">
        <v>0</v>
      </c>
      <c r="W202" s="200">
        <v>2958.9</v>
      </c>
      <c r="X202" s="200">
        <v>0</v>
      </c>
      <c r="Y202" s="200">
        <v>0</v>
      </c>
      <c r="Z202" s="200">
        <v>0</v>
      </c>
      <c r="AA202" s="200">
        <v>0</v>
      </c>
      <c r="AB202" s="200">
        <v>0</v>
      </c>
      <c r="AC202" s="200">
        <v>0</v>
      </c>
      <c r="AD202" s="200">
        <v>0</v>
      </c>
      <c r="AE202" s="200">
        <v>0</v>
      </c>
      <c r="AF202" s="200">
        <v>0</v>
      </c>
      <c r="AG202" s="200">
        <v>0</v>
      </c>
      <c r="AH202" s="200">
        <v>0</v>
      </c>
      <c r="AI202" s="200">
        <v>0</v>
      </c>
      <c r="AJ202" s="200">
        <v>0</v>
      </c>
      <c r="AK202" s="200">
        <v>0</v>
      </c>
      <c r="AL202" s="200">
        <v>0</v>
      </c>
      <c r="AM202" s="200">
        <v>0</v>
      </c>
      <c r="AN202" s="200">
        <v>0</v>
      </c>
      <c r="AO202" s="200">
        <v>0</v>
      </c>
      <c r="AP202" s="200">
        <v>0</v>
      </c>
      <c r="AQ202" s="200">
        <v>0</v>
      </c>
      <c r="AR202" s="200">
        <v>0</v>
      </c>
      <c r="AS202" s="200">
        <v>0</v>
      </c>
      <c r="AT202" s="200">
        <v>0</v>
      </c>
      <c r="AU202" s="200">
        <v>0</v>
      </c>
      <c r="AV202" s="200">
        <v>0</v>
      </c>
      <c r="AW202" s="200">
        <v>0</v>
      </c>
      <c r="AX202" s="200">
        <v>0</v>
      </c>
      <c r="AY202" s="200">
        <v>0</v>
      </c>
      <c r="AZ202" s="200">
        <v>0</v>
      </c>
      <c r="BA202" s="200">
        <v>0</v>
      </c>
      <c r="BB202" s="200">
        <v>0</v>
      </c>
      <c r="BC202" s="200">
        <v>0</v>
      </c>
      <c r="BD202" s="200">
        <v>0</v>
      </c>
      <c r="BE202" s="200">
        <v>0</v>
      </c>
      <c r="BF202" s="200">
        <v>0</v>
      </c>
      <c r="BG202" s="200">
        <v>0</v>
      </c>
      <c r="BH202" s="200">
        <v>0</v>
      </c>
      <c r="BI202" s="205" t="s">
        <v>320</v>
      </c>
      <c r="BJ202" s="205" t="s">
        <v>320</v>
      </c>
      <c r="BK202" s="205" t="s">
        <v>320</v>
      </c>
      <c r="BL202" s="205" t="s">
        <v>320</v>
      </c>
      <c r="BM202" s="205" t="s">
        <v>320</v>
      </c>
      <c r="BN202" s="205" t="s">
        <v>320</v>
      </c>
      <c r="BO202" s="205" t="s">
        <v>320</v>
      </c>
      <c r="BP202" s="205" t="s">
        <v>320</v>
      </c>
      <c r="BQ202" s="205" t="s">
        <v>320</v>
      </c>
      <c r="BR202" s="205" t="s">
        <v>320</v>
      </c>
      <c r="BS202" s="205" t="s">
        <v>320</v>
      </c>
      <c r="BT202" s="200">
        <v>0</v>
      </c>
      <c r="BU202" s="200">
        <v>0</v>
      </c>
      <c r="BV202" s="200">
        <v>0</v>
      </c>
      <c r="BW202" s="200">
        <v>0</v>
      </c>
      <c r="BX202" s="200">
        <v>0</v>
      </c>
      <c r="BY202" s="200">
        <v>0</v>
      </c>
      <c r="BZ202" s="200">
        <v>0</v>
      </c>
      <c r="CA202" s="200">
        <v>0</v>
      </c>
      <c r="CB202" s="200">
        <v>0</v>
      </c>
      <c r="CC202" s="200">
        <v>0</v>
      </c>
      <c r="CD202" s="200">
        <v>0</v>
      </c>
      <c r="CE202" s="200">
        <v>0</v>
      </c>
      <c r="CF202" s="200">
        <v>0</v>
      </c>
      <c r="CG202" s="200">
        <v>0</v>
      </c>
      <c r="CH202" s="205" t="s">
        <v>320</v>
      </c>
      <c r="CI202" s="200">
        <v>0</v>
      </c>
      <c r="CJ202" s="200">
        <v>0</v>
      </c>
      <c r="CK202" s="200">
        <v>0</v>
      </c>
      <c r="CL202" s="200">
        <v>0</v>
      </c>
      <c r="CM202" s="200">
        <v>0</v>
      </c>
      <c r="CN202" s="200">
        <v>0</v>
      </c>
      <c r="CO202" s="200">
        <v>0</v>
      </c>
      <c r="CP202" s="200">
        <v>0</v>
      </c>
      <c r="CQ202" s="200">
        <v>0</v>
      </c>
      <c r="CR202" s="200">
        <v>0</v>
      </c>
      <c r="CS202" s="200">
        <v>0</v>
      </c>
      <c r="CT202" s="205" t="s">
        <v>320</v>
      </c>
      <c r="CU202" s="209" t="s">
        <v>320</v>
      </c>
    </row>
    <row r="203" ht="15.4" customHeight="1" spans="1:99">
      <c r="A203" s="201" t="s">
        <v>641</v>
      </c>
      <c r="B203" s="202" t="s">
        <v>134</v>
      </c>
      <c r="C203" s="202" t="s">
        <v>134</v>
      </c>
      <c r="D203" s="202" t="s">
        <v>642</v>
      </c>
      <c r="E203" s="200">
        <v>117078818.86</v>
      </c>
      <c r="F203" s="200">
        <v>117047197.26</v>
      </c>
      <c r="G203" s="200">
        <v>0</v>
      </c>
      <c r="H203" s="200">
        <v>0</v>
      </c>
      <c r="I203" s="200">
        <v>0</v>
      </c>
      <c r="J203" s="200">
        <v>4552121.01</v>
      </c>
      <c r="K203" s="200">
        <v>9991</v>
      </c>
      <c r="L203" s="200">
        <v>13981.92</v>
      </c>
      <c r="M203" s="200">
        <v>111703618.74</v>
      </c>
      <c r="N203" s="200">
        <v>763779.09</v>
      </c>
      <c r="O203" s="200">
        <v>3705.5</v>
      </c>
      <c r="P203" s="200">
        <v>0</v>
      </c>
      <c r="Q203" s="200">
        <v>0</v>
      </c>
      <c r="R203" s="200">
        <v>0</v>
      </c>
      <c r="S203" s="200">
        <v>0</v>
      </c>
      <c r="T203" s="200">
        <v>0</v>
      </c>
      <c r="U203" s="200">
        <v>0</v>
      </c>
      <c r="V203" s="200">
        <v>0</v>
      </c>
      <c r="W203" s="200">
        <v>0</v>
      </c>
      <c r="X203" s="200">
        <v>0</v>
      </c>
      <c r="Y203" s="200">
        <v>0</v>
      </c>
      <c r="Z203" s="200">
        <v>0</v>
      </c>
      <c r="AA203" s="200">
        <v>0</v>
      </c>
      <c r="AB203" s="200">
        <v>0</v>
      </c>
      <c r="AC203" s="200">
        <v>0</v>
      </c>
      <c r="AD203" s="200">
        <v>0</v>
      </c>
      <c r="AE203" s="200">
        <v>0</v>
      </c>
      <c r="AF203" s="200">
        <v>0</v>
      </c>
      <c r="AG203" s="200">
        <v>0</v>
      </c>
      <c r="AH203" s="200">
        <v>0</v>
      </c>
      <c r="AI203" s="200">
        <v>0</v>
      </c>
      <c r="AJ203" s="200">
        <v>0</v>
      </c>
      <c r="AK203" s="200">
        <v>0</v>
      </c>
      <c r="AL203" s="200">
        <v>0</v>
      </c>
      <c r="AM203" s="200">
        <v>0</v>
      </c>
      <c r="AN203" s="200">
        <v>0</v>
      </c>
      <c r="AO203" s="200">
        <v>0</v>
      </c>
      <c r="AP203" s="200">
        <v>0</v>
      </c>
      <c r="AQ203" s="200">
        <v>0</v>
      </c>
      <c r="AR203" s="200">
        <v>31621.6</v>
      </c>
      <c r="AS203" s="200">
        <v>0</v>
      </c>
      <c r="AT203" s="200">
        <v>0</v>
      </c>
      <c r="AU203" s="200">
        <v>0</v>
      </c>
      <c r="AV203" s="200">
        <v>0</v>
      </c>
      <c r="AW203" s="200">
        <v>31621.6</v>
      </c>
      <c r="AX203" s="200">
        <v>0</v>
      </c>
      <c r="AY203" s="200">
        <v>0</v>
      </c>
      <c r="AZ203" s="200">
        <v>0</v>
      </c>
      <c r="BA203" s="200">
        <v>0</v>
      </c>
      <c r="BB203" s="200">
        <v>0</v>
      </c>
      <c r="BC203" s="200">
        <v>0</v>
      </c>
      <c r="BD203" s="200">
        <v>0</v>
      </c>
      <c r="BE203" s="200">
        <v>0</v>
      </c>
      <c r="BF203" s="200">
        <v>0</v>
      </c>
      <c r="BG203" s="200">
        <v>0</v>
      </c>
      <c r="BH203" s="200">
        <v>0</v>
      </c>
      <c r="BI203" s="205" t="s">
        <v>320</v>
      </c>
      <c r="BJ203" s="205" t="s">
        <v>320</v>
      </c>
      <c r="BK203" s="205" t="s">
        <v>320</v>
      </c>
      <c r="BL203" s="205" t="s">
        <v>320</v>
      </c>
      <c r="BM203" s="205" t="s">
        <v>320</v>
      </c>
      <c r="BN203" s="205" t="s">
        <v>320</v>
      </c>
      <c r="BO203" s="205" t="s">
        <v>320</v>
      </c>
      <c r="BP203" s="205" t="s">
        <v>320</v>
      </c>
      <c r="BQ203" s="205" t="s">
        <v>320</v>
      </c>
      <c r="BR203" s="205" t="s">
        <v>320</v>
      </c>
      <c r="BS203" s="205" t="s">
        <v>320</v>
      </c>
      <c r="BT203" s="200">
        <v>0</v>
      </c>
      <c r="BU203" s="200">
        <v>0</v>
      </c>
      <c r="BV203" s="200">
        <v>0</v>
      </c>
      <c r="BW203" s="200">
        <v>0</v>
      </c>
      <c r="BX203" s="200">
        <v>0</v>
      </c>
      <c r="BY203" s="200">
        <v>0</v>
      </c>
      <c r="BZ203" s="200">
        <v>0</v>
      </c>
      <c r="CA203" s="200">
        <v>0</v>
      </c>
      <c r="CB203" s="200">
        <v>0</v>
      </c>
      <c r="CC203" s="200">
        <v>0</v>
      </c>
      <c r="CD203" s="200">
        <v>0</v>
      </c>
      <c r="CE203" s="200">
        <v>0</v>
      </c>
      <c r="CF203" s="200">
        <v>0</v>
      </c>
      <c r="CG203" s="200">
        <v>0</v>
      </c>
      <c r="CH203" s="205" t="s">
        <v>320</v>
      </c>
      <c r="CI203" s="200">
        <v>0</v>
      </c>
      <c r="CJ203" s="200">
        <v>0</v>
      </c>
      <c r="CK203" s="200">
        <v>0</v>
      </c>
      <c r="CL203" s="200">
        <v>0</v>
      </c>
      <c r="CM203" s="200">
        <v>0</v>
      </c>
      <c r="CN203" s="200">
        <v>0</v>
      </c>
      <c r="CO203" s="200">
        <v>0</v>
      </c>
      <c r="CP203" s="200">
        <v>0</v>
      </c>
      <c r="CQ203" s="200">
        <v>0</v>
      </c>
      <c r="CR203" s="200">
        <v>0</v>
      </c>
      <c r="CS203" s="200">
        <v>0</v>
      </c>
      <c r="CT203" s="205" t="s">
        <v>320</v>
      </c>
      <c r="CU203" s="209" t="s">
        <v>320</v>
      </c>
    </row>
    <row r="204" ht="15.4" customHeight="1" spans="1:99">
      <c r="A204" s="201" t="s">
        <v>643</v>
      </c>
      <c r="B204" s="202" t="s">
        <v>134</v>
      </c>
      <c r="C204" s="202" t="s">
        <v>134</v>
      </c>
      <c r="D204" s="202" t="s">
        <v>644</v>
      </c>
      <c r="E204" s="200">
        <v>5046297.4</v>
      </c>
      <c r="F204" s="200">
        <v>11400</v>
      </c>
      <c r="G204" s="200">
        <v>0</v>
      </c>
      <c r="H204" s="200">
        <v>0</v>
      </c>
      <c r="I204" s="200">
        <v>0</v>
      </c>
      <c r="J204" s="200">
        <v>0</v>
      </c>
      <c r="K204" s="200">
        <v>0</v>
      </c>
      <c r="L204" s="200">
        <v>0</v>
      </c>
      <c r="M204" s="200">
        <v>0</v>
      </c>
      <c r="N204" s="200">
        <v>0</v>
      </c>
      <c r="O204" s="200">
        <v>11400</v>
      </c>
      <c r="P204" s="200">
        <v>600</v>
      </c>
      <c r="Q204" s="200">
        <v>0</v>
      </c>
      <c r="R204" s="200">
        <v>0</v>
      </c>
      <c r="S204" s="200">
        <v>0</v>
      </c>
      <c r="T204" s="200">
        <v>0</v>
      </c>
      <c r="U204" s="200">
        <v>0</v>
      </c>
      <c r="V204" s="200">
        <v>0</v>
      </c>
      <c r="W204" s="200">
        <v>0</v>
      </c>
      <c r="X204" s="200">
        <v>0</v>
      </c>
      <c r="Y204" s="200">
        <v>0</v>
      </c>
      <c r="Z204" s="200">
        <v>0</v>
      </c>
      <c r="AA204" s="200">
        <v>0</v>
      </c>
      <c r="AB204" s="200">
        <v>0</v>
      </c>
      <c r="AC204" s="200">
        <v>0</v>
      </c>
      <c r="AD204" s="200">
        <v>0</v>
      </c>
      <c r="AE204" s="200">
        <v>0</v>
      </c>
      <c r="AF204" s="200">
        <v>0</v>
      </c>
      <c r="AG204" s="200">
        <v>0</v>
      </c>
      <c r="AH204" s="200">
        <v>0</v>
      </c>
      <c r="AI204" s="200">
        <v>0</v>
      </c>
      <c r="AJ204" s="200">
        <v>0</v>
      </c>
      <c r="AK204" s="200">
        <v>0</v>
      </c>
      <c r="AL204" s="200">
        <v>0</v>
      </c>
      <c r="AM204" s="200">
        <v>0</v>
      </c>
      <c r="AN204" s="200">
        <v>0</v>
      </c>
      <c r="AO204" s="200">
        <v>0</v>
      </c>
      <c r="AP204" s="200">
        <v>0</v>
      </c>
      <c r="AQ204" s="200">
        <v>600</v>
      </c>
      <c r="AR204" s="200">
        <v>5034297.4</v>
      </c>
      <c r="AS204" s="200">
        <v>5000</v>
      </c>
      <c r="AT204" s="200">
        <v>0</v>
      </c>
      <c r="AU204" s="200">
        <v>0</v>
      </c>
      <c r="AV204" s="200">
        <v>0</v>
      </c>
      <c r="AW204" s="200">
        <v>3784297.4</v>
      </c>
      <c r="AX204" s="200">
        <v>309000</v>
      </c>
      <c r="AY204" s="200">
        <v>11500</v>
      </c>
      <c r="AZ204" s="200">
        <v>0</v>
      </c>
      <c r="BA204" s="200">
        <v>0</v>
      </c>
      <c r="BB204" s="200">
        <v>0</v>
      </c>
      <c r="BC204" s="200">
        <v>0</v>
      </c>
      <c r="BD204" s="200">
        <v>0</v>
      </c>
      <c r="BE204" s="200">
        <v>0</v>
      </c>
      <c r="BF204" s="200">
        <v>0</v>
      </c>
      <c r="BG204" s="200">
        <v>0</v>
      </c>
      <c r="BH204" s="200">
        <v>924500</v>
      </c>
      <c r="BI204" s="205" t="s">
        <v>320</v>
      </c>
      <c r="BJ204" s="205" t="s">
        <v>320</v>
      </c>
      <c r="BK204" s="205" t="s">
        <v>320</v>
      </c>
      <c r="BL204" s="205" t="s">
        <v>320</v>
      </c>
      <c r="BM204" s="205" t="s">
        <v>320</v>
      </c>
      <c r="BN204" s="205" t="s">
        <v>320</v>
      </c>
      <c r="BO204" s="205" t="s">
        <v>320</v>
      </c>
      <c r="BP204" s="205" t="s">
        <v>320</v>
      </c>
      <c r="BQ204" s="205" t="s">
        <v>320</v>
      </c>
      <c r="BR204" s="205" t="s">
        <v>320</v>
      </c>
      <c r="BS204" s="205" t="s">
        <v>320</v>
      </c>
      <c r="BT204" s="200">
        <v>0</v>
      </c>
      <c r="BU204" s="200">
        <v>0</v>
      </c>
      <c r="BV204" s="200">
        <v>0</v>
      </c>
      <c r="BW204" s="200">
        <v>0</v>
      </c>
      <c r="BX204" s="200">
        <v>0</v>
      </c>
      <c r="BY204" s="200">
        <v>0</v>
      </c>
      <c r="BZ204" s="200">
        <v>0</v>
      </c>
      <c r="CA204" s="200">
        <v>0</v>
      </c>
      <c r="CB204" s="200">
        <v>0</v>
      </c>
      <c r="CC204" s="200">
        <v>0</v>
      </c>
      <c r="CD204" s="200">
        <v>0</v>
      </c>
      <c r="CE204" s="200">
        <v>0</v>
      </c>
      <c r="CF204" s="200">
        <v>0</v>
      </c>
      <c r="CG204" s="200">
        <v>0</v>
      </c>
      <c r="CH204" s="205" t="s">
        <v>320</v>
      </c>
      <c r="CI204" s="200">
        <v>0</v>
      </c>
      <c r="CJ204" s="200">
        <v>0</v>
      </c>
      <c r="CK204" s="200">
        <v>0</v>
      </c>
      <c r="CL204" s="200">
        <v>0</v>
      </c>
      <c r="CM204" s="200">
        <v>0</v>
      </c>
      <c r="CN204" s="200">
        <v>0</v>
      </c>
      <c r="CO204" s="200">
        <v>0</v>
      </c>
      <c r="CP204" s="200">
        <v>0</v>
      </c>
      <c r="CQ204" s="200">
        <v>0</v>
      </c>
      <c r="CR204" s="200">
        <v>0</v>
      </c>
      <c r="CS204" s="200">
        <v>0</v>
      </c>
      <c r="CT204" s="205" t="s">
        <v>320</v>
      </c>
      <c r="CU204" s="209" t="s">
        <v>320</v>
      </c>
    </row>
    <row r="205" ht="15.4" customHeight="1" spans="1:99">
      <c r="A205" s="201" t="s">
        <v>645</v>
      </c>
      <c r="B205" s="202" t="s">
        <v>134</v>
      </c>
      <c r="C205" s="202" t="s">
        <v>134</v>
      </c>
      <c r="D205" s="202" t="s">
        <v>646</v>
      </c>
      <c r="E205" s="200">
        <v>53333904.29</v>
      </c>
      <c r="F205" s="200">
        <v>19281218.48</v>
      </c>
      <c r="G205" s="200">
        <v>5105990</v>
      </c>
      <c r="H205" s="200">
        <v>47658</v>
      </c>
      <c r="I205" s="200">
        <v>0</v>
      </c>
      <c r="J205" s="200">
        <v>0</v>
      </c>
      <c r="K205" s="200">
        <v>6999</v>
      </c>
      <c r="L205" s="200">
        <v>9095427.65</v>
      </c>
      <c r="M205" s="200">
        <v>2781909.1</v>
      </c>
      <c r="N205" s="200">
        <v>0</v>
      </c>
      <c r="O205" s="200">
        <v>2243234.73</v>
      </c>
      <c r="P205" s="200">
        <v>11908048.17</v>
      </c>
      <c r="Q205" s="200">
        <v>125983.36</v>
      </c>
      <c r="R205" s="200">
        <v>49085.3</v>
      </c>
      <c r="S205" s="200">
        <v>0</v>
      </c>
      <c r="T205" s="200">
        <v>2837</v>
      </c>
      <c r="U205" s="200">
        <v>0</v>
      </c>
      <c r="V205" s="200">
        <v>294681.78</v>
      </c>
      <c r="W205" s="200">
        <v>203378.16</v>
      </c>
      <c r="X205" s="200">
        <v>0</v>
      </c>
      <c r="Y205" s="200">
        <v>0</v>
      </c>
      <c r="Z205" s="200">
        <v>190388.2</v>
      </c>
      <c r="AA205" s="200">
        <v>0</v>
      </c>
      <c r="AB205" s="200">
        <v>3450</v>
      </c>
      <c r="AC205" s="200">
        <v>0</v>
      </c>
      <c r="AD205" s="200">
        <v>20450</v>
      </c>
      <c r="AE205" s="200">
        <v>53865</v>
      </c>
      <c r="AF205" s="200">
        <v>680</v>
      </c>
      <c r="AG205" s="200">
        <v>10257033.38</v>
      </c>
      <c r="AH205" s="200">
        <v>0</v>
      </c>
      <c r="AI205" s="200">
        <v>0</v>
      </c>
      <c r="AJ205" s="200">
        <v>0</v>
      </c>
      <c r="AK205" s="200">
        <v>0</v>
      </c>
      <c r="AL205" s="200">
        <v>135349</v>
      </c>
      <c r="AM205" s="200">
        <v>0</v>
      </c>
      <c r="AN205" s="200">
        <v>96053.12</v>
      </c>
      <c r="AO205" s="200">
        <v>3000</v>
      </c>
      <c r="AP205" s="200">
        <v>0</v>
      </c>
      <c r="AQ205" s="200">
        <v>471813.87</v>
      </c>
      <c r="AR205" s="200">
        <v>18367139.05</v>
      </c>
      <c r="AS205" s="200">
        <v>0</v>
      </c>
      <c r="AT205" s="200">
        <v>0</v>
      </c>
      <c r="AU205" s="200">
        <v>0</v>
      </c>
      <c r="AV205" s="200">
        <v>13795246.77</v>
      </c>
      <c r="AW205" s="200">
        <v>3774179.88</v>
      </c>
      <c r="AX205" s="200">
        <v>0</v>
      </c>
      <c r="AY205" s="200">
        <v>0</v>
      </c>
      <c r="AZ205" s="200">
        <v>0</v>
      </c>
      <c r="BA205" s="200">
        <v>0</v>
      </c>
      <c r="BB205" s="200">
        <v>0</v>
      </c>
      <c r="BC205" s="200">
        <v>735840</v>
      </c>
      <c r="BD205" s="200">
        <v>0</v>
      </c>
      <c r="BE205" s="200">
        <v>0</v>
      </c>
      <c r="BF205" s="200">
        <v>0</v>
      </c>
      <c r="BG205" s="200">
        <v>0</v>
      </c>
      <c r="BH205" s="200">
        <v>61872.4</v>
      </c>
      <c r="BI205" s="205" t="s">
        <v>320</v>
      </c>
      <c r="BJ205" s="205" t="s">
        <v>320</v>
      </c>
      <c r="BK205" s="205" t="s">
        <v>320</v>
      </c>
      <c r="BL205" s="205" t="s">
        <v>320</v>
      </c>
      <c r="BM205" s="205" t="s">
        <v>320</v>
      </c>
      <c r="BN205" s="205" t="s">
        <v>320</v>
      </c>
      <c r="BO205" s="205" t="s">
        <v>320</v>
      </c>
      <c r="BP205" s="205" t="s">
        <v>320</v>
      </c>
      <c r="BQ205" s="205" t="s">
        <v>320</v>
      </c>
      <c r="BR205" s="205" t="s">
        <v>320</v>
      </c>
      <c r="BS205" s="205" t="s">
        <v>320</v>
      </c>
      <c r="BT205" s="200">
        <v>3777498.59</v>
      </c>
      <c r="BU205" s="200">
        <v>0</v>
      </c>
      <c r="BV205" s="200">
        <v>0</v>
      </c>
      <c r="BW205" s="200">
        <v>3050798.59</v>
      </c>
      <c r="BX205" s="200">
        <v>0</v>
      </c>
      <c r="BY205" s="200">
        <v>0</v>
      </c>
      <c r="BZ205" s="200">
        <v>0</v>
      </c>
      <c r="CA205" s="200">
        <v>0</v>
      </c>
      <c r="CB205" s="200">
        <v>0</v>
      </c>
      <c r="CC205" s="200">
        <v>0</v>
      </c>
      <c r="CD205" s="200">
        <v>0</v>
      </c>
      <c r="CE205" s="200">
        <v>0</v>
      </c>
      <c r="CF205" s="200">
        <v>0</v>
      </c>
      <c r="CG205" s="200">
        <v>0</v>
      </c>
      <c r="CH205" s="205" t="s">
        <v>320</v>
      </c>
      <c r="CI205" s="200">
        <v>726700</v>
      </c>
      <c r="CJ205" s="200">
        <v>0</v>
      </c>
      <c r="CK205" s="200">
        <v>0</v>
      </c>
      <c r="CL205" s="200">
        <v>0</v>
      </c>
      <c r="CM205" s="200">
        <v>0</v>
      </c>
      <c r="CN205" s="200">
        <v>0</v>
      </c>
      <c r="CO205" s="200">
        <v>0</v>
      </c>
      <c r="CP205" s="200">
        <v>0</v>
      </c>
      <c r="CQ205" s="200">
        <v>0</v>
      </c>
      <c r="CR205" s="200">
        <v>0</v>
      </c>
      <c r="CS205" s="200">
        <v>0</v>
      </c>
      <c r="CT205" s="205" t="s">
        <v>320</v>
      </c>
      <c r="CU205" s="209" t="s">
        <v>320</v>
      </c>
    </row>
    <row r="206" ht="15.4" customHeight="1" spans="1:99">
      <c r="A206" s="201" t="s">
        <v>647</v>
      </c>
      <c r="B206" s="202" t="s">
        <v>134</v>
      </c>
      <c r="C206" s="202" t="s">
        <v>134</v>
      </c>
      <c r="D206" s="202" t="s">
        <v>648</v>
      </c>
      <c r="E206" s="200">
        <v>12164602.47</v>
      </c>
      <c r="F206" s="200">
        <v>0</v>
      </c>
      <c r="G206" s="200">
        <v>0</v>
      </c>
      <c r="H206" s="200">
        <v>0</v>
      </c>
      <c r="I206" s="200">
        <v>0</v>
      </c>
      <c r="J206" s="200">
        <v>0</v>
      </c>
      <c r="K206" s="200">
        <v>0</v>
      </c>
      <c r="L206" s="200">
        <v>0</v>
      </c>
      <c r="M206" s="200">
        <v>0</v>
      </c>
      <c r="N206" s="200">
        <v>0</v>
      </c>
      <c r="O206" s="200">
        <v>0</v>
      </c>
      <c r="P206" s="200">
        <v>0</v>
      </c>
      <c r="Q206" s="200">
        <v>0</v>
      </c>
      <c r="R206" s="200">
        <v>0</v>
      </c>
      <c r="S206" s="200">
        <v>0</v>
      </c>
      <c r="T206" s="200">
        <v>0</v>
      </c>
      <c r="U206" s="200">
        <v>0</v>
      </c>
      <c r="V206" s="200">
        <v>0</v>
      </c>
      <c r="W206" s="200">
        <v>0</v>
      </c>
      <c r="X206" s="200">
        <v>0</v>
      </c>
      <c r="Y206" s="200">
        <v>0</v>
      </c>
      <c r="Z206" s="200">
        <v>0</v>
      </c>
      <c r="AA206" s="200">
        <v>0</v>
      </c>
      <c r="AB206" s="200">
        <v>0</v>
      </c>
      <c r="AC206" s="200">
        <v>0</v>
      </c>
      <c r="AD206" s="200">
        <v>0</v>
      </c>
      <c r="AE206" s="200">
        <v>0</v>
      </c>
      <c r="AF206" s="200">
        <v>0</v>
      </c>
      <c r="AG206" s="200">
        <v>0</v>
      </c>
      <c r="AH206" s="200">
        <v>0</v>
      </c>
      <c r="AI206" s="200">
        <v>0</v>
      </c>
      <c r="AJ206" s="200">
        <v>0</v>
      </c>
      <c r="AK206" s="200">
        <v>0</v>
      </c>
      <c r="AL206" s="200">
        <v>0</v>
      </c>
      <c r="AM206" s="200">
        <v>0</v>
      </c>
      <c r="AN206" s="200">
        <v>0</v>
      </c>
      <c r="AO206" s="200">
        <v>0</v>
      </c>
      <c r="AP206" s="200">
        <v>0</v>
      </c>
      <c r="AQ206" s="200">
        <v>0</v>
      </c>
      <c r="AR206" s="200">
        <v>12164602.47</v>
      </c>
      <c r="AS206" s="200">
        <v>0</v>
      </c>
      <c r="AT206" s="200">
        <v>0</v>
      </c>
      <c r="AU206" s="200">
        <v>0</v>
      </c>
      <c r="AV206" s="200">
        <v>12148246.77</v>
      </c>
      <c r="AW206" s="200">
        <v>16355.7</v>
      </c>
      <c r="AX206" s="200">
        <v>0</v>
      </c>
      <c r="AY206" s="200">
        <v>0</v>
      </c>
      <c r="AZ206" s="200">
        <v>0</v>
      </c>
      <c r="BA206" s="200">
        <v>0</v>
      </c>
      <c r="BB206" s="200">
        <v>0</v>
      </c>
      <c r="BC206" s="200">
        <v>0</v>
      </c>
      <c r="BD206" s="200">
        <v>0</v>
      </c>
      <c r="BE206" s="200">
        <v>0</v>
      </c>
      <c r="BF206" s="200">
        <v>0</v>
      </c>
      <c r="BG206" s="200">
        <v>0</v>
      </c>
      <c r="BH206" s="200">
        <v>0</v>
      </c>
      <c r="BI206" s="205" t="s">
        <v>320</v>
      </c>
      <c r="BJ206" s="205" t="s">
        <v>320</v>
      </c>
      <c r="BK206" s="205" t="s">
        <v>320</v>
      </c>
      <c r="BL206" s="205" t="s">
        <v>320</v>
      </c>
      <c r="BM206" s="205" t="s">
        <v>320</v>
      </c>
      <c r="BN206" s="205" t="s">
        <v>320</v>
      </c>
      <c r="BO206" s="205" t="s">
        <v>320</v>
      </c>
      <c r="BP206" s="205" t="s">
        <v>320</v>
      </c>
      <c r="BQ206" s="205" t="s">
        <v>320</v>
      </c>
      <c r="BR206" s="205" t="s">
        <v>320</v>
      </c>
      <c r="BS206" s="205" t="s">
        <v>320</v>
      </c>
      <c r="BT206" s="200">
        <v>0</v>
      </c>
      <c r="BU206" s="200">
        <v>0</v>
      </c>
      <c r="BV206" s="200">
        <v>0</v>
      </c>
      <c r="BW206" s="200">
        <v>0</v>
      </c>
      <c r="BX206" s="200">
        <v>0</v>
      </c>
      <c r="BY206" s="200">
        <v>0</v>
      </c>
      <c r="BZ206" s="200">
        <v>0</v>
      </c>
      <c r="CA206" s="200">
        <v>0</v>
      </c>
      <c r="CB206" s="200">
        <v>0</v>
      </c>
      <c r="CC206" s="200">
        <v>0</v>
      </c>
      <c r="CD206" s="200">
        <v>0</v>
      </c>
      <c r="CE206" s="200">
        <v>0</v>
      </c>
      <c r="CF206" s="200">
        <v>0</v>
      </c>
      <c r="CG206" s="200">
        <v>0</v>
      </c>
      <c r="CH206" s="205" t="s">
        <v>320</v>
      </c>
      <c r="CI206" s="200">
        <v>0</v>
      </c>
      <c r="CJ206" s="200">
        <v>0</v>
      </c>
      <c r="CK206" s="200">
        <v>0</v>
      </c>
      <c r="CL206" s="200">
        <v>0</v>
      </c>
      <c r="CM206" s="200">
        <v>0</v>
      </c>
      <c r="CN206" s="200">
        <v>0</v>
      </c>
      <c r="CO206" s="200">
        <v>0</v>
      </c>
      <c r="CP206" s="200">
        <v>0</v>
      </c>
      <c r="CQ206" s="200">
        <v>0</v>
      </c>
      <c r="CR206" s="200">
        <v>0</v>
      </c>
      <c r="CS206" s="200">
        <v>0</v>
      </c>
      <c r="CT206" s="205" t="s">
        <v>320</v>
      </c>
      <c r="CU206" s="209" t="s">
        <v>320</v>
      </c>
    </row>
    <row r="207" ht="15.4" customHeight="1" spans="1:99">
      <c r="A207" s="201" t="s">
        <v>649</v>
      </c>
      <c r="B207" s="202" t="s">
        <v>134</v>
      </c>
      <c r="C207" s="202" t="s">
        <v>134</v>
      </c>
      <c r="D207" s="202" t="s">
        <v>650</v>
      </c>
      <c r="E207" s="200">
        <v>133155</v>
      </c>
      <c r="F207" s="200">
        <v>0</v>
      </c>
      <c r="G207" s="200">
        <v>0</v>
      </c>
      <c r="H207" s="200">
        <v>0</v>
      </c>
      <c r="I207" s="200">
        <v>0</v>
      </c>
      <c r="J207" s="200">
        <v>0</v>
      </c>
      <c r="K207" s="200">
        <v>0</v>
      </c>
      <c r="L207" s="200">
        <v>0</v>
      </c>
      <c r="M207" s="200">
        <v>0</v>
      </c>
      <c r="N207" s="200">
        <v>0</v>
      </c>
      <c r="O207" s="200">
        <v>0</v>
      </c>
      <c r="P207" s="200">
        <v>0</v>
      </c>
      <c r="Q207" s="200">
        <v>0</v>
      </c>
      <c r="R207" s="200">
        <v>0</v>
      </c>
      <c r="S207" s="200">
        <v>0</v>
      </c>
      <c r="T207" s="200">
        <v>0</v>
      </c>
      <c r="U207" s="200">
        <v>0</v>
      </c>
      <c r="V207" s="200">
        <v>0</v>
      </c>
      <c r="W207" s="200">
        <v>0</v>
      </c>
      <c r="X207" s="200">
        <v>0</v>
      </c>
      <c r="Y207" s="200">
        <v>0</v>
      </c>
      <c r="Z207" s="200">
        <v>0</v>
      </c>
      <c r="AA207" s="200">
        <v>0</v>
      </c>
      <c r="AB207" s="200">
        <v>0</v>
      </c>
      <c r="AC207" s="200">
        <v>0</v>
      </c>
      <c r="AD207" s="200">
        <v>0</v>
      </c>
      <c r="AE207" s="200">
        <v>0</v>
      </c>
      <c r="AF207" s="200">
        <v>0</v>
      </c>
      <c r="AG207" s="200">
        <v>0</v>
      </c>
      <c r="AH207" s="200">
        <v>0</v>
      </c>
      <c r="AI207" s="200">
        <v>0</v>
      </c>
      <c r="AJ207" s="200">
        <v>0</v>
      </c>
      <c r="AK207" s="200">
        <v>0</v>
      </c>
      <c r="AL207" s="200">
        <v>0</v>
      </c>
      <c r="AM207" s="200">
        <v>0</v>
      </c>
      <c r="AN207" s="200">
        <v>0</v>
      </c>
      <c r="AO207" s="200">
        <v>0</v>
      </c>
      <c r="AP207" s="200">
        <v>0</v>
      </c>
      <c r="AQ207" s="200">
        <v>0</v>
      </c>
      <c r="AR207" s="200">
        <v>133155</v>
      </c>
      <c r="AS207" s="200">
        <v>0</v>
      </c>
      <c r="AT207" s="200">
        <v>0</v>
      </c>
      <c r="AU207" s="200">
        <v>0</v>
      </c>
      <c r="AV207" s="200">
        <v>0</v>
      </c>
      <c r="AW207" s="200">
        <v>133155</v>
      </c>
      <c r="AX207" s="200">
        <v>0</v>
      </c>
      <c r="AY207" s="200">
        <v>0</v>
      </c>
      <c r="AZ207" s="200">
        <v>0</v>
      </c>
      <c r="BA207" s="200">
        <v>0</v>
      </c>
      <c r="BB207" s="200">
        <v>0</v>
      </c>
      <c r="BC207" s="200">
        <v>0</v>
      </c>
      <c r="BD207" s="200">
        <v>0</v>
      </c>
      <c r="BE207" s="200">
        <v>0</v>
      </c>
      <c r="BF207" s="200">
        <v>0</v>
      </c>
      <c r="BG207" s="200">
        <v>0</v>
      </c>
      <c r="BH207" s="200">
        <v>0</v>
      </c>
      <c r="BI207" s="205" t="s">
        <v>320</v>
      </c>
      <c r="BJ207" s="205" t="s">
        <v>320</v>
      </c>
      <c r="BK207" s="205" t="s">
        <v>320</v>
      </c>
      <c r="BL207" s="205" t="s">
        <v>320</v>
      </c>
      <c r="BM207" s="205" t="s">
        <v>320</v>
      </c>
      <c r="BN207" s="205" t="s">
        <v>320</v>
      </c>
      <c r="BO207" s="205" t="s">
        <v>320</v>
      </c>
      <c r="BP207" s="205" t="s">
        <v>320</v>
      </c>
      <c r="BQ207" s="205" t="s">
        <v>320</v>
      </c>
      <c r="BR207" s="205" t="s">
        <v>320</v>
      </c>
      <c r="BS207" s="205" t="s">
        <v>320</v>
      </c>
      <c r="BT207" s="200">
        <v>0</v>
      </c>
      <c r="BU207" s="200">
        <v>0</v>
      </c>
      <c r="BV207" s="200">
        <v>0</v>
      </c>
      <c r="BW207" s="200">
        <v>0</v>
      </c>
      <c r="BX207" s="200">
        <v>0</v>
      </c>
      <c r="BY207" s="200">
        <v>0</v>
      </c>
      <c r="BZ207" s="200">
        <v>0</v>
      </c>
      <c r="CA207" s="200">
        <v>0</v>
      </c>
      <c r="CB207" s="200">
        <v>0</v>
      </c>
      <c r="CC207" s="200">
        <v>0</v>
      </c>
      <c r="CD207" s="200">
        <v>0</v>
      </c>
      <c r="CE207" s="200">
        <v>0</v>
      </c>
      <c r="CF207" s="200">
        <v>0</v>
      </c>
      <c r="CG207" s="200">
        <v>0</v>
      </c>
      <c r="CH207" s="205" t="s">
        <v>320</v>
      </c>
      <c r="CI207" s="200">
        <v>0</v>
      </c>
      <c r="CJ207" s="200">
        <v>0</v>
      </c>
      <c r="CK207" s="200">
        <v>0</v>
      </c>
      <c r="CL207" s="200">
        <v>0</v>
      </c>
      <c r="CM207" s="200">
        <v>0</v>
      </c>
      <c r="CN207" s="200">
        <v>0</v>
      </c>
      <c r="CO207" s="200">
        <v>0</v>
      </c>
      <c r="CP207" s="200">
        <v>0</v>
      </c>
      <c r="CQ207" s="200">
        <v>0</v>
      </c>
      <c r="CR207" s="200">
        <v>0</v>
      </c>
      <c r="CS207" s="200">
        <v>0</v>
      </c>
      <c r="CT207" s="205" t="s">
        <v>320</v>
      </c>
      <c r="CU207" s="209" t="s">
        <v>320</v>
      </c>
    </row>
    <row r="208" ht="15.4" customHeight="1" spans="1:99">
      <c r="A208" s="201" t="s">
        <v>651</v>
      </c>
      <c r="B208" s="202" t="s">
        <v>134</v>
      </c>
      <c r="C208" s="202" t="s">
        <v>134</v>
      </c>
      <c r="D208" s="202" t="s">
        <v>652</v>
      </c>
      <c r="E208" s="200">
        <v>1716293.08</v>
      </c>
      <c r="F208" s="200">
        <v>0</v>
      </c>
      <c r="G208" s="200">
        <v>0</v>
      </c>
      <c r="H208" s="200">
        <v>0</v>
      </c>
      <c r="I208" s="200">
        <v>0</v>
      </c>
      <c r="J208" s="200">
        <v>0</v>
      </c>
      <c r="K208" s="200">
        <v>0</v>
      </c>
      <c r="L208" s="200">
        <v>0</v>
      </c>
      <c r="M208" s="200">
        <v>0</v>
      </c>
      <c r="N208" s="200">
        <v>0</v>
      </c>
      <c r="O208" s="200">
        <v>0</v>
      </c>
      <c r="P208" s="200">
        <v>0</v>
      </c>
      <c r="Q208" s="200">
        <v>0</v>
      </c>
      <c r="R208" s="200">
        <v>0</v>
      </c>
      <c r="S208" s="200">
        <v>0</v>
      </c>
      <c r="T208" s="200">
        <v>0</v>
      </c>
      <c r="U208" s="200">
        <v>0</v>
      </c>
      <c r="V208" s="200">
        <v>0</v>
      </c>
      <c r="W208" s="200">
        <v>0</v>
      </c>
      <c r="X208" s="200">
        <v>0</v>
      </c>
      <c r="Y208" s="200">
        <v>0</v>
      </c>
      <c r="Z208" s="200">
        <v>0</v>
      </c>
      <c r="AA208" s="200">
        <v>0</v>
      </c>
      <c r="AB208" s="200">
        <v>0</v>
      </c>
      <c r="AC208" s="200">
        <v>0</v>
      </c>
      <c r="AD208" s="200">
        <v>0</v>
      </c>
      <c r="AE208" s="200">
        <v>0</v>
      </c>
      <c r="AF208" s="200">
        <v>0</v>
      </c>
      <c r="AG208" s="200">
        <v>0</v>
      </c>
      <c r="AH208" s="200">
        <v>0</v>
      </c>
      <c r="AI208" s="200">
        <v>0</v>
      </c>
      <c r="AJ208" s="200">
        <v>0</v>
      </c>
      <c r="AK208" s="200">
        <v>0</v>
      </c>
      <c r="AL208" s="200">
        <v>0</v>
      </c>
      <c r="AM208" s="200">
        <v>0</v>
      </c>
      <c r="AN208" s="200">
        <v>0</v>
      </c>
      <c r="AO208" s="200">
        <v>0</v>
      </c>
      <c r="AP208" s="200">
        <v>0</v>
      </c>
      <c r="AQ208" s="200">
        <v>0</v>
      </c>
      <c r="AR208" s="200">
        <v>1716293.08</v>
      </c>
      <c r="AS208" s="200">
        <v>0</v>
      </c>
      <c r="AT208" s="200">
        <v>0</v>
      </c>
      <c r="AU208" s="200">
        <v>0</v>
      </c>
      <c r="AV208" s="200">
        <v>0</v>
      </c>
      <c r="AW208" s="200">
        <v>1716293.08</v>
      </c>
      <c r="AX208" s="200">
        <v>0</v>
      </c>
      <c r="AY208" s="200">
        <v>0</v>
      </c>
      <c r="AZ208" s="200">
        <v>0</v>
      </c>
      <c r="BA208" s="200">
        <v>0</v>
      </c>
      <c r="BB208" s="200">
        <v>0</v>
      </c>
      <c r="BC208" s="200">
        <v>0</v>
      </c>
      <c r="BD208" s="200">
        <v>0</v>
      </c>
      <c r="BE208" s="200">
        <v>0</v>
      </c>
      <c r="BF208" s="200">
        <v>0</v>
      </c>
      <c r="BG208" s="200">
        <v>0</v>
      </c>
      <c r="BH208" s="200">
        <v>0</v>
      </c>
      <c r="BI208" s="205" t="s">
        <v>320</v>
      </c>
      <c r="BJ208" s="205" t="s">
        <v>320</v>
      </c>
      <c r="BK208" s="205" t="s">
        <v>320</v>
      </c>
      <c r="BL208" s="205" t="s">
        <v>320</v>
      </c>
      <c r="BM208" s="205" t="s">
        <v>320</v>
      </c>
      <c r="BN208" s="205" t="s">
        <v>320</v>
      </c>
      <c r="BO208" s="205" t="s">
        <v>320</v>
      </c>
      <c r="BP208" s="205" t="s">
        <v>320</v>
      </c>
      <c r="BQ208" s="205" t="s">
        <v>320</v>
      </c>
      <c r="BR208" s="205" t="s">
        <v>320</v>
      </c>
      <c r="BS208" s="205" t="s">
        <v>320</v>
      </c>
      <c r="BT208" s="200">
        <v>0</v>
      </c>
      <c r="BU208" s="200">
        <v>0</v>
      </c>
      <c r="BV208" s="200">
        <v>0</v>
      </c>
      <c r="BW208" s="200">
        <v>0</v>
      </c>
      <c r="BX208" s="200">
        <v>0</v>
      </c>
      <c r="BY208" s="200">
        <v>0</v>
      </c>
      <c r="BZ208" s="200">
        <v>0</v>
      </c>
      <c r="CA208" s="200">
        <v>0</v>
      </c>
      <c r="CB208" s="200">
        <v>0</v>
      </c>
      <c r="CC208" s="200">
        <v>0</v>
      </c>
      <c r="CD208" s="200">
        <v>0</v>
      </c>
      <c r="CE208" s="200">
        <v>0</v>
      </c>
      <c r="CF208" s="200">
        <v>0</v>
      </c>
      <c r="CG208" s="200">
        <v>0</v>
      </c>
      <c r="CH208" s="205" t="s">
        <v>320</v>
      </c>
      <c r="CI208" s="200">
        <v>0</v>
      </c>
      <c r="CJ208" s="200">
        <v>0</v>
      </c>
      <c r="CK208" s="200">
        <v>0</v>
      </c>
      <c r="CL208" s="200">
        <v>0</v>
      </c>
      <c r="CM208" s="200">
        <v>0</v>
      </c>
      <c r="CN208" s="200">
        <v>0</v>
      </c>
      <c r="CO208" s="200">
        <v>0</v>
      </c>
      <c r="CP208" s="200">
        <v>0</v>
      </c>
      <c r="CQ208" s="200">
        <v>0</v>
      </c>
      <c r="CR208" s="200">
        <v>0</v>
      </c>
      <c r="CS208" s="200">
        <v>0</v>
      </c>
      <c r="CT208" s="205" t="s">
        <v>320</v>
      </c>
      <c r="CU208" s="209" t="s">
        <v>320</v>
      </c>
    </row>
    <row r="209" ht="15.4" customHeight="1" spans="1:99">
      <c r="A209" s="201" t="s">
        <v>653</v>
      </c>
      <c r="B209" s="202" t="s">
        <v>134</v>
      </c>
      <c r="C209" s="202" t="s">
        <v>134</v>
      </c>
      <c r="D209" s="202" t="s">
        <v>654</v>
      </c>
      <c r="E209" s="200">
        <v>36137523.74</v>
      </c>
      <c r="F209" s="200">
        <v>19281218.48</v>
      </c>
      <c r="G209" s="200">
        <v>5105990</v>
      </c>
      <c r="H209" s="200">
        <v>47658</v>
      </c>
      <c r="I209" s="200">
        <v>0</v>
      </c>
      <c r="J209" s="200">
        <v>0</v>
      </c>
      <c r="K209" s="200">
        <v>6999</v>
      </c>
      <c r="L209" s="200">
        <v>9095427.65</v>
      </c>
      <c r="M209" s="200">
        <v>2781909.1</v>
      </c>
      <c r="N209" s="200">
        <v>0</v>
      </c>
      <c r="O209" s="200">
        <v>2243234.73</v>
      </c>
      <c r="P209" s="200">
        <v>11908048.17</v>
      </c>
      <c r="Q209" s="200">
        <v>125983.36</v>
      </c>
      <c r="R209" s="200">
        <v>49085.3</v>
      </c>
      <c r="S209" s="200">
        <v>0</v>
      </c>
      <c r="T209" s="200">
        <v>2837</v>
      </c>
      <c r="U209" s="200">
        <v>0</v>
      </c>
      <c r="V209" s="200">
        <v>294681.78</v>
      </c>
      <c r="W209" s="200">
        <v>203378.16</v>
      </c>
      <c r="X209" s="200">
        <v>0</v>
      </c>
      <c r="Y209" s="200">
        <v>0</v>
      </c>
      <c r="Z209" s="200">
        <v>190388.2</v>
      </c>
      <c r="AA209" s="200">
        <v>0</v>
      </c>
      <c r="AB209" s="200">
        <v>3450</v>
      </c>
      <c r="AC209" s="200">
        <v>0</v>
      </c>
      <c r="AD209" s="200">
        <v>20450</v>
      </c>
      <c r="AE209" s="200">
        <v>53865</v>
      </c>
      <c r="AF209" s="200">
        <v>680</v>
      </c>
      <c r="AG209" s="200">
        <v>10257033.38</v>
      </c>
      <c r="AH209" s="200">
        <v>0</v>
      </c>
      <c r="AI209" s="200">
        <v>0</v>
      </c>
      <c r="AJ209" s="200">
        <v>0</v>
      </c>
      <c r="AK209" s="200">
        <v>0</v>
      </c>
      <c r="AL209" s="200">
        <v>135349</v>
      </c>
      <c r="AM209" s="200">
        <v>0</v>
      </c>
      <c r="AN209" s="200">
        <v>96053.12</v>
      </c>
      <c r="AO209" s="200">
        <v>3000</v>
      </c>
      <c r="AP209" s="200">
        <v>0</v>
      </c>
      <c r="AQ209" s="200">
        <v>471813.87</v>
      </c>
      <c r="AR209" s="200">
        <v>1170758.5</v>
      </c>
      <c r="AS209" s="200">
        <v>0</v>
      </c>
      <c r="AT209" s="200">
        <v>0</v>
      </c>
      <c r="AU209" s="200">
        <v>0</v>
      </c>
      <c r="AV209" s="200">
        <v>0</v>
      </c>
      <c r="AW209" s="200">
        <v>373046.1</v>
      </c>
      <c r="AX209" s="200">
        <v>0</v>
      </c>
      <c r="AY209" s="200">
        <v>0</v>
      </c>
      <c r="AZ209" s="200">
        <v>0</v>
      </c>
      <c r="BA209" s="200">
        <v>0</v>
      </c>
      <c r="BB209" s="200">
        <v>0</v>
      </c>
      <c r="BC209" s="200">
        <v>735840</v>
      </c>
      <c r="BD209" s="200">
        <v>0</v>
      </c>
      <c r="BE209" s="200">
        <v>0</v>
      </c>
      <c r="BF209" s="200">
        <v>0</v>
      </c>
      <c r="BG209" s="200">
        <v>0</v>
      </c>
      <c r="BH209" s="200">
        <v>61872.4</v>
      </c>
      <c r="BI209" s="205" t="s">
        <v>320</v>
      </c>
      <c r="BJ209" s="205" t="s">
        <v>320</v>
      </c>
      <c r="BK209" s="205" t="s">
        <v>320</v>
      </c>
      <c r="BL209" s="205" t="s">
        <v>320</v>
      </c>
      <c r="BM209" s="205" t="s">
        <v>320</v>
      </c>
      <c r="BN209" s="205" t="s">
        <v>320</v>
      </c>
      <c r="BO209" s="205" t="s">
        <v>320</v>
      </c>
      <c r="BP209" s="205" t="s">
        <v>320</v>
      </c>
      <c r="BQ209" s="205" t="s">
        <v>320</v>
      </c>
      <c r="BR209" s="205" t="s">
        <v>320</v>
      </c>
      <c r="BS209" s="205" t="s">
        <v>320</v>
      </c>
      <c r="BT209" s="200">
        <v>3777498.59</v>
      </c>
      <c r="BU209" s="200">
        <v>0</v>
      </c>
      <c r="BV209" s="200">
        <v>0</v>
      </c>
      <c r="BW209" s="200">
        <v>3050798.59</v>
      </c>
      <c r="BX209" s="200">
        <v>0</v>
      </c>
      <c r="BY209" s="200">
        <v>0</v>
      </c>
      <c r="BZ209" s="200">
        <v>0</v>
      </c>
      <c r="CA209" s="200">
        <v>0</v>
      </c>
      <c r="CB209" s="200">
        <v>0</v>
      </c>
      <c r="CC209" s="200">
        <v>0</v>
      </c>
      <c r="CD209" s="200">
        <v>0</v>
      </c>
      <c r="CE209" s="200">
        <v>0</v>
      </c>
      <c r="CF209" s="200">
        <v>0</v>
      </c>
      <c r="CG209" s="200">
        <v>0</v>
      </c>
      <c r="CH209" s="205" t="s">
        <v>320</v>
      </c>
      <c r="CI209" s="200">
        <v>726700</v>
      </c>
      <c r="CJ209" s="200">
        <v>0</v>
      </c>
      <c r="CK209" s="200">
        <v>0</v>
      </c>
      <c r="CL209" s="200">
        <v>0</v>
      </c>
      <c r="CM209" s="200">
        <v>0</v>
      </c>
      <c r="CN209" s="200">
        <v>0</v>
      </c>
      <c r="CO209" s="200">
        <v>0</v>
      </c>
      <c r="CP209" s="200">
        <v>0</v>
      </c>
      <c r="CQ209" s="200">
        <v>0</v>
      </c>
      <c r="CR209" s="200">
        <v>0</v>
      </c>
      <c r="CS209" s="200">
        <v>0</v>
      </c>
      <c r="CT209" s="205" t="s">
        <v>320</v>
      </c>
      <c r="CU209" s="209" t="s">
        <v>320</v>
      </c>
    </row>
    <row r="210" ht="15.4" customHeight="1" spans="1:99">
      <c r="A210" s="201" t="s">
        <v>655</v>
      </c>
      <c r="B210" s="202" t="s">
        <v>134</v>
      </c>
      <c r="C210" s="202" t="s">
        <v>134</v>
      </c>
      <c r="D210" s="202" t="s">
        <v>656</v>
      </c>
      <c r="E210" s="200">
        <v>101188</v>
      </c>
      <c r="F210" s="200">
        <v>0</v>
      </c>
      <c r="G210" s="200">
        <v>0</v>
      </c>
      <c r="H210" s="200">
        <v>0</v>
      </c>
      <c r="I210" s="200">
        <v>0</v>
      </c>
      <c r="J210" s="200">
        <v>0</v>
      </c>
      <c r="K210" s="200">
        <v>0</v>
      </c>
      <c r="L210" s="200">
        <v>0</v>
      </c>
      <c r="M210" s="200">
        <v>0</v>
      </c>
      <c r="N210" s="200">
        <v>0</v>
      </c>
      <c r="O210" s="200">
        <v>0</v>
      </c>
      <c r="P210" s="200">
        <v>0</v>
      </c>
      <c r="Q210" s="200">
        <v>0</v>
      </c>
      <c r="R210" s="200">
        <v>0</v>
      </c>
      <c r="S210" s="200">
        <v>0</v>
      </c>
      <c r="T210" s="200">
        <v>0</v>
      </c>
      <c r="U210" s="200">
        <v>0</v>
      </c>
      <c r="V210" s="200">
        <v>0</v>
      </c>
      <c r="W210" s="200">
        <v>0</v>
      </c>
      <c r="X210" s="200">
        <v>0</v>
      </c>
      <c r="Y210" s="200">
        <v>0</v>
      </c>
      <c r="Z210" s="200">
        <v>0</v>
      </c>
      <c r="AA210" s="200">
        <v>0</v>
      </c>
      <c r="AB210" s="200">
        <v>0</v>
      </c>
      <c r="AC210" s="200">
        <v>0</v>
      </c>
      <c r="AD210" s="200">
        <v>0</v>
      </c>
      <c r="AE210" s="200">
        <v>0</v>
      </c>
      <c r="AF210" s="200">
        <v>0</v>
      </c>
      <c r="AG210" s="200">
        <v>0</v>
      </c>
      <c r="AH210" s="200">
        <v>0</v>
      </c>
      <c r="AI210" s="200">
        <v>0</v>
      </c>
      <c r="AJ210" s="200">
        <v>0</v>
      </c>
      <c r="AK210" s="200">
        <v>0</v>
      </c>
      <c r="AL210" s="200">
        <v>0</v>
      </c>
      <c r="AM210" s="200">
        <v>0</v>
      </c>
      <c r="AN210" s="200">
        <v>0</v>
      </c>
      <c r="AO210" s="200">
        <v>0</v>
      </c>
      <c r="AP210" s="200">
        <v>0</v>
      </c>
      <c r="AQ210" s="200">
        <v>0</v>
      </c>
      <c r="AR210" s="200">
        <v>101188</v>
      </c>
      <c r="AS210" s="200">
        <v>0</v>
      </c>
      <c r="AT210" s="200">
        <v>0</v>
      </c>
      <c r="AU210" s="200">
        <v>0</v>
      </c>
      <c r="AV210" s="200">
        <v>0</v>
      </c>
      <c r="AW210" s="200">
        <v>101188</v>
      </c>
      <c r="AX210" s="200">
        <v>0</v>
      </c>
      <c r="AY210" s="200">
        <v>0</v>
      </c>
      <c r="AZ210" s="200">
        <v>0</v>
      </c>
      <c r="BA210" s="200">
        <v>0</v>
      </c>
      <c r="BB210" s="200">
        <v>0</v>
      </c>
      <c r="BC210" s="200">
        <v>0</v>
      </c>
      <c r="BD210" s="200">
        <v>0</v>
      </c>
      <c r="BE210" s="200">
        <v>0</v>
      </c>
      <c r="BF210" s="200">
        <v>0</v>
      </c>
      <c r="BG210" s="200">
        <v>0</v>
      </c>
      <c r="BH210" s="200">
        <v>0</v>
      </c>
      <c r="BI210" s="205" t="s">
        <v>320</v>
      </c>
      <c r="BJ210" s="205" t="s">
        <v>320</v>
      </c>
      <c r="BK210" s="205" t="s">
        <v>320</v>
      </c>
      <c r="BL210" s="205" t="s">
        <v>320</v>
      </c>
      <c r="BM210" s="205" t="s">
        <v>320</v>
      </c>
      <c r="BN210" s="205" t="s">
        <v>320</v>
      </c>
      <c r="BO210" s="205" t="s">
        <v>320</v>
      </c>
      <c r="BP210" s="205" t="s">
        <v>320</v>
      </c>
      <c r="BQ210" s="205" t="s">
        <v>320</v>
      </c>
      <c r="BR210" s="205" t="s">
        <v>320</v>
      </c>
      <c r="BS210" s="205" t="s">
        <v>320</v>
      </c>
      <c r="BT210" s="200">
        <v>0</v>
      </c>
      <c r="BU210" s="200">
        <v>0</v>
      </c>
      <c r="BV210" s="200">
        <v>0</v>
      </c>
      <c r="BW210" s="200">
        <v>0</v>
      </c>
      <c r="BX210" s="200">
        <v>0</v>
      </c>
      <c r="BY210" s="200">
        <v>0</v>
      </c>
      <c r="BZ210" s="200">
        <v>0</v>
      </c>
      <c r="CA210" s="200">
        <v>0</v>
      </c>
      <c r="CB210" s="200">
        <v>0</v>
      </c>
      <c r="CC210" s="200">
        <v>0</v>
      </c>
      <c r="CD210" s="200">
        <v>0</v>
      </c>
      <c r="CE210" s="200">
        <v>0</v>
      </c>
      <c r="CF210" s="200">
        <v>0</v>
      </c>
      <c r="CG210" s="200">
        <v>0</v>
      </c>
      <c r="CH210" s="205" t="s">
        <v>320</v>
      </c>
      <c r="CI210" s="200">
        <v>0</v>
      </c>
      <c r="CJ210" s="200">
        <v>0</v>
      </c>
      <c r="CK210" s="200">
        <v>0</v>
      </c>
      <c r="CL210" s="200">
        <v>0</v>
      </c>
      <c r="CM210" s="200">
        <v>0</v>
      </c>
      <c r="CN210" s="200">
        <v>0</v>
      </c>
      <c r="CO210" s="200">
        <v>0</v>
      </c>
      <c r="CP210" s="200">
        <v>0</v>
      </c>
      <c r="CQ210" s="200">
        <v>0</v>
      </c>
      <c r="CR210" s="200">
        <v>0</v>
      </c>
      <c r="CS210" s="200">
        <v>0</v>
      </c>
      <c r="CT210" s="205" t="s">
        <v>320</v>
      </c>
      <c r="CU210" s="209" t="s">
        <v>320</v>
      </c>
    </row>
    <row r="211" ht="15.4" customHeight="1" spans="1:99">
      <c r="A211" s="201" t="s">
        <v>657</v>
      </c>
      <c r="B211" s="202" t="s">
        <v>134</v>
      </c>
      <c r="C211" s="202" t="s">
        <v>134</v>
      </c>
      <c r="D211" s="202" t="s">
        <v>658</v>
      </c>
      <c r="E211" s="200">
        <v>378555</v>
      </c>
      <c r="F211" s="200">
        <v>0</v>
      </c>
      <c r="G211" s="200">
        <v>0</v>
      </c>
      <c r="H211" s="200">
        <v>0</v>
      </c>
      <c r="I211" s="200">
        <v>0</v>
      </c>
      <c r="J211" s="200">
        <v>0</v>
      </c>
      <c r="K211" s="200">
        <v>0</v>
      </c>
      <c r="L211" s="200">
        <v>0</v>
      </c>
      <c r="M211" s="200">
        <v>0</v>
      </c>
      <c r="N211" s="200">
        <v>0</v>
      </c>
      <c r="O211" s="200">
        <v>0</v>
      </c>
      <c r="P211" s="200">
        <v>0</v>
      </c>
      <c r="Q211" s="200">
        <v>0</v>
      </c>
      <c r="R211" s="200">
        <v>0</v>
      </c>
      <c r="S211" s="200">
        <v>0</v>
      </c>
      <c r="T211" s="200">
        <v>0</v>
      </c>
      <c r="U211" s="200">
        <v>0</v>
      </c>
      <c r="V211" s="200">
        <v>0</v>
      </c>
      <c r="W211" s="200">
        <v>0</v>
      </c>
      <c r="X211" s="200">
        <v>0</v>
      </c>
      <c r="Y211" s="200">
        <v>0</v>
      </c>
      <c r="Z211" s="200">
        <v>0</v>
      </c>
      <c r="AA211" s="200">
        <v>0</v>
      </c>
      <c r="AB211" s="200">
        <v>0</v>
      </c>
      <c r="AC211" s="200">
        <v>0</v>
      </c>
      <c r="AD211" s="200">
        <v>0</v>
      </c>
      <c r="AE211" s="200">
        <v>0</v>
      </c>
      <c r="AF211" s="200">
        <v>0</v>
      </c>
      <c r="AG211" s="200">
        <v>0</v>
      </c>
      <c r="AH211" s="200">
        <v>0</v>
      </c>
      <c r="AI211" s="200">
        <v>0</v>
      </c>
      <c r="AJ211" s="200">
        <v>0</v>
      </c>
      <c r="AK211" s="200">
        <v>0</v>
      </c>
      <c r="AL211" s="200">
        <v>0</v>
      </c>
      <c r="AM211" s="200">
        <v>0</v>
      </c>
      <c r="AN211" s="200">
        <v>0</v>
      </c>
      <c r="AO211" s="200">
        <v>0</v>
      </c>
      <c r="AP211" s="200">
        <v>0</v>
      </c>
      <c r="AQ211" s="200">
        <v>0</v>
      </c>
      <c r="AR211" s="200">
        <v>378555</v>
      </c>
      <c r="AS211" s="200">
        <v>0</v>
      </c>
      <c r="AT211" s="200">
        <v>0</v>
      </c>
      <c r="AU211" s="200">
        <v>0</v>
      </c>
      <c r="AV211" s="200">
        <v>0</v>
      </c>
      <c r="AW211" s="200">
        <v>378555</v>
      </c>
      <c r="AX211" s="200">
        <v>0</v>
      </c>
      <c r="AY211" s="200">
        <v>0</v>
      </c>
      <c r="AZ211" s="200">
        <v>0</v>
      </c>
      <c r="BA211" s="200">
        <v>0</v>
      </c>
      <c r="BB211" s="200">
        <v>0</v>
      </c>
      <c r="BC211" s="200">
        <v>0</v>
      </c>
      <c r="BD211" s="200">
        <v>0</v>
      </c>
      <c r="BE211" s="200">
        <v>0</v>
      </c>
      <c r="BF211" s="200">
        <v>0</v>
      </c>
      <c r="BG211" s="200">
        <v>0</v>
      </c>
      <c r="BH211" s="200">
        <v>0</v>
      </c>
      <c r="BI211" s="205" t="s">
        <v>320</v>
      </c>
      <c r="BJ211" s="205" t="s">
        <v>320</v>
      </c>
      <c r="BK211" s="205" t="s">
        <v>320</v>
      </c>
      <c r="BL211" s="205" t="s">
        <v>320</v>
      </c>
      <c r="BM211" s="205" t="s">
        <v>320</v>
      </c>
      <c r="BN211" s="205" t="s">
        <v>320</v>
      </c>
      <c r="BO211" s="205" t="s">
        <v>320</v>
      </c>
      <c r="BP211" s="205" t="s">
        <v>320</v>
      </c>
      <c r="BQ211" s="205" t="s">
        <v>320</v>
      </c>
      <c r="BR211" s="205" t="s">
        <v>320</v>
      </c>
      <c r="BS211" s="205" t="s">
        <v>320</v>
      </c>
      <c r="BT211" s="200">
        <v>0</v>
      </c>
      <c r="BU211" s="200">
        <v>0</v>
      </c>
      <c r="BV211" s="200">
        <v>0</v>
      </c>
      <c r="BW211" s="200">
        <v>0</v>
      </c>
      <c r="BX211" s="200">
        <v>0</v>
      </c>
      <c r="BY211" s="200">
        <v>0</v>
      </c>
      <c r="BZ211" s="200">
        <v>0</v>
      </c>
      <c r="CA211" s="200">
        <v>0</v>
      </c>
      <c r="CB211" s="200">
        <v>0</v>
      </c>
      <c r="CC211" s="200">
        <v>0</v>
      </c>
      <c r="CD211" s="200">
        <v>0</v>
      </c>
      <c r="CE211" s="200">
        <v>0</v>
      </c>
      <c r="CF211" s="200">
        <v>0</v>
      </c>
      <c r="CG211" s="200">
        <v>0</v>
      </c>
      <c r="CH211" s="205" t="s">
        <v>320</v>
      </c>
      <c r="CI211" s="200">
        <v>0</v>
      </c>
      <c r="CJ211" s="200">
        <v>0</v>
      </c>
      <c r="CK211" s="200">
        <v>0</v>
      </c>
      <c r="CL211" s="200">
        <v>0</v>
      </c>
      <c r="CM211" s="200">
        <v>0</v>
      </c>
      <c r="CN211" s="200">
        <v>0</v>
      </c>
      <c r="CO211" s="200">
        <v>0</v>
      </c>
      <c r="CP211" s="200">
        <v>0</v>
      </c>
      <c r="CQ211" s="200">
        <v>0</v>
      </c>
      <c r="CR211" s="200">
        <v>0</v>
      </c>
      <c r="CS211" s="200">
        <v>0</v>
      </c>
      <c r="CT211" s="205" t="s">
        <v>320</v>
      </c>
      <c r="CU211" s="209" t="s">
        <v>320</v>
      </c>
    </row>
    <row r="212" ht="15.4" customHeight="1" spans="1:99">
      <c r="A212" s="201" t="s">
        <v>659</v>
      </c>
      <c r="B212" s="202" t="s">
        <v>134</v>
      </c>
      <c r="C212" s="202" t="s">
        <v>134</v>
      </c>
      <c r="D212" s="202" t="s">
        <v>660</v>
      </c>
      <c r="E212" s="200">
        <v>2702587</v>
      </c>
      <c r="F212" s="200">
        <v>0</v>
      </c>
      <c r="G212" s="200">
        <v>0</v>
      </c>
      <c r="H212" s="200">
        <v>0</v>
      </c>
      <c r="I212" s="200">
        <v>0</v>
      </c>
      <c r="J212" s="200">
        <v>0</v>
      </c>
      <c r="K212" s="200">
        <v>0</v>
      </c>
      <c r="L212" s="200">
        <v>0</v>
      </c>
      <c r="M212" s="200">
        <v>0</v>
      </c>
      <c r="N212" s="200">
        <v>0</v>
      </c>
      <c r="O212" s="200">
        <v>0</v>
      </c>
      <c r="P212" s="200">
        <v>0</v>
      </c>
      <c r="Q212" s="200">
        <v>0</v>
      </c>
      <c r="R212" s="200">
        <v>0</v>
      </c>
      <c r="S212" s="200">
        <v>0</v>
      </c>
      <c r="T212" s="200">
        <v>0</v>
      </c>
      <c r="U212" s="200">
        <v>0</v>
      </c>
      <c r="V212" s="200">
        <v>0</v>
      </c>
      <c r="W212" s="200">
        <v>0</v>
      </c>
      <c r="X212" s="200">
        <v>0</v>
      </c>
      <c r="Y212" s="200">
        <v>0</v>
      </c>
      <c r="Z212" s="200">
        <v>0</v>
      </c>
      <c r="AA212" s="200">
        <v>0</v>
      </c>
      <c r="AB212" s="200">
        <v>0</v>
      </c>
      <c r="AC212" s="200">
        <v>0</v>
      </c>
      <c r="AD212" s="200">
        <v>0</v>
      </c>
      <c r="AE212" s="200">
        <v>0</v>
      </c>
      <c r="AF212" s="200">
        <v>0</v>
      </c>
      <c r="AG212" s="200">
        <v>0</v>
      </c>
      <c r="AH212" s="200">
        <v>0</v>
      </c>
      <c r="AI212" s="200">
        <v>0</v>
      </c>
      <c r="AJ212" s="200">
        <v>0</v>
      </c>
      <c r="AK212" s="200">
        <v>0</v>
      </c>
      <c r="AL212" s="200">
        <v>0</v>
      </c>
      <c r="AM212" s="200">
        <v>0</v>
      </c>
      <c r="AN212" s="200">
        <v>0</v>
      </c>
      <c r="AO212" s="200">
        <v>0</v>
      </c>
      <c r="AP212" s="200">
        <v>0</v>
      </c>
      <c r="AQ212" s="200">
        <v>0</v>
      </c>
      <c r="AR212" s="200">
        <v>2702587</v>
      </c>
      <c r="AS212" s="200">
        <v>0</v>
      </c>
      <c r="AT212" s="200">
        <v>0</v>
      </c>
      <c r="AU212" s="200">
        <v>0</v>
      </c>
      <c r="AV212" s="200">
        <v>1647000</v>
      </c>
      <c r="AW212" s="200">
        <v>1055587</v>
      </c>
      <c r="AX212" s="200">
        <v>0</v>
      </c>
      <c r="AY212" s="200">
        <v>0</v>
      </c>
      <c r="AZ212" s="200">
        <v>0</v>
      </c>
      <c r="BA212" s="200">
        <v>0</v>
      </c>
      <c r="BB212" s="200">
        <v>0</v>
      </c>
      <c r="BC212" s="200">
        <v>0</v>
      </c>
      <c r="BD212" s="200">
        <v>0</v>
      </c>
      <c r="BE212" s="200">
        <v>0</v>
      </c>
      <c r="BF212" s="200">
        <v>0</v>
      </c>
      <c r="BG212" s="200">
        <v>0</v>
      </c>
      <c r="BH212" s="200">
        <v>0</v>
      </c>
      <c r="BI212" s="205" t="s">
        <v>320</v>
      </c>
      <c r="BJ212" s="205" t="s">
        <v>320</v>
      </c>
      <c r="BK212" s="205" t="s">
        <v>320</v>
      </c>
      <c r="BL212" s="205" t="s">
        <v>320</v>
      </c>
      <c r="BM212" s="205" t="s">
        <v>320</v>
      </c>
      <c r="BN212" s="205" t="s">
        <v>320</v>
      </c>
      <c r="BO212" s="205" t="s">
        <v>320</v>
      </c>
      <c r="BP212" s="205" t="s">
        <v>320</v>
      </c>
      <c r="BQ212" s="205" t="s">
        <v>320</v>
      </c>
      <c r="BR212" s="205" t="s">
        <v>320</v>
      </c>
      <c r="BS212" s="205" t="s">
        <v>320</v>
      </c>
      <c r="BT212" s="200">
        <v>0</v>
      </c>
      <c r="BU212" s="200">
        <v>0</v>
      </c>
      <c r="BV212" s="200">
        <v>0</v>
      </c>
      <c r="BW212" s="200">
        <v>0</v>
      </c>
      <c r="BX212" s="200">
        <v>0</v>
      </c>
      <c r="BY212" s="200">
        <v>0</v>
      </c>
      <c r="BZ212" s="200">
        <v>0</v>
      </c>
      <c r="CA212" s="200">
        <v>0</v>
      </c>
      <c r="CB212" s="200">
        <v>0</v>
      </c>
      <c r="CC212" s="200">
        <v>0</v>
      </c>
      <c r="CD212" s="200">
        <v>0</v>
      </c>
      <c r="CE212" s="200">
        <v>0</v>
      </c>
      <c r="CF212" s="200">
        <v>0</v>
      </c>
      <c r="CG212" s="200">
        <v>0</v>
      </c>
      <c r="CH212" s="205" t="s">
        <v>320</v>
      </c>
      <c r="CI212" s="200">
        <v>0</v>
      </c>
      <c r="CJ212" s="200">
        <v>0</v>
      </c>
      <c r="CK212" s="200">
        <v>0</v>
      </c>
      <c r="CL212" s="200">
        <v>0</v>
      </c>
      <c r="CM212" s="200">
        <v>0</v>
      </c>
      <c r="CN212" s="200">
        <v>0</v>
      </c>
      <c r="CO212" s="200">
        <v>0</v>
      </c>
      <c r="CP212" s="200">
        <v>0</v>
      </c>
      <c r="CQ212" s="200">
        <v>0</v>
      </c>
      <c r="CR212" s="200">
        <v>0</v>
      </c>
      <c r="CS212" s="200">
        <v>0</v>
      </c>
      <c r="CT212" s="205" t="s">
        <v>320</v>
      </c>
      <c r="CU212" s="209" t="s">
        <v>320</v>
      </c>
    </row>
    <row r="213" ht="15.4" customHeight="1" spans="1:99">
      <c r="A213" s="201" t="s">
        <v>661</v>
      </c>
      <c r="B213" s="202" t="s">
        <v>134</v>
      </c>
      <c r="C213" s="202" t="s">
        <v>134</v>
      </c>
      <c r="D213" s="202" t="s">
        <v>662</v>
      </c>
      <c r="E213" s="200">
        <v>4283757.77</v>
      </c>
      <c r="F213" s="200">
        <v>606647</v>
      </c>
      <c r="G213" s="200">
        <v>260971</v>
      </c>
      <c r="H213" s="200">
        <v>174113</v>
      </c>
      <c r="I213" s="200">
        <v>17790</v>
      </c>
      <c r="J213" s="200">
        <v>0</v>
      </c>
      <c r="K213" s="200">
        <v>16331</v>
      </c>
      <c r="L213" s="200">
        <v>137442</v>
      </c>
      <c r="M213" s="200">
        <v>0</v>
      </c>
      <c r="N213" s="200">
        <v>0</v>
      </c>
      <c r="O213" s="200">
        <v>0</v>
      </c>
      <c r="P213" s="200">
        <v>161039.01</v>
      </c>
      <c r="Q213" s="200">
        <v>31422.6</v>
      </c>
      <c r="R213" s="200">
        <v>0</v>
      </c>
      <c r="S213" s="200">
        <v>0</v>
      </c>
      <c r="T213" s="200">
        <v>1428</v>
      </c>
      <c r="U213" s="200">
        <v>760.55</v>
      </c>
      <c r="V213" s="200">
        <v>14169.35</v>
      </c>
      <c r="W213" s="200">
        <v>1208.96</v>
      </c>
      <c r="X213" s="200">
        <v>0</v>
      </c>
      <c r="Y213" s="200">
        <v>360</v>
      </c>
      <c r="Z213" s="200">
        <v>2255</v>
      </c>
      <c r="AA213" s="200">
        <v>0</v>
      </c>
      <c r="AB213" s="200">
        <v>0</v>
      </c>
      <c r="AC213" s="200">
        <v>0</v>
      </c>
      <c r="AD213" s="200">
        <v>0</v>
      </c>
      <c r="AE213" s="200">
        <v>0</v>
      </c>
      <c r="AF213" s="200">
        <v>2174</v>
      </c>
      <c r="AG213" s="200">
        <v>0</v>
      </c>
      <c r="AH213" s="200">
        <v>0</v>
      </c>
      <c r="AI213" s="200">
        <v>0</v>
      </c>
      <c r="AJ213" s="200">
        <v>0</v>
      </c>
      <c r="AK213" s="200">
        <v>0</v>
      </c>
      <c r="AL213" s="200">
        <v>8200.86</v>
      </c>
      <c r="AM213" s="200">
        <v>0</v>
      </c>
      <c r="AN213" s="200">
        <v>20212.98</v>
      </c>
      <c r="AO213" s="200">
        <v>56500</v>
      </c>
      <c r="AP213" s="200">
        <v>0</v>
      </c>
      <c r="AQ213" s="200">
        <v>22346.71</v>
      </c>
      <c r="AR213" s="200">
        <v>3516071.76</v>
      </c>
      <c r="AS213" s="200">
        <v>0</v>
      </c>
      <c r="AT213" s="200">
        <v>0</v>
      </c>
      <c r="AU213" s="200">
        <v>0</v>
      </c>
      <c r="AV213" s="200">
        <v>2583.3</v>
      </c>
      <c r="AW213" s="200">
        <v>282978.25</v>
      </c>
      <c r="AX213" s="200">
        <v>3150883.21</v>
      </c>
      <c r="AY213" s="200">
        <v>0</v>
      </c>
      <c r="AZ213" s="200">
        <v>0</v>
      </c>
      <c r="BA213" s="200">
        <v>800</v>
      </c>
      <c r="BB213" s="200">
        <v>0</v>
      </c>
      <c r="BC213" s="200">
        <v>71880</v>
      </c>
      <c r="BD213" s="200">
        <v>0</v>
      </c>
      <c r="BE213" s="200">
        <v>0</v>
      </c>
      <c r="BF213" s="200">
        <v>0</v>
      </c>
      <c r="BG213" s="200">
        <v>0</v>
      </c>
      <c r="BH213" s="200">
        <v>6947</v>
      </c>
      <c r="BI213" s="205" t="s">
        <v>320</v>
      </c>
      <c r="BJ213" s="205" t="s">
        <v>320</v>
      </c>
      <c r="BK213" s="205" t="s">
        <v>320</v>
      </c>
      <c r="BL213" s="205" t="s">
        <v>320</v>
      </c>
      <c r="BM213" s="205" t="s">
        <v>320</v>
      </c>
      <c r="BN213" s="205" t="s">
        <v>320</v>
      </c>
      <c r="BO213" s="205" t="s">
        <v>320</v>
      </c>
      <c r="BP213" s="205" t="s">
        <v>320</v>
      </c>
      <c r="BQ213" s="205" t="s">
        <v>320</v>
      </c>
      <c r="BR213" s="205" t="s">
        <v>320</v>
      </c>
      <c r="BS213" s="205" t="s">
        <v>320</v>
      </c>
      <c r="BT213" s="200">
        <v>0</v>
      </c>
      <c r="BU213" s="200">
        <v>0</v>
      </c>
      <c r="BV213" s="200">
        <v>0</v>
      </c>
      <c r="BW213" s="200">
        <v>0</v>
      </c>
      <c r="BX213" s="200">
        <v>0</v>
      </c>
      <c r="BY213" s="200">
        <v>0</v>
      </c>
      <c r="BZ213" s="200">
        <v>0</v>
      </c>
      <c r="CA213" s="200">
        <v>0</v>
      </c>
      <c r="CB213" s="200">
        <v>0</v>
      </c>
      <c r="CC213" s="200">
        <v>0</v>
      </c>
      <c r="CD213" s="200">
        <v>0</v>
      </c>
      <c r="CE213" s="200">
        <v>0</v>
      </c>
      <c r="CF213" s="200">
        <v>0</v>
      </c>
      <c r="CG213" s="200">
        <v>0</v>
      </c>
      <c r="CH213" s="205" t="s">
        <v>320</v>
      </c>
      <c r="CI213" s="200">
        <v>0</v>
      </c>
      <c r="CJ213" s="200">
        <v>0</v>
      </c>
      <c r="CK213" s="200">
        <v>0</v>
      </c>
      <c r="CL213" s="200">
        <v>0</v>
      </c>
      <c r="CM213" s="200">
        <v>0</v>
      </c>
      <c r="CN213" s="200">
        <v>0</v>
      </c>
      <c r="CO213" s="200">
        <v>0</v>
      </c>
      <c r="CP213" s="200">
        <v>0</v>
      </c>
      <c r="CQ213" s="200">
        <v>0</v>
      </c>
      <c r="CR213" s="200">
        <v>0</v>
      </c>
      <c r="CS213" s="200">
        <v>0</v>
      </c>
      <c r="CT213" s="205" t="s">
        <v>320</v>
      </c>
      <c r="CU213" s="209" t="s">
        <v>320</v>
      </c>
    </row>
    <row r="214" ht="15.4" customHeight="1" spans="1:99">
      <c r="A214" s="201" t="s">
        <v>663</v>
      </c>
      <c r="B214" s="202" t="s">
        <v>134</v>
      </c>
      <c r="C214" s="202" t="s">
        <v>134</v>
      </c>
      <c r="D214" s="202" t="s">
        <v>664</v>
      </c>
      <c r="E214" s="200">
        <v>1330955.67</v>
      </c>
      <c r="F214" s="200">
        <v>0</v>
      </c>
      <c r="G214" s="200">
        <v>0</v>
      </c>
      <c r="H214" s="200">
        <v>0</v>
      </c>
      <c r="I214" s="200">
        <v>0</v>
      </c>
      <c r="J214" s="200">
        <v>0</v>
      </c>
      <c r="K214" s="200">
        <v>0</v>
      </c>
      <c r="L214" s="200">
        <v>0</v>
      </c>
      <c r="M214" s="200">
        <v>0</v>
      </c>
      <c r="N214" s="200">
        <v>0</v>
      </c>
      <c r="O214" s="200">
        <v>0</v>
      </c>
      <c r="P214" s="200">
        <v>0</v>
      </c>
      <c r="Q214" s="200">
        <v>0</v>
      </c>
      <c r="R214" s="200">
        <v>0</v>
      </c>
      <c r="S214" s="200">
        <v>0</v>
      </c>
      <c r="T214" s="200">
        <v>0</v>
      </c>
      <c r="U214" s="200">
        <v>0</v>
      </c>
      <c r="V214" s="200">
        <v>0</v>
      </c>
      <c r="W214" s="200">
        <v>0</v>
      </c>
      <c r="X214" s="200">
        <v>0</v>
      </c>
      <c r="Y214" s="200">
        <v>0</v>
      </c>
      <c r="Z214" s="200">
        <v>0</v>
      </c>
      <c r="AA214" s="200">
        <v>0</v>
      </c>
      <c r="AB214" s="200">
        <v>0</v>
      </c>
      <c r="AC214" s="200">
        <v>0</v>
      </c>
      <c r="AD214" s="200">
        <v>0</v>
      </c>
      <c r="AE214" s="200">
        <v>0</v>
      </c>
      <c r="AF214" s="200">
        <v>0</v>
      </c>
      <c r="AG214" s="200">
        <v>0</v>
      </c>
      <c r="AH214" s="200">
        <v>0</v>
      </c>
      <c r="AI214" s="200">
        <v>0</v>
      </c>
      <c r="AJ214" s="200">
        <v>0</v>
      </c>
      <c r="AK214" s="200">
        <v>0</v>
      </c>
      <c r="AL214" s="200">
        <v>0</v>
      </c>
      <c r="AM214" s="200">
        <v>0</v>
      </c>
      <c r="AN214" s="200">
        <v>0</v>
      </c>
      <c r="AO214" s="200">
        <v>0</v>
      </c>
      <c r="AP214" s="200">
        <v>0</v>
      </c>
      <c r="AQ214" s="200">
        <v>0</v>
      </c>
      <c r="AR214" s="200">
        <v>1330955.67</v>
      </c>
      <c r="AS214" s="200">
        <v>0</v>
      </c>
      <c r="AT214" s="200">
        <v>0</v>
      </c>
      <c r="AU214" s="200">
        <v>0</v>
      </c>
      <c r="AV214" s="200">
        <v>0</v>
      </c>
      <c r="AW214" s="200">
        <v>0</v>
      </c>
      <c r="AX214" s="200">
        <v>1330955.67</v>
      </c>
      <c r="AY214" s="200">
        <v>0</v>
      </c>
      <c r="AZ214" s="200">
        <v>0</v>
      </c>
      <c r="BA214" s="200">
        <v>0</v>
      </c>
      <c r="BB214" s="200">
        <v>0</v>
      </c>
      <c r="BC214" s="200">
        <v>0</v>
      </c>
      <c r="BD214" s="200">
        <v>0</v>
      </c>
      <c r="BE214" s="200">
        <v>0</v>
      </c>
      <c r="BF214" s="200">
        <v>0</v>
      </c>
      <c r="BG214" s="200">
        <v>0</v>
      </c>
      <c r="BH214" s="200">
        <v>0</v>
      </c>
      <c r="BI214" s="205" t="s">
        <v>320</v>
      </c>
      <c r="BJ214" s="205" t="s">
        <v>320</v>
      </c>
      <c r="BK214" s="205" t="s">
        <v>320</v>
      </c>
      <c r="BL214" s="205" t="s">
        <v>320</v>
      </c>
      <c r="BM214" s="205" t="s">
        <v>320</v>
      </c>
      <c r="BN214" s="205" t="s">
        <v>320</v>
      </c>
      <c r="BO214" s="205" t="s">
        <v>320</v>
      </c>
      <c r="BP214" s="205" t="s">
        <v>320</v>
      </c>
      <c r="BQ214" s="205" t="s">
        <v>320</v>
      </c>
      <c r="BR214" s="205" t="s">
        <v>320</v>
      </c>
      <c r="BS214" s="205" t="s">
        <v>320</v>
      </c>
      <c r="BT214" s="200">
        <v>0</v>
      </c>
      <c r="BU214" s="200">
        <v>0</v>
      </c>
      <c r="BV214" s="200">
        <v>0</v>
      </c>
      <c r="BW214" s="200">
        <v>0</v>
      </c>
      <c r="BX214" s="200">
        <v>0</v>
      </c>
      <c r="BY214" s="200">
        <v>0</v>
      </c>
      <c r="BZ214" s="200">
        <v>0</v>
      </c>
      <c r="CA214" s="200">
        <v>0</v>
      </c>
      <c r="CB214" s="200">
        <v>0</v>
      </c>
      <c r="CC214" s="200">
        <v>0</v>
      </c>
      <c r="CD214" s="200">
        <v>0</v>
      </c>
      <c r="CE214" s="200">
        <v>0</v>
      </c>
      <c r="CF214" s="200">
        <v>0</v>
      </c>
      <c r="CG214" s="200">
        <v>0</v>
      </c>
      <c r="CH214" s="205" t="s">
        <v>320</v>
      </c>
      <c r="CI214" s="200">
        <v>0</v>
      </c>
      <c r="CJ214" s="200">
        <v>0</v>
      </c>
      <c r="CK214" s="200">
        <v>0</v>
      </c>
      <c r="CL214" s="200">
        <v>0</v>
      </c>
      <c r="CM214" s="200">
        <v>0</v>
      </c>
      <c r="CN214" s="200">
        <v>0</v>
      </c>
      <c r="CO214" s="200">
        <v>0</v>
      </c>
      <c r="CP214" s="200">
        <v>0</v>
      </c>
      <c r="CQ214" s="200">
        <v>0</v>
      </c>
      <c r="CR214" s="200">
        <v>0</v>
      </c>
      <c r="CS214" s="200">
        <v>0</v>
      </c>
      <c r="CT214" s="205" t="s">
        <v>320</v>
      </c>
      <c r="CU214" s="209" t="s">
        <v>320</v>
      </c>
    </row>
    <row r="215" ht="15.4" customHeight="1" spans="1:99">
      <c r="A215" s="201" t="s">
        <v>665</v>
      </c>
      <c r="B215" s="202" t="s">
        <v>134</v>
      </c>
      <c r="C215" s="202" t="s">
        <v>134</v>
      </c>
      <c r="D215" s="202" t="s">
        <v>666</v>
      </c>
      <c r="E215" s="200">
        <v>2092056.2</v>
      </c>
      <c r="F215" s="200">
        <v>0</v>
      </c>
      <c r="G215" s="200">
        <v>0</v>
      </c>
      <c r="H215" s="200">
        <v>0</v>
      </c>
      <c r="I215" s="200">
        <v>0</v>
      </c>
      <c r="J215" s="200">
        <v>0</v>
      </c>
      <c r="K215" s="200">
        <v>0</v>
      </c>
      <c r="L215" s="200">
        <v>0</v>
      </c>
      <c r="M215" s="200">
        <v>0</v>
      </c>
      <c r="N215" s="200">
        <v>0</v>
      </c>
      <c r="O215" s="200">
        <v>0</v>
      </c>
      <c r="P215" s="200">
        <v>0</v>
      </c>
      <c r="Q215" s="200">
        <v>0</v>
      </c>
      <c r="R215" s="200">
        <v>0</v>
      </c>
      <c r="S215" s="200">
        <v>0</v>
      </c>
      <c r="T215" s="200">
        <v>0</v>
      </c>
      <c r="U215" s="200">
        <v>0</v>
      </c>
      <c r="V215" s="200">
        <v>0</v>
      </c>
      <c r="W215" s="200">
        <v>0</v>
      </c>
      <c r="X215" s="200">
        <v>0</v>
      </c>
      <c r="Y215" s="200">
        <v>0</v>
      </c>
      <c r="Z215" s="200">
        <v>0</v>
      </c>
      <c r="AA215" s="200">
        <v>0</v>
      </c>
      <c r="AB215" s="200">
        <v>0</v>
      </c>
      <c r="AC215" s="200">
        <v>0</v>
      </c>
      <c r="AD215" s="200">
        <v>0</v>
      </c>
      <c r="AE215" s="200">
        <v>0</v>
      </c>
      <c r="AF215" s="200">
        <v>0</v>
      </c>
      <c r="AG215" s="200">
        <v>0</v>
      </c>
      <c r="AH215" s="200">
        <v>0</v>
      </c>
      <c r="AI215" s="200">
        <v>0</v>
      </c>
      <c r="AJ215" s="200">
        <v>0</v>
      </c>
      <c r="AK215" s="200">
        <v>0</v>
      </c>
      <c r="AL215" s="200">
        <v>0</v>
      </c>
      <c r="AM215" s="200">
        <v>0</v>
      </c>
      <c r="AN215" s="200">
        <v>0</v>
      </c>
      <c r="AO215" s="200">
        <v>0</v>
      </c>
      <c r="AP215" s="200">
        <v>0</v>
      </c>
      <c r="AQ215" s="200">
        <v>0</v>
      </c>
      <c r="AR215" s="200">
        <v>2092056.2</v>
      </c>
      <c r="AS215" s="200">
        <v>0</v>
      </c>
      <c r="AT215" s="200">
        <v>0</v>
      </c>
      <c r="AU215" s="200">
        <v>0</v>
      </c>
      <c r="AV215" s="200">
        <v>2583.3</v>
      </c>
      <c r="AW215" s="200">
        <v>262598.36</v>
      </c>
      <c r="AX215" s="200">
        <v>1819927.54</v>
      </c>
      <c r="AY215" s="200">
        <v>0</v>
      </c>
      <c r="AZ215" s="200">
        <v>0</v>
      </c>
      <c r="BA215" s="200">
        <v>0</v>
      </c>
      <c r="BB215" s="200">
        <v>0</v>
      </c>
      <c r="BC215" s="200">
        <v>0</v>
      </c>
      <c r="BD215" s="200">
        <v>0</v>
      </c>
      <c r="BE215" s="200">
        <v>0</v>
      </c>
      <c r="BF215" s="200">
        <v>0</v>
      </c>
      <c r="BG215" s="200">
        <v>0</v>
      </c>
      <c r="BH215" s="200">
        <v>6947</v>
      </c>
      <c r="BI215" s="205" t="s">
        <v>320</v>
      </c>
      <c r="BJ215" s="205" t="s">
        <v>320</v>
      </c>
      <c r="BK215" s="205" t="s">
        <v>320</v>
      </c>
      <c r="BL215" s="205" t="s">
        <v>320</v>
      </c>
      <c r="BM215" s="205" t="s">
        <v>320</v>
      </c>
      <c r="BN215" s="205" t="s">
        <v>320</v>
      </c>
      <c r="BO215" s="205" t="s">
        <v>320</v>
      </c>
      <c r="BP215" s="205" t="s">
        <v>320</v>
      </c>
      <c r="BQ215" s="205" t="s">
        <v>320</v>
      </c>
      <c r="BR215" s="205" t="s">
        <v>320</v>
      </c>
      <c r="BS215" s="205" t="s">
        <v>320</v>
      </c>
      <c r="BT215" s="200">
        <v>0</v>
      </c>
      <c r="BU215" s="200">
        <v>0</v>
      </c>
      <c r="BV215" s="200">
        <v>0</v>
      </c>
      <c r="BW215" s="200">
        <v>0</v>
      </c>
      <c r="BX215" s="200">
        <v>0</v>
      </c>
      <c r="BY215" s="200">
        <v>0</v>
      </c>
      <c r="BZ215" s="200">
        <v>0</v>
      </c>
      <c r="CA215" s="200">
        <v>0</v>
      </c>
      <c r="CB215" s="200">
        <v>0</v>
      </c>
      <c r="CC215" s="200">
        <v>0</v>
      </c>
      <c r="CD215" s="200">
        <v>0</v>
      </c>
      <c r="CE215" s="200">
        <v>0</v>
      </c>
      <c r="CF215" s="200">
        <v>0</v>
      </c>
      <c r="CG215" s="200">
        <v>0</v>
      </c>
      <c r="CH215" s="205" t="s">
        <v>320</v>
      </c>
      <c r="CI215" s="200">
        <v>0</v>
      </c>
      <c r="CJ215" s="200">
        <v>0</v>
      </c>
      <c r="CK215" s="200">
        <v>0</v>
      </c>
      <c r="CL215" s="200">
        <v>0</v>
      </c>
      <c r="CM215" s="200">
        <v>0</v>
      </c>
      <c r="CN215" s="200">
        <v>0</v>
      </c>
      <c r="CO215" s="200">
        <v>0</v>
      </c>
      <c r="CP215" s="200">
        <v>0</v>
      </c>
      <c r="CQ215" s="200">
        <v>0</v>
      </c>
      <c r="CR215" s="200">
        <v>0</v>
      </c>
      <c r="CS215" s="200">
        <v>0</v>
      </c>
      <c r="CT215" s="205" t="s">
        <v>320</v>
      </c>
      <c r="CU215" s="209" t="s">
        <v>320</v>
      </c>
    </row>
    <row r="216" ht="15.4" customHeight="1" spans="1:99">
      <c r="A216" s="201" t="s">
        <v>667</v>
      </c>
      <c r="B216" s="202" t="s">
        <v>134</v>
      </c>
      <c r="C216" s="202" t="s">
        <v>134</v>
      </c>
      <c r="D216" s="202" t="s">
        <v>668</v>
      </c>
      <c r="E216" s="200">
        <v>860745.9</v>
      </c>
      <c r="F216" s="200">
        <v>606647</v>
      </c>
      <c r="G216" s="200">
        <v>260971</v>
      </c>
      <c r="H216" s="200">
        <v>174113</v>
      </c>
      <c r="I216" s="200">
        <v>17790</v>
      </c>
      <c r="J216" s="200">
        <v>0</v>
      </c>
      <c r="K216" s="200">
        <v>16331</v>
      </c>
      <c r="L216" s="200">
        <v>137442</v>
      </c>
      <c r="M216" s="200">
        <v>0</v>
      </c>
      <c r="N216" s="200">
        <v>0</v>
      </c>
      <c r="O216" s="200">
        <v>0</v>
      </c>
      <c r="P216" s="200">
        <v>161039.01</v>
      </c>
      <c r="Q216" s="200">
        <v>31422.6</v>
      </c>
      <c r="R216" s="200">
        <v>0</v>
      </c>
      <c r="S216" s="200">
        <v>0</v>
      </c>
      <c r="T216" s="200">
        <v>1428</v>
      </c>
      <c r="U216" s="200">
        <v>760.55</v>
      </c>
      <c r="V216" s="200">
        <v>14169.35</v>
      </c>
      <c r="W216" s="200">
        <v>1208.96</v>
      </c>
      <c r="X216" s="200">
        <v>0</v>
      </c>
      <c r="Y216" s="200">
        <v>360</v>
      </c>
      <c r="Z216" s="200">
        <v>2255</v>
      </c>
      <c r="AA216" s="200">
        <v>0</v>
      </c>
      <c r="AB216" s="200">
        <v>0</v>
      </c>
      <c r="AC216" s="200">
        <v>0</v>
      </c>
      <c r="AD216" s="200">
        <v>0</v>
      </c>
      <c r="AE216" s="200">
        <v>0</v>
      </c>
      <c r="AF216" s="200">
        <v>2174</v>
      </c>
      <c r="AG216" s="200">
        <v>0</v>
      </c>
      <c r="AH216" s="200">
        <v>0</v>
      </c>
      <c r="AI216" s="200">
        <v>0</v>
      </c>
      <c r="AJ216" s="200">
        <v>0</v>
      </c>
      <c r="AK216" s="200">
        <v>0</v>
      </c>
      <c r="AL216" s="200">
        <v>8200.86</v>
      </c>
      <c r="AM216" s="200">
        <v>0</v>
      </c>
      <c r="AN216" s="200">
        <v>20212.98</v>
      </c>
      <c r="AO216" s="200">
        <v>56500</v>
      </c>
      <c r="AP216" s="200">
        <v>0</v>
      </c>
      <c r="AQ216" s="200">
        <v>22346.71</v>
      </c>
      <c r="AR216" s="200">
        <v>93059.89</v>
      </c>
      <c r="AS216" s="200">
        <v>0</v>
      </c>
      <c r="AT216" s="200">
        <v>0</v>
      </c>
      <c r="AU216" s="200">
        <v>0</v>
      </c>
      <c r="AV216" s="200">
        <v>0</v>
      </c>
      <c r="AW216" s="200">
        <v>20379.89</v>
      </c>
      <c r="AX216" s="200">
        <v>0</v>
      </c>
      <c r="AY216" s="200">
        <v>0</v>
      </c>
      <c r="AZ216" s="200">
        <v>0</v>
      </c>
      <c r="BA216" s="200">
        <v>800</v>
      </c>
      <c r="BB216" s="200">
        <v>0</v>
      </c>
      <c r="BC216" s="200">
        <v>71880</v>
      </c>
      <c r="BD216" s="200">
        <v>0</v>
      </c>
      <c r="BE216" s="200">
        <v>0</v>
      </c>
      <c r="BF216" s="200">
        <v>0</v>
      </c>
      <c r="BG216" s="200">
        <v>0</v>
      </c>
      <c r="BH216" s="200">
        <v>0</v>
      </c>
      <c r="BI216" s="205" t="s">
        <v>320</v>
      </c>
      <c r="BJ216" s="205" t="s">
        <v>320</v>
      </c>
      <c r="BK216" s="205" t="s">
        <v>320</v>
      </c>
      <c r="BL216" s="205" t="s">
        <v>320</v>
      </c>
      <c r="BM216" s="205" t="s">
        <v>320</v>
      </c>
      <c r="BN216" s="205" t="s">
        <v>320</v>
      </c>
      <c r="BO216" s="205" t="s">
        <v>320</v>
      </c>
      <c r="BP216" s="205" t="s">
        <v>320</v>
      </c>
      <c r="BQ216" s="205" t="s">
        <v>320</v>
      </c>
      <c r="BR216" s="205" t="s">
        <v>320</v>
      </c>
      <c r="BS216" s="205" t="s">
        <v>320</v>
      </c>
      <c r="BT216" s="200">
        <v>0</v>
      </c>
      <c r="BU216" s="200">
        <v>0</v>
      </c>
      <c r="BV216" s="200">
        <v>0</v>
      </c>
      <c r="BW216" s="200">
        <v>0</v>
      </c>
      <c r="BX216" s="200">
        <v>0</v>
      </c>
      <c r="BY216" s="200">
        <v>0</v>
      </c>
      <c r="BZ216" s="200">
        <v>0</v>
      </c>
      <c r="CA216" s="200">
        <v>0</v>
      </c>
      <c r="CB216" s="200">
        <v>0</v>
      </c>
      <c r="CC216" s="200">
        <v>0</v>
      </c>
      <c r="CD216" s="200">
        <v>0</v>
      </c>
      <c r="CE216" s="200">
        <v>0</v>
      </c>
      <c r="CF216" s="200">
        <v>0</v>
      </c>
      <c r="CG216" s="200">
        <v>0</v>
      </c>
      <c r="CH216" s="205" t="s">
        <v>320</v>
      </c>
      <c r="CI216" s="200">
        <v>0</v>
      </c>
      <c r="CJ216" s="200">
        <v>0</v>
      </c>
      <c r="CK216" s="200">
        <v>0</v>
      </c>
      <c r="CL216" s="200">
        <v>0</v>
      </c>
      <c r="CM216" s="200">
        <v>0</v>
      </c>
      <c r="CN216" s="200">
        <v>0</v>
      </c>
      <c r="CO216" s="200">
        <v>0</v>
      </c>
      <c r="CP216" s="200">
        <v>0</v>
      </c>
      <c r="CQ216" s="200">
        <v>0</v>
      </c>
      <c r="CR216" s="200">
        <v>0</v>
      </c>
      <c r="CS216" s="200">
        <v>0</v>
      </c>
      <c r="CT216" s="205" t="s">
        <v>320</v>
      </c>
      <c r="CU216" s="209" t="s">
        <v>320</v>
      </c>
    </row>
    <row r="217" ht="15.4" customHeight="1" spans="1:99">
      <c r="A217" s="201" t="s">
        <v>669</v>
      </c>
      <c r="B217" s="202" t="s">
        <v>134</v>
      </c>
      <c r="C217" s="202" t="s">
        <v>134</v>
      </c>
      <c r="D217" s="202" t="s">
        <v>670</v>
      </c>
      <c r="E217" s="200">
        <v>43798847.09</v>
      </c>
      <c r="F217" s="200">
        <v>16448468.86</v>
      </c>
      <c r="G217" s="200">
        <v>6367478.13</v>
      </c>
      <c r="H217" s="200">
        <v>98780.6</v>
      </c>
      <c r="I217" s="200">
        <v>82882</v>
      </c>
      <c r="J217" s="200">
        <v>830724.47</v>
      </c>
      <c r="K217" s="200">
        <v>11665</v>
      </c>
      <c r="L217" s="200">
        <v>5000840.12</v>
      </c>
      <c r="M217" s="200">
        <v>1029504.7</v>
      </c>
      <c r="N217" s="200">
        <v>68130.5</v>
      </c>
      <c r="O217" s="200">
        <v>2958463.34</v>
      </c>
      <c r="P217" s="200">
        <v>3008510.58</v>
      </c>
      <c r="Q217" s="200">
        <v>121140.94</v>
      </c>
      <c r="R217" s="200">
        <v>37167</v>
      </c>
      <c r="S217" s="200">
        <v>28000</v>
      </c>
      <c r="T217" s="200">
        <v>6192.68</v>
      </c>
      <c r="U217" s="200">
        <v>105276.94</v>
      </c>
      <c r="V217" s="200">
        <v>272046.41</v>
      </c>
      <c r="W217" s="200">
        <v>83393.39</v>
      </c>
      <c r="X217" s="200">
        <v>0</v>
      </c>
      <c r="Y217" s="200">
        <v>366530</v>
      </c>
      <c r="Z217" s="200">
        <v>190631.28</v>
      </c>
      <c r="AA217" s="200">
        <v>0</v>
      </c>
      <c r="AB217" s="200">
        <v>312834.2</v>
      </c>
      <c r="AC217" s="200">
        <v>20775</v>
      </c>
      <c r="AD217" s="200">
        <v>4160</v>
      </c>
      <c r="AE217" s="200">
        <v>8058</v>
      </c>
      <c r="AF217" s="200">
        <v>12934</v>
      </c>
      <c r="AG217" s="200">
        <v>111858.22</v>
      </c>
      <c r="AH217" s="200">
        <v>0</v>
      </c>
      <c r="AI217" s="200">
        <v>595004.8</v>
      </c>
      <c r="AJ217" s="200">
        <v>1816</v>
      </c>
      <c r="AK217" s="200">
        <v>0</v>
      </c>
      <c r="AL217" s="200">
        <v>138282.5</v>
      </c>
      <c r="AM217" s="200">
        <v>75416.89</v>
      </c>
      <c r="AN217" s="200">
        <v>94212.9</v>
      </c>
      <c r="AO217" s="200">
        <v>40256.53</v>
      </c>
      <c r="AP217" s="200">
        <v>26265.29</v>
      </c>
      <c r="AQ217" s="200">
        <v>356257.61</v>
      </c>
      <c r="AR217" s="200">
        <v>5918893.61</v>
      </c>
      <c r="AS217" s="200">
        <v>0</v>
      </c>
      <c r="AT217" s="200">
        <v>0</v>
      </c>
      <c r="AU217" s="200">
        <v>0</v>
      </c>
      <c r="AV217" s="200">
        <v>38120</v>
      </c>
      <c r="AW217" s="200">
        <v>3473719.25</v>
      </c>
      <c r="AX217" s="200">
        <v>2169420.36</v>
      </c>
      <c r="AY217" s="200">
        <v>3540.1</v>
      </c>
      <c r="AZ217" s="200">
        <v>0</v>
      </c>
      <c r="BA217" s="200">
        <v>990</v>
      </c>
      <c r="BB217" s="200">
        <v>0</v>
      </c>
      <c r="BC217" s="200">
        <v>0</v>
      </c>
      <c r="BD217" s="200">
        <v>0</v>
      </c>
      <c r="BE217" s="200">
        <v>0</v>
      </c>
      <c r="BF217" s="200">
        <v>0</v>
      </c>
      <c r="BG217" s="200">
        <v>0</v>
      </c>
      <c r="BH217" s="200">
        <v>233103.9</v>
      </c>
      <c r="BI217" s="205" t="s">
        <v>320</v>
      </c>
      <c r="BJ217" s="205" t="s">
        <v>320</v>
      </c>
      <c r="BK217" s="205" t="s">
        <v>320</v>
      </c>
      <c r="BL217" s="205" t="s">
        <v>320</v>
      </c>
      <c r="BM217" s="205" t="s">
        <v>320</v>
      </c>
      <c r="BN217" s="205" t="s">
        <v>320</v>
      </c>
      <c r="BO217" s="205" t="s">
        <v>320</v>
      </c>
      <c r="BP217" s="205" t="s">
        <v>320</v>
      </c>
      <c r="BQ217" s="205" t="s">
        <v>320</v>
      </c>
      <c r="BR217" s="205" t="s">
        <v>320</v>
      </c>
      <c r="BS217" s="205" t="s">
        <v>320</v>
      </c>
      <c r="BT217" s="200">
        <v>18036190.04</v>
      </c>
      <c r="BU217" s="200">
        <v>0</v>
      </c>
      <c r="BV217" s="200">
        <v>125008</v>
      </c>
      <c r="BW217" s="200">
        <v>17911182.04</v>
      </c>
      <c r="BX217" s="200">
        <v>0</v>
      </c>
      <c r="BY217" s="200">
        <v>0</v>
      </c>
      <c r="BZ217" s="200">
        <v>0</v>
      </c>
      <c r="CA217" s="200">
        <v>0</v>
      </c>
      <c r="CB217" s="200">
        <v>0</v>
      </c>
      <c r="CC217" s="200">
        <v>0</v>
      </c>
      <c r="CD217" s="200">
        <v>0</v>
      </c>
      <c r="CE217" s="200">
        <v>0</v>
      </c>
      <c r="CF217" s="200">
        <v>0</v>
      </c>
      <c r="CG217" s="200">
        <v>0</v>
      </c>
      <c r="CH217" s="205" t="s">
        <v>320</v>
      </c>
      <c r="CI217" s="200">
        <v>0</v>
      </c>
      <c r="CJ217" s="200">
        <v>386784</v>
      </c>
      <c r="CK217" s="200">
        <v>0</v>
      </c>
      <c r="CL217" s="200">
        <v>386784</v>
      </c>
      <c r="CM217" s="200">
        <v>0</v>
      </c>
      <c r="CN217" s="200">
        <v>0</v>
      </c>
      <c r="CO217" s="200">
        <v>0</v>
      </c>
      <c r="CP217" s="200">
        <v>0</v>
      </c>
      <c r="CQ217" s="200">
        <v>0</v>
      </c>
      <c r="CR217" s="200">
        <v>0</v>
      </c>
      <c r="CS217" s="200">
        <v>0</v>
      </c>
      <c r="CT217" s="205" t="s">
        <v>320</v>
      </c>
      <c r="CU217" s="209" t="s">
        <v>320</v>
      </c>
    </row>
    <row r="218" ht="15.4" customHeight="1" spans="1:99">
      <c r="A218" s="201" t="s">
        <v>671</v>
      </c>
      <c r="B218" s="202" t="s">
        <v>134</v>
      </c>
      <c r="C218" s="202" t="s">
        <v>134</v>
      </c>
      <c r="D218" s="202" t="s">
        <v>672</v>
      </c>
      <c r="E218" s="200">
        <v>10441253.36</v>
      </c>
      <c r="F218" s="200">
        <v>5996247.81</v>
      </c>
      <c r="G218" s="200">
        <v>2843516.2</v>
      </c>
      <c r="H218" s="200">
        <v>47153.6</v>
      </c>
      <c r="I218" s="200">
        <v>0</v>
      </c>
      <c r="J218" s="200">
        <v>66961.7</v>
      </c>
      <c r="K218" s="200">
        <v>0</v>
      </c>
      <c r="L218" s="200">
        <v>1057344.34</v>
      </c>
      <c r="M218" s="200">
        <v>759727.7</v>
      </c>
      <c r="N218" s="200">
        <v>0</v>
      </c>
      <c r="O218" s="200">
        <v>1221544.27</v>
      </c>
      <c r="P218" s="200">
        <v>880741.29</v>
      </c>
      <c r="Q218" s="200">
        <v>34813.8</v>
      </c>
      <c r="R218" s="200">
        <v>8214</v>
      </c>
      <c r="S218" s="200">
        <v>3000</v>
      </c>
      <c r="T218" s="200">
        <v>2309.5</v>
      </c>
      <c r="U218" s="200">
        <v>26127.19</v>
      </c>
      <c r="V218" s="200">
        <v>87110.05</v>
      </c>
      <c r="W218" s="200">
        <v>38447.09</v>
      </c>
      <c r="X218" s="200">
        <v>0</v>
      </c>
      <c r="Y218" s="200">
        <v>28150</v>
      </c>
      <c r="Z218" s="200">
        <v>129349</v>
      </c>
      <c r="AA218" s="200">
        <v>0</v>
      </c>
      <c r="AB218" s="200">
        <v>77752</v>
      </c>
      <c r="AC218" s="200">
        <v>19475</v>
      </c>
      <c r="AD218" s="200">
        <v>0</v>
      </c>
      <c r="AE218" s="200">
        <v>618</v>
      </c>
      <c r="AF218" s="200">
        <v>4728</v>
      </c>
      <c r="AG218" s="200">
        <v>46134.9</v>
      </c>
      <c r="AH218" s="200">
        <v>0</v>
      </c>
      <c r="AI218" s="200">
        <v>0</v>
      </c>
      <c r="AJ218" s="200">
        <v>1816</v>
      </c>
      <c r="AK218" s="200">
        <v>0</v>
      </c>
      <c r="AL218" s="200">
        <v>38537.4</v>
      </c>
      <c r="AM218" s="200">
        <v>50885</v>
      </c>
      <c r="AN218" s="200">
        <v>42807.07</v>
      </c>
      <c r="AO218" s="200">
        <v>880</v>
      </c>
      <c r="AP218" s="200">
        <v>26265.29</v>
      </c>
      <c r="AQ218" s="200">
        <v>213322</v>
      </c>
      <c r="AR218" s="200">
        <v>3561032.26</v>
      </c>
      <c r="AS218" s="200">
        <v>0</v>
      </c>
      <c r="AT218" s="200">
        <v>0</v>
      </c>
      <c r="AU218" s="200">
        <v>0</v>
      </c>
      <c r="AV218" s="200">
        <v>38120</v>
      </c>
      <c r="AW218" s="200">
        <v>1281841.08</v>
      </c>
      <c r="AX218" s="200">
        <v>2095591.18</v>
      </c>
      <c r="AY218" s="200">
        <v>3540.1</v>
      </c>
      <c r="AZ218" s="200">
        <v>0</v>
      </c>
      <c r="BA218" s="200">
        <v>360</v>
      </c>
      <c r="BB218" s="200">
        <v>0</v>
      </c>
      <c r="BC218" s="200">
        <v>0</v>
      </c>
      <c r="BD218" s="200">
        <v>0</v>
      </c>
      <c r="BE218" s="200">
        <v>0</v>
      </c>
      <c r="BF218" s="200">
        <v>0</v>
      </c>
      <c r="BG218" s="200">
        <v>0</v>
      </c>
      <c r="BH218" s="200">
        <v>141579.9</v>
      </c>
      <c r="BI218" s="205" t="s">
        <v>320</v>
      </c>
      <c r="BJ218" s="205" t="s">
        <v>320</v>
      </c>
      <c r="BK218" s="205" t="s">
        <v>320</v>
      </c>
      <c r="BL218" s="205" t="s">
        <v>320</v>
      </c>
      <c r="BM218" s="205" t="s">
        <v>320</v>
      </c>
      <c r="BN218" s="205" t="s">
        <v>320</v>
      </c>
      <c r="BO218" s="205" t="s">
        <v>320</v>
      </c>
      <c r="BP218" s="205" t="s">
        <v>320</v>
      </c>
      <c r="BQ218" s="205" t="s">
        <v>320</v>
      </c>
      <c r="BR218" s="205" t="s">
        <v>320</v>
      </c>
      <c r="BS218" s="205" t="s">
        <v>320</v>
      </c>
      <c r="BT218" s="200">
        <v>3232</v>
      </c>
      <c r="BU218" s="200">
        <v>0</v>
      </c>
      <c r="BV218" s="200">
        <v>3232</v>
      </c>
      <c r="BW218" s="200">
        <v>0</v>
      </c>
      <c r="BX218" s="200">
        <v>0</v>
      </c>
      <c r="BY218" s="200">
        <v>0</v>
      </c>
      <c r="BZ218" s="200">
        <v>0</v>
      </c>
      <c r="CA218" s="200">
        <v>0</v>
      </c>
      <c r="CB218" s="200">
        <v>0</v>
      </c>
      <c r="CC218" s="200">
        <v>0</v>
      </c>
      <c r="CD218" s="200">
        <v>0</v>
      </c>
      <c r="CE218" s="200">
        <v>0</v>
      </c>
      <c r="CF218" s="200">
        <v>0</v>
      </c>
      <c r="CG218" s="200">
        <v>0</v>
      </c>
      <c r="CH218" s="205" t="s">
        <v>320</v>
      </c>
      <c r="CI218" s="200">
        <v>0</v>
      </c>
      <c r="CJ218" s="200">
        <v>0</v>
      </c>
      <c r="CK218" s="200">
        <v>0</v>
      </c>
      <c r="CL218" s="200">
        <v>0</v>
      </c>
      <c r="CM218" s="200">
        <v>0</v>
      </c>
      <c r="CN218" s="200">
        <v>0</v>
      </c>
      <c r="CO218" s="200">
        <v>0</v>
      </c>
      <c r="CP218" s="200">
        <v>0</v>
      </c>
      <c r="CQ218" s="200">
        <v>0</v>
      </c>
      <c r="CR218" s="200">
        <v>0</v>
      </c>
      <c r="CS218" s="200">
        <v>0</v>
      </c>
      <c r="CT218" s="205" t="s">
        <v>320</v>
      </c>
      <c r="CU218" s="209" t="s">
        <v>320</v>
      </c>
    </row>
    <row r="219" ht="15.4" customHeight="1" spans="1:99">
      <c r="A219" s="201" t="s">
        <v>673</v>
      </c>
      <c r="B219" s="202" t="s">
        <v>134</v>
      </c>
      <c r="C219" s="202" t="s">
        <v>134</v>
      </c>
      <c r="D219" s="202" t="s">
        <v>674</v>
      </c>
      <c r="E219" s="200">
        <v>580770</v>
      </c>
      <c r="F219" s="200">
        <v>0</v>
      </c>
      <c r="G219" s="200">
        <v>0</v>
      </c>
      <c r="H219" s="200">
        <v>0</v>
      </c>
      <c r="I219" s="200">
        <v>0</v>
      </c>
      <c r="J219" s="200">
        <v>0</v>
      </c>
      <c r="K219" s="200">
        <v>0</v>
      </c>
      <c r="L219" s="200">
        <v>0</v>
      </c>
      <c r="M219" s="200">
        <v>0</v>
      </c>
      <c r="N219" s="200">
        <v>0</v>
      </c>
      <c r="O219" s="200">
        <v>0</v>
      </c>
      <c r="P219" s="200">
        <v>0</v>
      </c>
      <c r="Q219" s="200">
        <v>0</v>
      </c>
      <c r="R219" s="200">
        <v>0</v>
      </c>
      <c r="S219" s="200">
        <v>0</v>
      </c>
      <c r="T219" s="200">
        <v>0</v>
      </c>
      <c r="U219" s="200">
        <v>0</v>
      </c>
      <c r="V219" s="200">
        <v>0</v>
      </c>
      <c r="W219" s="200">
        <v>0</v>
      </c>
      <c r="X219" s="200">
        <v>0</v>
      </c>
      <c r="Y219" s="200">
        <v>0</v>
      </c>
      <c r="Z219" s="200">
        <v>0</v>
      </c>
      <c r="AA219" s="200">
        <v>0</v>
      </c>
      <c r="AB219" s="200">
        <v>0</v>
      </c>
      <c r="AC219" s="200">
        <v>0</v>
      </c>
      <c r="AD219" s="200">
        <v>0</v>
      </c>
      <c r="AE219" s="200">
        <v>0</v>
      </c>
      <c r="AF219" s="200">
        <v>0</v>
      </c>
      <c r="AG219" s="200">
        <v>0</v>
      </c>
      <c r="AH219" s="200">
        <v>0</v>
      </c>
      <c r="AI219" s="200">
        <v>0</v>
      </c>
      <c r="AJ219" s="200">
        <v>0</v>
      </c>
      <c r="AK219" s="200">
        <v>0</v>
      </c>
      <c r="AL219" s="200">
        <v>0</v>
      </c>
      <c r="AM219" s="200">
        <v>0</v>
      </c>
      <c r="AN219" s="200">
        <v>0</v>
      </c>
      <c r="AO219" s="200">
        <v>0</v>
      </c>
      <c r="AP219" s="200">
        <v>0</v>
      </c>
      <c r="AQ219" s="200">
        <v>0</v>
      </c>
      <c r="AR219" s="200">
        <v>580770</v>
      </c>
      <c r="AS219" s="200">
        <v>0</v>
      </c>
      <c r="AT219" s="200">
        <v>0</v>
      </c>
      <c r="AU219" s="200">
        <v>0</v>
      </c>
      <c r="AV219" s="200">
        <v>0</v>
      </c>
      <c r="AW219" s="200">
        <v>580770</v>
      </c>
      <c r="AX219" s="200">
        <v>0</v>
      </c>
      <c r="AY219" s="200">
        <v>0</v>
      </c>
      <c r="AZ219" s="200">
        <v>0</v>
      </c>
      <c r="BA219" s="200">
        <v>0</v>
      </c>
      <c r="BB219" s="200">
        <v>0</v>
      </c>
      <c r="BC219" s="200">
        <v>0</v>
      </c>
      <c r="BD219" s="200">
        <v>0</v>
      </c>
      <c r="BE219" s="200">
        <v>0</v>
      </c>
      <c r="BF219" s="200">
        <v>0</v>
      </c>
      <c r="BG219" s="200">
        <v>0</v>
      </c>
      <c r="BH219" s="200">
        <v>0</v>
      </c>
      <c r="BI219" s="205" t="s">
        <v>320</v>
      </c>
      <c r="BJ219" s="205" t="s">
        <v>320</v>
      </c>
      <c r="BK219" s="205" t="s">
        <v>320</v>
      </c>
      <c r="BL219" s="205" t="s">
        <v>320</v>
      </c>
      <c r="BM219" s="205" t="s">
        <v>320</v>
      </c>
      <c r="BN219" s="205" t="s">
        <v>320</v>
      </c>
      <c r="BO219" s="205" t="s">
        <v>320</v>
      </c>
      <c r="BP219" s="205" t="s">
        <v>320</v>
      </c>
      <c r="BQ219" s="205" t="s">
        <v>320</v>
      </c>
      <c r="BR219" s="205" t="s">
        <v>320</v>
      </c>
      <c r="BS219" s="205" t="s">
        <v>320</v>
      </c>
      <c r="BT219" s="200">
        <v>0</v>
      </c>
      <c r="BU219" s="200">
        <v>0</v>
      </c>
      <c r="BV219" s="200">
        <v>0</v>
      </c>
      <c r="BW219" s="200">
        <v>0</v>
      </c>
      <c r="BX219" s="200">
        <v>0</v>
      </c>
      <c r="BY219" s="200">
        <v>0</v>
      </c>
      <c r="BZ219" s="200">
        <v>0</v>
      </c>
      <c r="CA219" s="200">
        <v>0</v>
      </c>
      <c r="CB219" s="200">
        <v>0</v>
      </c>
      <c r="CC219" s="200">
        <v>0</v>
      </c>
      <c r="CD219" s="200">
        <v>0</v>
      </c>
      <c r="CE219" s="200">
        <v>0</v>
      </c>
      <c r="CF219" s="200">
        <v>0</v>
      </c>
      <c r="CG219" s="200">
        <v>0</v>
      </c>
      <c r="CH219" s="205" t="s">
        <v>320</v>
      </c>
      <c r="CI219" s="200">
        <v>0</v>
      </c>
      <c r="CJ219" s="200">
        <v>0</v>
      </c>
      <c r="CK219" s="200">
        <v>0</v>
      </c>
      <c r="CL219" s="200">
        <v>0</v>
      </c>
      <c r="CM219" s="200">
        <v>0</v>
      </c>
      <c r="CN219" s="200">
        <v>0</v>
      </c>
      <c r="CO219" s="200">
        <v>0</v>
      </c>
      <c r="CP219" s="200">
        <v>0</v>
      </c>
      <c r="CQ219" s="200">
        <v>0</v>
      </c>
      <c r="CR219" s="200">
        <v>0</v>
      </c>
      <c r="CS219" s="200">
        <v>0</v>
      </c>
      <c r="CT219" s="205" t="s">
        <v>320</v>
      </c>
      <c r="CU219" s="209" t="s">
        <v>320</v>
      </c>
    </row>
    <row r="220" ht="15.4" customHeight="1" spans="1:99">
      <c r="A220" s="201" t="s">
        <v>675</v>
      </c>
      <c r="B220" s="202" t="s">
        <v>134</v>
      </c>
      <c r="C220" s="202" t="s">
        <v>134</v>
      </c>
      <c r="D220" s="202" t="s">
        <v>676</v>
      </c>
      <c r="E220" s="200">
        <v>9587772.94</v>
      </c>
      <c r="F220" s="200">
        <v>7155286.5</v>
      </c>
      <c r="G220" s="200">
        <v>1656106.36</v>
      </c>
      <c r="H220" s="200">
        <v>51627</v>
      </c>
      <c r="I220" s="200">
        <v>0</v>
      </c>
      <c r="J220" s="200">
        <v>135763.56</v>
      </c>
      <c r="K220" s="200">
        <v>11665</v>
      </c>
      <c r="L220" s="200">
        <v>3364589.66</v>
      </c>
      <c r="M220" s="200">
        <v>269777</v>
      </c>
      <c r="N220" s="200">
        <v>68130.5</v>
      </c>
      <c r="O220" s="200">
        <v>1597627.42</v>
      </c>
      <c r="P220" s="200">
        <v>1656816.44</v>
      </c>
      <c r="Q220" s="200">
        <v>32479.84</v>
      </c>
      <c r="R220" s="200">
        <v>28953</v>
      </c>
      <c r="S220" s="200">
        <v>25000</v>
      </c>
      <c r="T220" s="200">
        <v>674.38</v>
      </c>
      <c r="U220" s="200">
        <v>0</v>
      </c>
      <c r="V220" s="200">
        <v>95904.69</v>
      </c>
      <c r="W220" s="200">
        <v>9643.1</v>
      </c>
      <c r="X220" s="200">
        <v>0</v>
      </c>
      <c r="Y220" s="200">
        <v>328500</v>
      </c>
      <c r="Z220" s="200">
        <v>25801.78</v>
      </c>
      <c r="AA220" s="200">
        <v>0</v>
      </c>
      <c r="AB220" s="200">
        <v>215597</v>
      </c>
      <c r="AC220" s="200">
        <v>1300</v>
      </c>
      <c r="AD220" s="200">
        <v>0</v>
      </c>
      <c r="AE220" s="200">
        <v>7440</v>
      </c>
      <c r="AF220" s="200">
        <v>8206</v>
      </c>
      <c r="AG220" s="200">
        <v>65723.32</v>
      </c>
      <c r="AH220" s="200">
        <v>0</v>
      </c>
      <c r="AI220" s="200">
        <v>595004.8</v>
      </c>
      <c r="AJ220" s="200">
        <v>0</v>
      </c>
      <c r="AK220" s="200">
        <v>0</v>
      </c>
      <c r="AL220" s="200">
        <v>55919</v>
      </c>
      <c r="AM220" s="200">
        <v>0</v>
      </c>
      <c r="AN220" s="200">
        <v>40000</v>
      </c>
      <c r="AO220" s="200">
        <v>39376.53</v>
      </c>
      <c r="AP220" s="200">
        <v>0</v>
      </c>
      <c r="AQ220" s="200">
        <v>81293</v>
      </c>
      <c r="AR220" s="200">
        <v>1000</v>
      </c>
      <c r="AS220" s="200">
        <v>0</v>
      </c>
      <c r="AT220" s="200">
        <v>0</v>
      </c>
      <c r="AU220" s="200">
        <v>0</v>
      </c>
      <c r="AV220" s="200">
        <v>0</v>
      </c>
      <c r="AW220" s="200">
        <v>400</v>
      </c>
      <c r="AX220" s="200">
        <v>150</v>
      </c>
      <c r="AY220" s="200">
        <v>0</v>
      </c>
      <c r="AZ220" s="200">
        <v>0</v>
      </c>
      <c r="BA220" s="200">
        <v>150</v>
      </c>
      <c r="BB220" s="200">
        <v>0</v>
      </c>
      <c r="BC220" s="200">
        <v>0</v>
      </c>
      <c r="BD220" s="200">
        <v>0</v>
      </c>
      <c r="BE220" s="200">
        <v>0</v>
      </c>
      <c r="BF220" s="200">
        <v>0</v>
      </c>
      <c r="BG220" s="200">
        <v>0</v>
      </c>
      <c r="BH220" s="200">
        <v>300</v>
      </c>
      <c r="BI220" s="205" t="s">
        <v>320</v>
      </c>
      <c r="BJ220" s="205" t="s">
        <v>320</v>
      </c>
      <c r="BK220" s="205" t="s">
        <v>320</v>
      </c>
      <c r="BL220" s="205" t="s">
        <v>320</v>
      </c>
      <c r="BM220" s="205" t="s">
        <v>320</v>
      </c>
      <c r="BN220" s="205" t="s">
        <v>320</v>
      </c>
      <c r="BO220" s="205" t="s">
        <v>320</v>
      </c>
      <c r="BP220" s="205" t="s">
        <v>320</v>
      </c>
      <c r="BQ220" s="205" t="s">
        <v>320</v>
      </c>
      <c r="BR220" s="205" t="s">
        <v>320</v>
      </c>
      <c r="BS220" s="205" t="s">
        <v>320</v>
      </c>
      <c r="BT220" s="200">
        <v>387886</v>
      </c>
      <c r="BU220" s="200">
        <v>0</v>
      </c>
      <c r="BV220" s="200">
        <v>121776</v>
      </c>
      <c r="BW220" s="200">
        <v>266110</v>
      </c>
      <c r="BX220" s="200">
        <v>0</v>
      </c>
      <c r="BY220" s="200">
        <v>0</v>
      </c>
      <c r="BZ220" s="200">
        <v>0</v>
      </c>
      <c r="CA220" s="200">
        <v>0</v>
      </c>
      <c r="CB220" s="200">
        <v>0</v>
      </c>
      <c r="CC220" s="200">
        <v>0</v>
      </c>
      <c r="CD220" s="200">
        <v>0</v>
      </c>
      <c r="CE220" s="200">
        <v>0</v>
      </c>
      <c r="CF220" s="200">
        <v>0</v>
      </c>
      <c r="CG220" s="200">
        <v>0</v>
      </c>
      <c r="CH220" s="205" t="s">
        <v>320</v>
      </c>
      <c r="CI220" s="200">
        <v>0</v>
      </c>
      <c r="CJ220" s="200">
        <v>386784</v>
      </c>
      <c r="CK220" s="200">
        <v>0</v>
      </c>
      <c r="CL220" s="200">
        <v>386784</v>
      </c>
      <c r="CM220" s="200">
        <v>0</v>
      </c>
      <c r="CN220" s="200">
        <v>0</v>
      </c>
      <c r="CO220" s="200">
        <v>0</v>
      </c>
      <c r="CP220" s="200">
        <v>0</v>
      </c>
      <c r="CQ220" s="200">
        <v>0</v>
      </c>
      <c r="CR220" s="200">
        <v>0</v>
      </c>
      <c r="CS220" s="200">
        <v>0</v>
      </c>
      <c r="CT220" s="205" t="s">
        <v>320</v>
      </c>
      <c r="CU220" s="209" t="s">
        <v>320</v>
      </c>
    </row>
    <row r="221" ht="15.4" customHeight="1" spans="1:99">
      <c r="A221" s="201" t="s">
        <v>677</v>
      </c>
      <c r="B221" s="202" t="s">
        <v>134</v>
      </c>
      <c r="C221" s="202" t="s">
        <v>134</v>
      </c>
      <c r="D221" s="202" t="s">
        <v>678</v>
      </c>
      <c r="E221" s="200">
        <v>5304873.75</v>
      </c>
      <c r="F221" s="200">
        <v>3282474.55</v>
      </c>
      <c r="G221" s="200">
        <v>1867855.57</v>
      </c>
      <c r="H221" s="200">
        <v>0</v>
      </c>
      <c r="I221" s="200">
        <v>82882</v>
      </c>
      <c r="J221" s="200">
        <v>613539.21</v>
      </c>
      <c r="K221" s="200">
        <v>0</v>
      </c>
      <c r="L221" s="200">
        <v>578906.12</v>
      </c>
      <c r="M221" s="200">
        <v>0</v>
      </c>
      <c r="N221" s="200">
        <v>0</v>
      </c>
      <c r="O221" s="200">
        <v>139291.65</v>
      </c>
      <c r="P221" s="200">
        <v>470952.85</v>
      </c>
      <c r="Q221" s="200">
        <v>53847.3</v>
      </c>
      <c r="R221" s="200">
        <v>0</v>
      </c>
      <c r="S221" s="200">
        <v>0</v>
      </c>
      <c r="T221" s="200">
        <v>3208.8</v>
      </c>
      <c r="U221" s="200">
        <v>79149.75</v>
      </c>
      <c r="V221" s="200">
        <v>89031.67</v>
      </c>
      <c r="W221" s="200">
        <v>35303.2</v>
      </c>
      <c r="X221" s="200">
        <v>0</v>
      </c>
      <c r="Y221" s="200">
        <v>9880</v>
      </c>
      <c r="Z221" s="200">
        <v>35480.5</v>
      </c>
      <c r="AA221" s="200">
        <v>0</v>
      </c>
      <c r="AB221" s="200">
        <v>19485.2</v>
      </c>
      <c r="AC221" s="200">
        <v>0</v>
      </c>
      <c r="AD221" s="200">
        <v>4160</v>
      </c>
      <c r="AE221" s="200">
        <v>0</v>
      </c>
      <c r="AF221" s="200">
        <v>0</v>
      </c>
      <c r="AG221" s="200">
        <v>0</v>
      </c>
      <c r="AH221" s="200">
        <v>0</v>
      </c>
      <c r="AI221" s="200">
        <v>0</v>
      </c>
      <c r="AJ221" s="200">
        <v>0</v>
      </c>
      <c r="AK221" s="200">
        <v>0</v>
      </c>
      <c r="AL221" s="200">
        <v>43826.1</v>
      </c>
      <c r="AM221" s="200">
        <v>24531.89</v>
      </c>
      <c r="AN221" s="200">
        <v>11405.83</v>
      </c>
      <c r="AO221" s="200">
        <v>0</v>
      </c>
      <c r="AP221" s="200">
        <v>0</v>
      </c>
      <c r="AQ221" s="200">
        <v>61642.61</v>
      </c>
      <c r="AR221" s="200">
        <v>1551446.35</v>
      </c>
      <c r="AS221" s="200">
        <v>0</v>
      </c>
      <c r="AT221" s="200">
        <v>0</v>
      </c>
      <c r="AU221" s="200">
        <v>0</v>
      </c>
      <c r="AV221" s="200">
        <v>0</v>
      </c>
      <c r="AW221" s="200">
        <v>1386063.17</v>
      </c>
      <c r="AX221" s="200">
        <v>73679.18</v>
      </c>
      <c r="AY221" s="200">
        <v>0</v>
      </c>
      <c r="AZ221" s="200">
        <v>0</v>
      </c>
      <c r="BA221" s="200">
        <v>480</v>
      </c>
      <c r="BB221" s="200">
        <v>0</v>
      </c>
      <c r="BC221" s="200">
        <v>0</v>
      </c>
      <c r="BD221" s="200">
        <v>0</v>
      </c>
      <c r="BE221" s="200">
        <v>0</v>
      </c>
      <c r="BF221" s="200">
        <v>0</v>
      </c>
      <c r="BG221" s="200">
        <v>0</v>
      </c>
      <c r="BH221" s="200">
        <v>91224</v>
      </c>
      <c r="BI221" s="205" t="s">
        <v>320</v>
      </c>
      <c r="BJ221" s="205" t="s">
        <v>320</v>
      </c>
      <c r="BK221" s="205" t="s">
        <v>320</v>
      </c>
      <c r="BL221" s="205" t="s">
        <v>320</v>
      </c>
      <c r="BM221" s="205" t="s">
        <v>320</v>
      </c>
      <c r="BN221" s="205" t="s">
        <v>320</v>
      </c>
      <c r="BO221" s="205" t="s">
        <v>320</v>
      </c>
      <c r="BP221" s="205" t="s">
        <v>320</v>
      </c>
      <c r="BQ221" s="205" t="s">
        <v>320</v>
      </c>
      <c r="BR221" s="205" t="s">
        <v>320</v>
      </c>
      <c r="BS221" s="205" t="s">
        <v>320</v>
      </c>
      <c r="BT221" s="200">
        <v>0</v>
      </c>
      <c r="BU221" s="200">
        <v>0</v>
      </c>
      <c r="BV221" s="200">
        <v>0</v>
      </c>
      <c r="BW221" s="200">
        <v>0</v>
      </c>
      <c r="BX221" s="200">
        <v>0</v>
      </c>
      <c r="BY221" s="200">
        <v>0</v>
      </c>
      <c r="BZ221" s="200">
        <v>0</v>
      </c>
      <c r="CA221" s="200">
        <v>0</v>
      </c>
      <c r="CB221" s="200">
        <v>0</v>
      </c>
      <c r="CC221" s="200">
        <v>0</v>
      </c>
      <c r="CD221" s="200">
        <v>0</v>
      </c>
      <c r="CE221" s="200">
        <v>0</v>
      </c>
      <c r="CF221" s="200">
        <v>0</v>
      </c>
      <c r="CG221" s="200">
        <v>0</v>
      </c>
      <c r="CH221" s="205" t="s">
        <v>320</v>
      </c>
      <c r="CI221" s="200">
        <v>0</v>
      </c>
      <c r="CJ221" s="200">
        <v>0</v>
      </c>
      <c r="CK221" s="200">
        <v>0</v>
      </c>
      <c r="CL221" s="200">
        <v>0</v>
      </c>
      <c r="CM221" s="200">
        <v>0</v>
      </c>
      <c r="CN221" s="200">
        <v>0</v>
      </c>
      <c r="CO221" s="200">
        <v>0</v>
      </c>
      <c r="CP221" s="200">
        <v>0</v>
      </c>
      <c r="CQ221" s="200">
        <v>0</v>
      </c>
      <c r="CR221" s="200">
        <v>0</v>
      </c>
      <c r="CS221" s="200">
        <v>0</v>
      </c>
      <c r="CT221" s="205" t="s">
        <v>320</v>
      </c>
      <c r="CU221" s="209" t="s">
        <v>320</v>
      </c>
    </row>
    <row r="222" ht="15.4" customHeight="1" spans="1:99">
      <c r="A222" s="201" t="s">
        <v>679</v>
      </c>
      <c r="B222" s="202" t="s">
        <v>134</v>
      </c>
      <c r="C222" s="202" t="s">
        <v>134</v>
      </c>
      <c r="D222" s="202" t="s">
        <v>680</v>
      </c>
      <c r="E222" s="200">
        <v>17884177.04</v>
      </c>
      <c r="F222" s="200">
        <v>14460</v>
      </c>
      <c r="G222" s="200">
        <v>0</v>
      </c>
      <c r="H222" s="200">
        <v>0</v>
      </c>
      <c r="I222" s="200">
        <v>0</v>
      </c>
      <c r="J222" s="200">
        <v>14460</v>
      </c>
      <c r="K222" s="200">
        <v>0</v>
      </c>
      <c r="L222" s="200">
        <v>0</v>
      </c>
      <c r="M222" s="200">
        <v>0</v>
      </c>
      <c r="N222" s="200">
        <v>0</v>
      </c>
      <c r="O222" s="200">
        <v>0</v>
      </c>
      <c r="P222" s="200">
        <v>0</v>
      </c>
      <c r="Q222" s="200">
        <v>0</v>
      </c>
      <c r="R222" s="200">
        <v>0</v>
      </c>
      <c r="S222" s="200">
        <v>0</v>
      </c>
      <c r="T222" s="200">
        <v>0</v>
      </c>
      <c r="U222" s="200">
        <v>0</v>
      </c>
      <c r="V222" s="200">
        <v>0</v>
      </c>
      <c r="W222" s="200">
        <v>0</v>
      </c>
      <c r="X222" s="200">
        <v>0</v>
      </c>
      <c r="Y222" s="200">
        <v>0</v>
      </c>
      <c r="Z222" s="200">
        <v>0</v>
      </c>
      <c r="AA222" s="200">
        <v>0</v>
      </c>
      <c r="AB222" s="200">
        <v>0</v>
      </c>
      <c r="AC222" s="200">
        <v>0</v>
      </c>
      <c r="AD222" s="200">
        <v>0</v>
      </c>
      <c r="AE222" s="200">
        <v>0</v>
      </c>
      <c r="AF222" s="200">
        <v>0</v>
      </c>
      <c r="AG222" s="200">
        <v>0</v>
      </c>
      <c r="AH222" s="200">
        <v>0</v>
      </c>
      <c r="AI222" s="200">
        <v>0</v>
      </c>
      <c r="AJ222" s="200">
        <v>0</v>
      </c>
      <c r="AK222" s="200">
        <v>0</v>
      </c>
      <c r="AL222" s="200">
        <v>0</v>
      </c>
      <c r="AM222" s="200">
        <v>0</v>
      </c>
      <c r="AN222" s="200">
        <v>0</v>
      </c>
      <c r="AO222" s="200">
        <v>0</v>
      </c>
      <c r="AP222" s="200">
        <v>0</v>
      </c>
      <c r="AQ222" s="200">
        <v>0</v>
      </c>
      <c r="AR222" s="200">
        <v>224645</v>
      </c>
      <c r="AS222" s="200">
        <v>0</v>
      </c>
      <c r="AT222" s="200">
        <v>0</v>
      </c>
      <c r="AU222" s="200">
        <v>0</v>
      </c>
      <c r="AV222" s="200">
        <v>0</v>
      </c>
      <c r="AW222" s="200">
        <v>224645</v>
      </c>
      <c r="AX222" s="200">
        <v>0</v>
      </c>
      <c r="AY222" s="200">
        <v>0</v>
      </c>
      <c r="AZ222" s="200">
        <v>0</v>
      </c>
      <c r="BA222" s="200">
        <v>0</v>
      </c>
      <c r="BB222" s="200">
        <v>0</v>
      </c>
      <c r="BC222" s="200">
        <v>0</v>
      </c>
      <c r="BD222" s="200">
        <v>0</v>
      </c>
      <c r="BE222" s="200">
        <v>0</v>
      </c>
      <c r="BF222" s="200">
        <v>0</v>
      </c>
      <c r="BG222" s="200">
        <v>0</v>
      </c>
      <c r="BH222" s="200">
        <v>0</v>
      </c>
      <c r="BI222" s="205" t="s">
        <v>320</v>
      </c>
      <c r="BJ222" s="205" t="s">
        <v>320</v>
      </c>
      <c r="BK222" s="205" t="s">
        <v>320</v>
      </c>
      <c r="BL222" s="205" t="s">
        <v>320</v>
      </c>
      <c r="BM222" s="205" t="s">
        <v>320</v>
      </c>
      <c r="BN222" s="205" t="s">
        <v>320</v>
      </c>
      <c r="BO222" s="205" t="s">
        <v>320</v>
      </c>
      <c r="BP222" s="205" t="s">
        <v>320</v>
      </c>
      <c r="BQ222" s="205" t="s">
        <v>320</v>
      </c>
      <c r="BR222" s="205" t="s">
        <v>320</v>
      </c>
      <c r="BS222" s="205" t="s">
        <v>320</v>
      </c>
      <c r="BT222" s="200">
        <v>17645072.04</v>
      </c>
      <c r="BU222" s="200">
        <v>0</v>
      </c>
      <c r="BV222" s="200">
        <v>0</v>
      </c>
      <c r="BW222" s="200">
        <v>17645072.04</v>
      </c>
      <c r="BX222" s="200">
        <v>0</v>
      </c>
      <c r="BY222" s="200">
        <v>0</v>
      </c>
      <c r="BZ222" s="200">
        <v>0</v>
      </c>
      <c r="CA222" s="200">
        <v>0</v>
      </c>
      <c r="CB222" s="200">
        <v>0</v>
      </c>
      <c r="CC222" s="200">
        <v>0</v>
      </c>
      <c r="CD222" s="200">
        <v>0</v>
      </c>
      <c r="CE222" s="200">
        <v>0</v>
      </c>
      <c r="CF222" s="200">
        <v>0</v>
      </c>
      <c r="CG222" s="200">
        <v>0</v>
      </c>
      <c r="CH222" s="205" t="s">
        <v>320</v>
      </c>
      <c r="CI222" s="200">
        <v>0</v>
      </c>
      <c r="CJ222" s="200">
        <v>0</v>
      </c>
      <c r="CK222" s="200">
        <v>0</v>
      </c>
      <c r="CL222" s="200">
        <v>0</v>
      </c>
      <c r="CM222" s="200">
        <v>0</v>
      </c>
      <c r="CN222" s="200">
        <v>0</v>
      </c>
      <c r="CO222" s="200">
        <v>0</v>
      </c>
      <c r="CP222" s="200">
        <v>0</v>
      </c>
      <c r="CQ222" s="200">
        <v>0</v>
      </c>
      <c r="CR222" s="200">
        <v>0</v>
      </c>
      <c r="CS222" s="200">
        <v>0</v>
      </c>
      <c r="CT222" s="205" t="s">
        <v>320</v>
      </c>
      <c r="CU222" s="209" t="s">
        <v>320</v>
      </c>
    </row>
    <row r="223" ht="15.4" customHeight="1" spans="1:99">
      <c r="A223" s="201" t="s">
        <v>681</v>
      </c>
      <c r="B223" s="202" t="s">
        <v>134</v>
      </c>
      <c r="C223" s="202" t="s">
        <v>134</v>
      </c>
      <c r="D223" s="202" t="s">
        <v>682</v>
      </c>
      <c r="E223" s="200">
        <v>3185782.53</v>
      </c>
      <c r="F223" s="200">
        <v>2243436.2</v>
      </c>
      <c r="G223" s="200">
        <v>941462</v>
      </c>
      <c r="H223" s="200">
        <v>471288.5</v>
      </c>
      <c r="I223" s="200">
        <v>349149</v>
      </c>
      <c r="J223" s="200">
        <v>11547.6</v>
      </c>
      <c r="K223" s="200">
        <v>54305</v>
      </c>
      <c r="L223" s="200">
        <v>229261.84</v>
      </c>
      <c r="M223" s="200">
        <v>137714.06</v>
      </c>
      <c r="N223" s="200">
        <v>0</v>
      </c>
      <c r="O223" s="200">
        <v>48708.2</v>
      </c>
      <c r="P223" s="200">
        <v>177310.13</v>
      </c>
      <c r="Q223" s="200">
        <v>545.8</v>
      </c>
      <c r="R223" s="200">
        <v>0</v>
      </c>
      <c r="S223" s="200">
        <v>0</v>
      </c>
      <c r="T223" s="200">
        <v>0</v>
      </c>
      <c r="U223" s="200">
        <v>0</v>
      </c>
      <c r="V223" s="200">
        <v>0</v>
      </c>
      <c r="W223" s="200">
        <v>0</v>
      </c>
      <c r="X223" s="200">
        <v>0</v>
      </c>
      <c r="Y223" s="200">
        <v>0</v>
      </c>
      <c r="Z223" s="200">
        <v>15715</v>
      </c>
      <c r="AA223" s="200">
        <v>0</v>
      </c>
      <c r="AB223" s="200">
        <v>0</v>
      </c>
      <c r="AC223" s="200">
        <v>0</v>
      </c>
      <c r="AD223" s="200">
        <v>0</v>
      </c>
      <c r="AE223" s="200">
        <v>0</v>
      </c>
      <c r="AF223" s="200">
        <v>0</v>
      </c>
      <c r="AG223" s="200">
        <v>0</v>
      </c>
      <c r="AH223" s="200">
        <v>0</v>
      </c>
      <c r="AI223" s="200">
        <v>0</v>
      </c>
      <c r="AJ223" s="200">
        <v>0</v>
      </c>
      <c r="AK223" s="200">
        <v>0</v>
      </c>
      <c r="AL223" s="200">
        <v>33862</v>
      </c>
      <c r="AM223" s="200">
        <v>8387.33</v>
      </c>
      <c r="AN223" s="200">
        <v>0</v>
      </c>
      <c r="AO223" s="200">
        <v>118800</v>
      </c>
      <c r="AP223" s="200">
        <v>0</v>
      </c>
      <c r="AQ223" s="200">
        <v>0</v>
      </c>
      <c r="AR223" s="200">
        <v>748036.2</v>
      </c>
      <c r="AS223" s="200">
        <v>0</v>
      </c>
      <c r="AT223" s="200">
        <v>0</v>
      </c>
      <c r="AU223" s="200">
        <v>0</v>
      </c>
      <c r="AV223" s="200">
        <v>0</v>
      </c>
      <c r="AW223" s="200">
        <v>743020.2</v>
      </c>
      <c r="AX223" s="200">
        <v>0</v>
      </c>
      <c r="AY223" s="200">
        <v>0</v>
      </c>
      <c r="AZ223" s="200">
        <v>0</v>
      </c>
      <c r="BA223" s="200">
        <v>1500</v>
      </c>
      <c r="BB223" s="200">
        <v>0</v>
      </c>
      <c r="BC223" s="200">
        <v>0</v>
      </c>
      <c r="BD223" s="200">
        <v>0</v>
      </c>
      <c r="BE223" s="200">
        <v>0</v>
      </c>
      <c r="BF223" s="200">
        <v>0</v>
      </c>
      <c r="BG223" s="200">
        <v>0</v>
      </c>
      <c r="BH223" s="200">
        <v>3516</v>
      </c>
      <c r="BI223" s="205" t="s">
        <v>320</v>
      </c>
      <c r="BJ223" s="205" t="s">
        <v>320</v>
      </c>
      <c r="BK223" s="205" t="s">
        <v>320</v>
      </c>
      <c r="BL223" s="205" t="s">
        <v>320</v>
      </c>
      <c r="BM223" s="205" t="s">
        <v>320</v>
      </c>
      <c r="BN223" s="205" t="s">
        <v>320</v>
      </c>
      <c r="BO223" s="205" t="s">
        <v>320</v>
      </c>
      <c r="BP223" s="205" t="s">
        <v>320</v>
      </c>
      <c r="BQ223" s="205" t="s">
        <v>320</v>
      </c>
      <c r="BR223" s="205" t="s">
        <v>320</v>
      </c>
      <c r="BS223" s="205" t="s">
        <v>320</v>
      </c>
      <c r="BT223" s="200">
        <v>0</v>
      </c>
      <c r="BU223" s="200">
        <v>0</v>
      </c>
      <c r="BV223" s="200">
        <v>0</v>
      </c>
      <c r="BW223" s="200">
        <v>0</v>
      </c>
      <c r="BX223" s="200">
        <v>0</v>
      </c>
      <c r="BY223" s="200">
        <v>0</v>
      </c>
      <c r="BZ223" s="200">
        <v>0</v>
      </c>
      <c r="CA223" s="200">
        <v>0</v>
      </c>
      <c r="CB223" s="200">
        <v>0</v>
      </c>
      <c r="CC223" s="200">
        <v>0</v>
      </c>
      <c r="CD223" s="200">
        <v>0</v>
      </c>
      <c r="CE223" s="200">
        <v>0</v>
      </c>
      <c r="CF223" s="200">
        <v>0</v>
      </c>
      <c r="CG223" s="200">
        <v>0</v>
      </c>
      <c r="CH223" s="205" t="s">
        <v>320</v>
      </c>
      <c r="CI223" s="200">
        <v>0</v>
      </c>
      <c r="CJ223" s="200">
        <v>0</v>
      </c>
      <c r="CK223" s="200">
        <v>0</v>
      </c>
      <c r="CL223" s="200">
        <v>0</v>
      </c>
      <c r="CM223" s="200">
        <v>0</v>
      </c>
      <c r="CN223" s="200">
        <v>0</v>
      </c>
      <c r="CO223" s="200">
        <v>0</v>
      </c>
      <c r="CP223" s="200">
        <v>0</v>
      </c>
      <c r="CQ223" s="200">
        <v>0</v>
      </c>
      <c r="CR223" s="200">
        <v>17000</v>
      </c>
      <c r="CS223" s="200">
        <v>17000</v>
      </c>
      <c r="CT223" s="205" t="s">
        <v>320</v>
      </c>
      <c r="CU223" s="209" t="s">
        <v>320</v>
      </c>
    </row>
    <row r="224" ht="15.4" customHeight="1" spans="1:99">
      <c r="A224" s="201" t="s">
        <v>683</v>
      </c>
      <c r="B224" s="202" t="s">
        <v>134</v>
      </c>
      <c r="C224" s="202" t="s">
        <v>134</v>
      </c>
      <c r="D224" s="202" t="s">
        <v>326</v>
      </c>
      <c r="E224" s="200">
        <v>1385035.2</v>
      </c>
      <c r="F224" s="200">
        <v>1237191.2</v>
      </c>
      <c r="G224" s="200">
        <v>468741</v>
      </c>
      <c r="H224" s="200">
        <v>387867</v>
      </c>
      <c r="I224" s="200">
        <v>307899</v>
      </c>
      <c r="J224" s="200">
        <v>0</v>
      </c>
      <c r="K224" s="200">
        <v>23976</v>
      </c>
      <c r="L224" s="200">
        <v>0</v>
      </c>
      <c r="M224" s="200">
        <v>0</v>
      </c>
      <c r="N224" s="200">
        <v>0</v>
      </c>
      <c r="O224" s="200">
        <v>48708.2</v>
      </c>
      <c r="P224" s="200">
        <v>138012.8</v>
      </c>
      <c r="Q224" s="200">
        <v>545.8</v>
      </c>
      <c r="R224" s="200">
        <v>0</v>
      </c>
      <c r="S224" s="200">
        <v>0</v>
      </c>
      <c r="T224" s="200">
        <v>0</v>
      </c>
      <c r="U224" s="200">
        <v>0</v>
      </c>
      <c r="V224" s="200">
        <v>0</v>
      </c>
      <c r="W224" s="200">
        <v>0</v>
      </c>
      <c r="X224" s="200">
        <v>0</v>
      </c>
      <c r="Y224" s="200">
        <v>0</v>
      </c>
      <c r="Z224" s="200">
        <v>0</v>
      </c>
      <c r="AA224" s="200">
        <v>0</v>
      </c>
      <c r="AB224" s="200">
        <v>0</v>
      </c>
      <c r="AC224" s="200">
        <v>0</v>
      </c>
      <c r="AD224" s="200">
        <v>0</v>
      </c>
      <c r="AE224" s="200">
        <v>0</v>
      </c>
      <c r="AF224" s="200">
        <v>0</v>
      </c>
      <c r="AG224" s="200">
        <v>0</v>
      </c>
      <c r="AH224" s="200">
        <v>0</v>
      </c>
      <c r="AI224" s="200">
        <v>0</v>
      </c>
      <c r="AJ224" s="200">
        <v>0</v>
      </c>
      <c r="AK224" s="200">
        <v>0</v>
      </c>
      <c r="AL224" s="200">
        <v>18667</v>
      </c>
      <c r="AM224" s="200">
        <v>0</v>
      </c>
      <c r="AN224" s="200">
        <v>0</v>
      </c>
      <c r="AO224" s="200">
        <v>118800</v>
      </c>
      <c r="AP224" s="200">
        <v>0</v>
      </c>
      <c r="AQ224" s="200">
        <v>0</v>
      </c>
      <c r="AR224" s="200">
        <v>9831.2</v>
      </c>
      <c r="AS224" s="200">
        <v>0</v>
      </c>
      <c r="AT224" s="200">
        <v>0</v>
      </c>
      <c r="AU224" s="200">
        <v>0</v>
      </c>
      <c r="AV224" s="200">
        <v>0</v>
      </c>
      <c r="AW224" s="200">
        <v>4815.2</v>
      </c>
      <c r="AX224" s="200">
        <v>0</v>
      </c>
      <c r="AY224" s="200">
        <v>0</v>
      </c>
      <c r="AZ224" s="200">
        <v>0</v>
      </c>
      <c r="BA224" s="200">
        <v>1500</v>
      </c>
      <c r="BB224" s="200">
        <v>0</v>
      </c>
      <c r="BC224" s="200">
        <v>0</v>
      </c>
      <c r="BD224" s="200">
        <v>0</v>
      </c>
      <c r="BE224" s="200">
        <v>0</v>
      </c>
      <c r="BF224" s="200">
        <v>0</v>
      </c>
      <c r="BG224" s="200">
        <v>0</v>
      </c>
      <c r="BH224" s="200">
        <v>3516</v>
      </c>
      <c r="BI224" s="205" t="s">
        <v>320</v>
      </c>
      <c r="BJ224" s="205" t="s">
        <v>320</v>
      </c>
      <c r="BK224" s="205" t="s">
        <v>320</v>
      </c>
      <c r="BL224" s="205" t="s">
        <v>320</v>
      </c>
      <c r="BM224" s="205" t="s">
        <v>320</v>
      </c>
      <c r="BN224" s="205" t="s">
        <v>320</v>
      </c>
      <c r="BO224" s="205" t="s">
        <v>320</v>
      </c>
      <c r="BP224" s="205" t="s">
        <v>320</v>
      </c>
      <c r="BQ224" s="205" t="s">
        <v>320</v>
      </c>
      <c r="BR224" s="205" t="s">
        <v>320</v>
      </c>
      <c r="BS224" s="205" t="s">
        <v>320</v>
      </c>
      <c r="BT224" s="200">
        <v>0</v>
      </c>
      <c r="BU224" s="200">
        <v>0</v>
      </c>
      <c r="BV224" s="200">
        <v>0</v>
      </c>
      <c r="BW224" s="200">
        <v>0</v>
      </c>
      <c r="BX224" s="200">
        <v>0</v>
      </c>
      <c r="BY224" s="200">
        <v>0</v>
      </c>
      <c r="BZ224" s="200">
        <v>0</v>
      </c>
      <c r="CA224" s="200">
        <v>0</v>
      </c>
      <c r="CB224" s="200">
        <v>0</v>
      </c>
      <c r="CC224" s="200">
        <v>0</v>
      </c>
      <c r="CD224" s="200">
        <v>0</v>
      </c>
      <c r="CE224" s="200">
        <v>0</v>
      </c>
      <c r="CF224" s="200">
        <v>0</v>
      </c>
      <c r="CG224" s="200">
        <v>0</v>
      </c>
      <c r="CH224" s="205" t="s">
        <v>320</v>
      </c>
      <c r="CI224" s="200">
        <v>0</v>
      </c>
      <c r="CJ224" s="200">
        <v>0</v>
      </c>
      <c r="CK224" s="200">
        <v>0</v>
      </c>
      <c r="CL224" s="200">
        <v>0</v>
      </c>
      <c r="CM224" s="200">
        <v>0</v>
      </c>
      <c r="CN224" s="200">
        <v>0</v>
      </c>
      <c r="CO224" s="200">
        <v>0</v>
      </c>
      <c r="CP224" s="200">
        <v>0</v>
      </c>
      <c r="CQ224" s="200">
        <v>0</v>
      </c>
      <c r="CR224" s="200">
        <v>0</v>
      </c>
      <c r="CS224" s="200">
        <v>0</v>
      </c>
      <c r="CT224" s="205" t="s">
        <v>320</v>
      </c>
      <c r="CU224" s="209" t="s">
        <v>320</v>
      </c>
    </row>
    <row r="225" ht="15.4" customHeight="1" spans="1:99">
      <c r="A225" s="201" t="s">
        <v>684</v>
      </c>
      <c r="B225" s="202" t="s">
        <v>134</v>
      </c>
      <c r="C225" s="202" t="s">
        <v>134</v>
      </c>
      <c r="D225" s="202" t="s">
        <v>685</v>
      </c>
      <c r="E225" s="200">
        <v>416250</v>
      </c>
      <c r="F225" s="200">
        <v>41250</v>
      </c>
      <c r="G225" s="200">
        <v>0</v>
      </c>
      <c r="H225" s="200">
        <v>0</v>
      </c>
      <c r="I225" s="200">
        <v>41250</v>
      </c>
      <c r="J225" s="200">
        <v>0</v>
      </c>
      <c r="K225" s="200">
        <v>0</v>
      </c>
      <c r="L225" s="200">
        <v>0</v>
      </c>
      <c r="M225" s="200">
        <v>0</v>
      </c>
      <c r="N225" s="200">
        <v>0</v>
      </c>
      <c r="O225" s="200">
        <v>0</v>
      </c>
      <c r="P225" s="200">
        <v>0</v>
      </c>
      <c r="Q225" s="200">
        <v>0</v>
      </c>
      <c r="R225" s="200">
        <v>0</v>
      </c>
      <c r="S225" s="200">
        <v>0</v>
      </c>
      <c r="T225" s="200">
        <v>0</v>
      </c>
      <c r="U225" s="200">
        <v>0</v>
      </c>
      <c r="V225" s="200">
        <v>0</v>
      </c>
      <c r="W225" s="200">
        <v>0</v>
      </c>
      <c r="X225" s="200">
        <v>0</v>
      </c>
      <c r="Y225" s="200">
        <v>0</v>
      </c>
      <c r="Z225" s="200">
        <v>0</v>
      </c>
      <c r="AA225" s="200">
        <v>0</v>
      </c>
      <c r="AB225" s="200">
        <v>0</v>
      </c>
      <c r="AC225" s="200">
        <v>0</v>
      </c>
      <c r="AD225" s="200">
        <v>0</v>
      </c>
      <c r="AE225" s="200">
        <v>0</v>
      </c>
      <c r="AF225" s="200">
        <v>0</v>
      </c>
      <c r="AG225" s="200">
        <v>0</v>
      </c>
      <c r="AH225" s="200">
        <v>0</v>
      </c>
      <c r="AI225" s="200">
        <v>0</v>
      </c>
      <c r="AJ225" s="200">
        <v>0</v>
      </c>
      <c r="AK225" s="200">
        <v>0</v>
      </c>
      <c r="AL225" s="200">
        <v>0</v>
      </c>
      <c r="AM225" s="200">
        <v>0</v>
      </c>
      <c r="AN225" s="200">
        <v>0</v>
      </c>
      <c r="AO225" s="200">
        <v>0</v>
      </c>
      <c r="AP225" s="200">
        <v>0</v>
      </c>
      <c r="AQ225" s="200">
        <v>0</v>
      </c>
      <c r="AR225" s="200">
        <v>375000</v>
      </c>
      <c r="AS225" s="200">
        <v>0</v>
      </c>
      <c r="AT225" s="200">
        <v>0</v>
      </c>
      <c r="AU225" s="200">
        <v>0</v>
      </c>
      <c r="AV225" s="200">
        <v>0</v>
      </c>
      <c r="AW225" s="200">
        <v>375000</v>
      </c>
      <c r="AX225" s="200">
        <v>0</v>
      </c>
      <c r="AY225" s="200">
        <v>0</v>
      </c>
      <c r="AZ225" s="200">
        <v>0</v>
      </c>
      <c r="BA225" s="200">
        <v>0</v>
      </c>
      <c r="BB225" s="200">
        <v>0</v>
      </c>
      <c r="BC225" s="200">
        <v>0</v>
      </c>
      <c r="BD225" s="200">
        <v>0</v>
      </c>
      <c r="BE225" s="200">
        <v>0</v>
      </c>
      <c r="BF225" s="200">
        <v>0</v>
      </c>
      <c r="BG225" s="200">
        <v>0</v>
      </c>
      <c r="BH225" s="200">
        <v>0</v>
      </c>
      <c r="BI225" s="205" t="s">
        <v>320</v>
      </c>
      <c r="BJ225" s="205" t="s">
        <v>320</v>
      </c>
      <c r="BK225" s="205" t="s">
        <v>320</v>
      </c>
      <c r="BL225" s="205" t="s">
        <v>320</v>
      </c>
      <c r="BM225" s="205" t="s">
        <v>320</v>
      </c>
      <c r="BN225" s="205" t="s">
        <v>320</v>
      </c>
      <c r="BO225" s="205" t="s">
        <v>320</v>
      </c>
      <c r="BP225" s="205" t="s">
        <v>320</v>
      </c>
      <c r="BQ225" s="205" t="s">
        <v>320</v>
      </c>
      <c r="BR225" s="205" t="s">
        <v>320</v>
      </c>
      <c r="BS225" s="205" t="s">
        <v>320</v>
      </c>
      <c r="BT225" s="200">
        <v>0</v>
      </c>
      <c r="BU225" s="200">
        <v>0</v>
      </c>
      <c r="BV225" s="200">
        <v>0</v>
      </c>
      <c r="BW225" s="200">
        <v>0</v>
      </c>
      <c r="BX225" s="200">
        <v>0</v>
      </c>
      <c r="BY225" s="200">
        <v>0</v>
      </c>
      <c r="BZ225" s="200">
        <v>0</v>
      </c>
      <c r="CA225" s="200">
        <v>0</v>
      </c>
      <c r="CB225" s="200">
        <v>0</v>
      </c>
      <c r="CC225" s="200">
        <v>0</v>
      </c>
      <c r="CD225" s="200">
        <v>0</v>
      </c>
      <c r="CE225" s="200">
        <v>0</v>
      </c>
      <c r="CF225" s="200">
        <v>0</v>
      </c>
      <c r="CG225" s="200">
        <v>0</v>
      </c>
      <c r="CH225" s="205" t="s">
        <v>320</v>
      </c>
      <c r="CI225" s="200">
        <v>0</v>
      </c>
      <c r="CJ225" s="200">
        <v>0</v>
      </c>
      <c r="CK225" s="200">
        <v>0</v>
      </c>
      <c r="CL225" s="200">
        <v>0</v>
      </c>
      <c r="CM225" s="200">
        <v>0</v>
      </c>
      <c r="CN225" s="200">
        <v>0</v>
      </c>
      <c r="CO225" s="200">
        <v>0</v>
      </c>
      <c r="CP225" s="200">
        <v>0</v>
      </c>
      <c r="CQ225" s="200">
        <v>0</v>
      </c>
      <c r="CR225" s="200">
        <v>0</v>
      </c>
      <c r="CS225" s="200">
        <v>0</v>
      </c>
      <c r="CT225" s="205" t="s">
        <v>320</v>
      </c>
      <c r="CU225" s="209" t="s">
        <v>320</v>
      </c>
    </row>
    <row r="226" ht="15.4" customHeight="1" spans="1:99">
      <c r="A226" s="201" t="s">
        <v>686</v>
      </c>
      <c r="B226" s="202" t="s">
        <v>134</v>
      </c>
      <c r="C226" s="202" t="s">
        <v>134</v>
      </c>
      <c r="D226" s="202" t="s">
        <v>687</v>
      </c>
      <c r="E226" s="200">
        <v>121700</v>
      </c>
      <c r="F226" s="200">
        <v>0</v>
      </c>
      <c r="G226" s="200">
        <v>0</v>
      </c>
      <c r="H226" s="200">
        <v>0</v>
      </c>
      <c r="I226" s="200">
        <v>0</v>
      </c>
      <c r="J226" s="200">
        <v>0</v>
      </c>
      <c r="K226" s="200">
        <v>0</v>
      </c>
      <c r="L226" s="200">
        <v>0</v>
      </c>
      <c r="M226" s="200">
        <v>0</v>
      </c>
      <c r="N226" s="200">
        <v>0</v>
      </c>
      <c r="O226" s="200">
        <v>0</v>
      </c>
      <c r="P226" s="200">
        <v>0</v>
      </c>
      <c r="Q226" s="200">
        <v>0</v>
      </c>
      <c r="R226" s="200">
        <v>0</v>
      </c>
      <c r="S226" s="200">
        <v>0</v>
      </c>
      <c r="T226" s="200">
        <v>0</v>
      </c>
      <c r="U226" s="200">
        <v>0</v>
      </c>
      <c r="V226" s="200">
        <v>0</v>
      </c>
      <c r="W226" s="200">
        <v>0</v>
      </c>
      <c r="X226" s="200">
        <v>0</v>
      </c>
      <c r="Y226" s="200">
        <v>0</v>
      </c>
      <c r="Z226" s="200">
        <v>0</v>
      </c>
      <c r="AA226" s="200">
        <v>0</v>
      </c>
      <c r="AB226" s="200">
        <v>0</v>
      </c>
      <c r="AC226" s="200">
        <v>0</v>
      </c>
      <c r="AD226" s="200">
        <v>0</v>
      </c>
      <c r="AE226" s="200">
        <v>0</v>
      </c>
      <c r="AF226" s="200">
        <v>0</v>
      </c>
      <c r="AG226" s="200">
        <v>0</v>
      </c>
      <c r="AH226" s="200">
        <v>0</v>
      </c>
      <c r="AI226" s="200">
        <v>0</v>
      </c>
      <c r="AJ226" s="200">
        <v>0</v>
      </c>
      <c r="AK226" s="200">
        <v>0</v>
      </c>
      <c r="AL226" s="200">
        <v>0</v>
      </c>
      <c r="AM226" s="200">
        <v>0</v>
      </c>
      <c r="AN226" s="200">
        <v>0</v>
      </c>
      <c r="AO226" s="200">
        <v>0</v>
      </c>
      <c r="AP226" s="200">
        <v>0</v>
      </c>
      <c r="AQ226" s="200">
        <v>0</v>
      </c>
      <c r="AR226" s="200">
        <v>121700</v>
      </c>
      <c r="AS226" s="200">
        <v>0</v>
      </c>
      <c r="AT226" s="200">
        <v>0</v>
      </c>
      <c r="AU226" s="200">
        <v>0</v>
      </c>
      <c r="AV226" s="200">
        <v>0</v>
      </c>
      <c r="AW226" s="200">
        <v>121700</v>
      </c>
      <c r="AX226" s="200">
        <v>0</v>
      </c>
      <c r="AY226" s="200">
        <v>0</v>
      </c>
      <c r="AZ226" s="200">
        <v>0</v>
      </c>
      <c r="BA226" s="200">
        <v>0</v>
      </c>
      <c r="BB226" s="200">
        <v>0</v>
      </c>
      <c r="BC226" s="200">
        <v>0</v>
      </c>
      <c r="BD226" s="200">
        <v>0</v>
      </c>
      <c r="BE226" s="200">
        <v>0</v>
      </c>
      <c r="BF226" s="200">
        <v>0</v>
      </c>
      <c r="BG226" s="200">
        <v>0</v>
      </c>
      <c r="BH226" s="200">
        <v>0</v>
      </c>
      <c r="BI226" s="205" t="s">
        <v>320</v>
      </c>
      <c r="BJ226" s="205" t="s">
        <v>320</v>
      </c>
      <c r="BK226" s="205" t="s">
        <v>320</v>
      </c>
      <c r="BL226" s="205" t="s">
        <v>320</v>
      </c>
      <c r="BM226" s="205" t="s">
        <v>320</v>
      </c>
      <c r="BN226" s="205" t="s">
        <v>320</v>
      </c>
      <c r="BO226" s="205" t="s">
        <v>320</v>
      </c>
      <c r="BP226" s="205" t="s">
        <v>320</v>
      </c>
      <c r="BQ226" s="205" t="s">
        <v>320</v>
      </c>
      <c r="BR226" s="205" t="s">
        <v>320</v>
      </c>
      <c r="BS226" s="205" t="s">
        <v>320</v>
      </c>
      <c r="BT226" s="200">
        <v>0</v>
      </c>
      <c r="BU226" s="200">
        <v>0</v>
      </c>
      <c r="BV226" s="200">
        <v>0</v>
      </c>
      <c r="BW226" s="200">
        <v>0</v>
      </c>
      <c r="BX226" s="200">
        <v>0</v>
      </c>
      <c r="BY226" s="200">
        <v>0</v>
      </c>
      <c r="BZ226" s="200">
        <v>0</v>
      </c>
      <c r="CA226" s="200">
        <v>0</v>
      </c>
      <c r="CB226" s="200">
        <v>0</v>
      </c>
      <c r="CC226" s="200">
        <v>0</v>
      </c>
      <c r="CD226" s="200">
        <v>0</v>
      </c>
      <c r="CE226" s="200">
        <v>0</v>
      </c>
      <c r="CF226" s="200">
        <v>0</v>
      </c>
      <c r="CG226" s="200">
        <v>0</v>
      </c>
      <c r="CH226" s="205" t="s">
        <v>320</v>
      </c>
      <c r="CI226" s="200">
        <v>0</v>
      </c>
      <c r="CJ226" s="200">
        <v>0</v>
      </c>
      <c r="CK226" s="200">
        <v>0</v>
      </c>
      <c r="CL226" s="200">
        <v>0</v>
      </c>
      <c r="CM226" s="200">
        <v>0</v>
      </c>
      <c r="CN226" s="200">
        <v>0</v>
      </c>
      <c r="CO226" s="200">
        <v>0</v>
      </c>
      <c r="CP226" s="200">
        <v>0</v>
      </c>
      <c r="CQ226" s="200">
        <v>0</v>
      </c>
      <c r="CR226" s="200">
        <v>0</v>
      </c>
      <c r="CS226" s="200">
        <v>0</v>
      </c>
      <c r="CT226" s="205" t="s">
        <v>320</v>
      </c>
      <c r="CU226" s="209" t="s">
        <v>320</v>
      </c>
    </row>
    <row r="227" ht="15.4" customHeight="1" spans="1:99">
      <c r="A227" s="201" t="s">
        <v>688</v>
      </c>
      <c r="B227" s="202" t="s">
        <v>134</v>
      </c>
      <c r="C227" s="202" t="s">
        <v>134</v>
      </c>
      <c r="D227" s="202" t="s">
        <v>689</v>
      </c>
      <c r="E227" s="200">
        <v>149850</v>
      </c>
      <c r="F227" s="200">
        <v>0</v>
      </c>
      <c r="G227" s="200">
        <v>0</v>
      </c>
      <c r="H227" s="200">
        <v>0</v>
      </c>
      <c r="I227" s="200">
        <v>0</v>
      </c>
      <c r="J227" s="200">
        <v>0</v>
      </c>
      <c r="K227" s="200">
        <v>0</v>
      </c>
      <c r="L227" s="200">
        <v>0</v>
      </c>
      <c r="M227" s="200">
        <v>0</v>
      </c>
      <c r="N227" s="200">
        <v>0</v>
      </c>
      <c r="O227" s="200">
        <v>0</v>
      </c>
      <c r="P227" s="200">
        <v>0</v>
      </c>
      <c r="Q227" s="200">
        <v>0</v>
      </c>
      <c r="R227" s="200">
        <v>0</v>
      </c>
      <c r="S227" s="200">
        <v>0</v>
      </c>
      <c r="T227" s="200">
        <v>0</v>
      </c>
      <c r="U227" s="200">
        <v>0</v>
      </c>
      <c r="V227" s="200">
        <v>0</v>
      </c>
      <c r="W227" s="200">
        <v>0</v>
      </c>
      <c r="X227" s="200">
        <v>0</v>
      </c>
      <c r="Y227" s="200">
        <v>0</v>
      </c>
      <c r="Z227" s="200">
        <v>0</v>
      </c>
      <c r="AA227" s="200">
        <v>0</v>
      </c>
      <c r="AB227" s="200">
        <v>0</v>
      </c>
      <c r="AC227" s="200">
        <v>0</v>
      </c>
      <c r="AD227" s="200">
        <v>0</v>
      </c>
      <c r="AE227" s="200">
        <v>0</v>
      </c>
      <c r="AF227" s="200">
        <v>0</v>
      </c>
      <c r="AG227" s="200">
        <v>0</v>
      </c>
      <c r="AH227" s="200">
        <v>0</v>
      </c>
      <c r="AI227" s="200">
        <v>0</v>
      </c>
      <c r="AJ227" s="200">
        <v>0</v>
      </c>
      <c r="AK227" s="200">
        <v>0</v>
      </c>
      <c r="AL227" s="200">
        <v>0</v>
      </c>
      <c r="AM227" s="200">
        <v>0</v>
      </c>
      <c r="AN227" s="200">
        <v>0</v>
      </c>
      <c r="AO227" s="200">
        <v>0</v>
      </c>
      <c r="AP227" s="200">
        <v>0</v>
      </c>
      <c r="AQ227" s="200">
        <v>0</v>
      </c>
      <c r="AR227" s="200">
        <v>149850</v>
      </c>
      <c r="AS227" s="200">
        <v>0</v>
      </c>
      <c r="AT227" s="200">
        <v>0</v>
      </c>
      <c r="AU227" s="200">
        <v>0</v>
      </c>
      <c r="AV227" s="200">
        <v>0</v>
      </c>
      <c r="AW227" s="200">
        <v>149850</v>
      </c>
      <c r="AX227" s="200">
        <v>0</v>
      </c>
      <c r="AY227" s="200">
        <v>0</v>
      </c>
      <c r="AZ227" s="200">
        <v>0</v>
      </c>
      <c r="BA227" s="200">
        <v>0</v>
      </c>
      <c r="BB227" s="200">
        <v>0</v>
      </c>
      <c r="BC227" s="200">
        <v>0</v>
      </c>
      <c r="BD227" s="200">
        <v>0</v>
      </c>
      <c r="BE227" s="200">
        <v>0</v>
      </c>
      <c r="BF227" s="200">
        <v>0</v>
      </c>
      <c r="BG227" s="200">
        <v>0</v>
      </c>
      <c r="BH227" s="200">
        <v>0</v>
      </c>
      <c r="BI227" s="205" t="s">
        <v>320</v>
      </c>
      <c r="BJ227" s="205" t="s">
        <v>320</v>
      </c>
      <c r="BK227" s="205" t="s">
        <v>320</v>
      </c>
      <c r="BL227" s="205" t="s">
        <v>320</v>
      </c>
      <c r="BM227" s="205" t="s">
        <v>320</v>
      </c>
      <c r="BN227" s="205" t="s">
        <v>320</v>
      </c>
      <c r="BO227" s="205" t="s">
        <v>320</v>
      </c>
      <c r="BP227" s="205" t="s">
        <v>320</v>
      </c>
      <c r="BQ227" s="205" t="s">
        <v>320</v>
      </c>
      <c r="BR227" s="205" t="s">
        <v>320</v>
      </c>
      <c r="BS227" s="205" t="s">
        <v>320</v>
      </c>
      <c r="BT227" s="200">
        <v>0</v>
      </c>
      <c r="BU227" s="200">
        <v>0</v>
      </c>
      <c r="BV227" s="200">
        <v>0</v>
      </c>
      <c r="BW227" s="200">
        <v>0</v>
      </c>
      <c r="BX227" s="200">
        <v>0</v>
      </c>
      <c r="BY227" s="200">
        <v>0</v>
      </c>
      <c r="BZ227" s="200">
        <v>0</v>
      </c>
      <c r="CA227" s="200">
        <v>0</v>
      </c>
      <c r="CB227" s="200">
        <v>0</v>
      </c>
      <c r="CC227" s="200">
        <v>0</v>
      </c>
      <c r="CD227" s="200">
        <v>0</v>
      </c>
      <c r="CE227" s="200">
        <v>0</v>
      </c>
      <c r="CF227" s="200">
        <v>0</v>
      </c>
      <c r="CG227" s="200">
        <v>0</v>
      </c>
      <c r="CH227" s="205" t="s">
        <v>320</v>
      </c>
      <c r="CI227" s="200">
        <v>0</v>
      </c>
      <c r="CJ227" s="200">
        <v>0</v>
      </c>
      <c r="CK227" s="200">
        <v>0</v>
      </c>
      <c r="CL227" s="200">
        <v>0</v>
      </c>
      <c r="CM227" s="200">
        <v>0</v>
      </c>
      <c r="CN227" s="200">
        <v>0</v>
      </c>
      <c r="CO227" s="200">
        <v>0</v>
      </c>
      <c r="CP227" s="200">
        <v>0</v>
      </c>
      <c r="CQ227" s="200">
        <v>0</v>
      </c>
      <c r="CR227" s="200">
        <v>0</v>
      </c>
      <c r="CS227" s="200">
        <v>0</v>
      </c>
      <c r="CT227" s="205" t="s">
        <v>320</v>
      </c>
      <c r="CU227" s="209" t="s">
        <v>320</v>
      </c>
    </row>
    <row r="228" ht="15.4" customHeight="1" spans="1:99">
      <c r="A228" s="201" t="s">
        <v>690</v>
      </c>
      <c r="B228" s="202" t="s">
        <v>134</v>
      </c>
      <c r="C228" s="202" t="s">
        <v>134</v>
      </c>
      <c r="D228" s="202" t="s">
        <v>691</v>
      </c>
      <c r="E228" s="200">
        <v>1112947.33</v>
      </c>
      <c r="F228" s="200">
        <v>964995</v>
      </c>
      <c r="G228" s="200">
        <v>472721</v>
      </c>
      <c r="H228" s="200">
        <v>83421.5</v>
      </c>
      <c r="I228" s="200">
        <v>0</v>
      </c>
      <c r="J228" s="200">
        <v>11547.6</v>
      </c>
      <c r="K228" s="200">
        <v>30329</v>
      </c>
      <c r="L228" s="200">
        <v>229261.84</v>
      </c>
      <c r="M228" s="200">
        <v>137714.06</v>
      </c>
      <c r="N228" s="200">
        <v>0</v>
      </c>
      <c r="O228" s="200">
        <v>0</v>
      </c>
      <c r="P228" s="200">
        <v>39297.33</v>
      </c>
      <c r="Q228" s="200">
        <v>0</v>
      </c>
      <c r="R228" s="200">
        <v>0</v>
      </c>
      <c r="S228" s="200">
        <v>0</v>
      </c>
      <c r="T228" s="200">
        <v>0</v>
      </c>
      <c r="U228" s="200">
        <v>0</v>
      </c>
      <c r="V228" s="200">
        <v>0</v>
      </c>
      <c r="W228" s="200">
        <v>0</v>
      </c>
      <c r="X228" s="200">
        <v>0</v>
      </c>
      <c r="Y228" s="200">
        <v>0</v>
      </c>
      <c r="Z228" s="200">
        <v>15715</v>
      </c>
      <c r="AA228" s="200">
        <v>0</v>
      </c>
      <c r="AB228" s="200">
        <v>0</v>
      </c>
      <c r="AC228" s="200">
        <v>0</v>
      </c>
      <c r="AD228" s="200">
        <v>0</v>
      </c>
      <c r="AE228" s="200">
        <v>0</v>
      </c>
      <c r="AF228" s="200">
        <v>0</v>
      </c>
      <c r="AG228" s="200">
        <v>0</v>
      </c>
      <c r="AH228" s="200">
        <v>0</v>
      </c>
      <c r="AI228" s="200">
        <v>0</v>
      </c>
      <c r="AJ228" s="200">
        <v>0</v>
      </c>
      <c r="AK228" s="200">
        <v>0</v>
      </c>
      <c r="AL228" s="200">
        <v>15195</v>
      </c>
      <c r="AM228" s="200">
        <v>8387.33</v>
      </c>
      <c r="AN228" s="200">
        <v>0</v>
      </c>
      <c r="AO228" s="200">
        <v>0</v>
      </c>
      <c r="AP228" s="200">
        <v>0</v>
      </c>
      <c r="AQ228" s="200">
        <v>0</v>
      </c>
      <c r="AR228" s="200">
        <v>91655</v>
      </c>
      <c r="AS228" s="200">
        <v>0</v>
      </c>
      <c r="AT228" s="200">
        <v>0</v>
      </c>
      <c r="AU228" s="200">
        <v>0</v>
      </c>
      <c r="AV228" s="200">
        <v>0</v>
      </c>
      <c r="AW228" s="200">
        <v>91655</v>
      </c>
      <c r="AX228" s="200">
        <v>0</v>
      </c>
      <c r="AY228" s="200">
        <v>0</v>
      </c>
      <c r="AZ228" s="200">
        <v>0</v>
      </c>
      <c r="BA228" s="200">
        <v>0</v>
      </c>
      <c r="BB228" s="200">
        <v>0</v>
      </c>
      <c r="BC228" s="200">
        <v>0</v>
      </c>
      <c r="BD228" s="200">
        <v>0</v>
      </c>
      <c r="BE228" s="200">
        <v>0</v>
      </c>
      <c r="BF228" s="200">
        <v>0</v>
      </c>
      <c r="BG228" s="200">
        <v>0</v>
      </c>
      <c r="BH228" s="200">
        <v>0</v>
      </c>
      <c r="BI228" s="205" t="s">
        <v>320</v>
      </c>
      <c r="BJ228" s="205" t="s">
        <v>320</v>
      </c>
      <c r="BK228" s="205" t="s">
        <v>320</v>
      </c>
      <c r="BL228" s="205" t="s">
        <v>320</v>
      </c>
      <c r="BM228" s="205" t="s">
        <v>320</v>
      </c>
      <c r="BN228" s="205" t="s">
        <v>320</v>
      </c>
      <c r="BO228" s="205" t="s">
        <v>320</v>
      </c>
      <c r="BP228" s="205" t="s">
        <v>320</v>
      </c>
      <c r="BQ228" s="205" t="s">
        <v>320</v>
      </c>
      <c r="BR228" s="205" t="s">
        <v>320</v>
      </c>
      <c r="BS228" s="205" t="s">
        <v>320</v>
      </c>
      <c r="BT228" s="200">
        <v>0</v>
      </c>
      <c r="BU228" s="200">
        <v>0</v>
      </c>
      <c r="BV228" s="200">
        <v>0</v>
      </c>
      <c r="BW228" s="200">
        <v>0</v>
      </c>
      <c r="BX228" s="200">
        <v>0</v>
      </c>
      <c r="BY228" s="200">
        <v>0</v>
      </c>
      <c r="BZ228" s="200">
        <v>0</v>
      </c>
      <c r="CA228" s="200">
        <v>0</v>
      </c>
      <c r="CB228" s="200">
        <v>0</v>
      </c>
      <c r="CC228" s="200">
        <v>0</v>
      </c>
      <c r="CD228" s="200">
        <v>0</v>
      </c>
      <c r="CE228" s="200">
        <v>0</v>
      </c>
      <c r="CF228" s="200">
        <v>0</v>
      </c>
      <c r="CG228" s="200">
        <v>0</v>
      </c>
      <c r="CH228" s="205" t="s">
        <v>320</v>
      </c>
      <c r="CI228" s="200">
        <v>0</v>
      </c>
      <c r="CJ228" s="200">
        <v>0</v>
      </c>
      <c r="CK228" s="200">
        <v>0</v>
      </c>
      <c r="CL228" s="200">
        <v>0</v>
      </c>
      <c r="CM228" s="200">
        <v>0</v>
      </c>
      <c r="CN228" s="200">
        <v>0</v>
      </c>
      <c r="CO228" s="200">
        <v>0</v>
      </c>
      <c r="CP228" s="200">
        <v>0</v>
      </c>
      <c r="CQ228" s="200">
        <v>0</v>
      </c>
      <c r="CR228" s="200">
        <v>17000</v>
      </c>
      <c r="CS228" s="200">
        <v>17000</v>
      </c>
      <c r="CT228" s="205" t="s">
        <v>320</v>
      </c>
      <c r="CU228" s="209" t="s">
        <v>320</v>
      </c>
    </row>
    <row r="229" ht="15.4" customHeight="1" spans="1:99">
      <c r="A229" s="201" t="s">
        <v>692</v>
      </c>
      <c r="B229" s="202" t="s">
        <v>134</v>
      </c>
      <c r="C229" s="202" t="s">
        <v>134</v>
      </c>
      <c r="D229" s="202" t="s">
        <v>693</v>
      </c>
      <c r="E229" s="200">
        <v>670649.67</v>
      </c>
      <c r="F229" s="200">
        <v>659163.67</v>
      </c>
      <c r="G229" s="200">
        <v>659163.67</v>
      </c>
      <c r="H229" s="200">
        <v>0</v>
      </c>
      <c r="I229" s="200">
        <v>0</v>
      </c>
      <c r="J229" s="200">
        <v>0</v>
      </c>
      <c r="K229" s="200">
        <v>0</v>
      </c>
      <c r="L229" s="200">
        <v>0</v>
      </c>
      <c r="M229" s="200">
        <v>0</v>
      </c>
      <c r="N229" s="200">
        <v>0</v>
      </c>
      <c r="O229" s="200">
        <v>0</v>
      </c>
      <c r="P229" s="200">
        <v>11486</v>
      </c>
      <c r="Q229" s="200">
        <v>8397</v>
      </c>
      <c r="R229" s="200">
        <v>0</v>
      </c>
      <c r="S229" s="200">
        <v>0</v>
      </c>
      <c r="T229" s="200">
        <v>0</v>
      </c>
      <c r="U229" s="200">
        <v>0</v>
      </c>
      <c r="V229" s="200">
        <v>0</v>
      </c>
      <c r="W229" s="200">
        <v>0</v>
      </c>
      <c r="X229" s="200">
        <v>0</v>
      </c>
      <c r="Y229" s="200">
        <v>0</v>
      </c>
      <c r="Z229" s="200">
        <v>0</v>
      </c>
      <c r="AA229" s="200">
        <v>0</v>
      </c>
      <c r="AB229" s="200">
        <v>0</v>
      </c>
      <c r="AC229" s="200">
        <v>0</v>
      </c>
      <c r="AD229" s="200">
        <v>0</v>
      </c>
      <c r="AE229" s="200">
        <v>0</v>
      </c>
      <c r="AF229" s="200">
        <v>3089</v>
      </c>
      <c r="AG229" s="200">
        <v>0</v>
      </c>
      <c r="AH229" s="200">
        <v>0</v>
      </c>
      <c r="AI229" s="200">
        <v>0</v>
      </c>
      <c r="AJ229" s="200">
        <v>0</v>
      </c>
      <c r="AK229" s="200">
        <v>0</v>
      </c>
      <c r="AL229" s="200">
        <v>0</v>
      </c>
      <c r="AM229" s="200">
        <v>0</v>
      </c>
      <c r="AN229" s="200">
        <v>0</v>
      </c>
      <c r="AO229" s="200">
        <v>0</v>
      </c>
      <c r="AP229" s="200">
        <v>0</v>
      </c>
      <c r="AQ229" s="200">
        <v>0</v>
      </c>
      <c r="AR229" s="200">
        <v>0</v>
      </c>
      <c r="AS229" s="200">
        <v>0</v>
      </c>
      <c r="AT229" s="200">
        <v>0</v>
      </c>
      <c r="AU229" s="200">
        <v>0</v>
      </c>
      <c r="AV229" s="200">
        <v>0</v>
      </c>
      <c r="AW229" s="200">
        <v>0</v>
      </c>
      <c r="AX229" s="200">
        <v>0</v>
      </c>
      <c r="AY229" s="200">
        <v>0</v>
      </c>
      <c r="AZ229" s="200">
        <v>0</v>
      </c>
      <c r="BA229" s="200">
        <v>0</v>
      </c>
      <c r="BB229" s="200">
        <v>0</v>
      </c>
      <c r="BC229" s="200">
        <v>0</v>
      </c>
      <c r="BD229" s="200">
        <v>0</v>
      </c>
      <c r="BE229" s="200">
        <v>0</v>
      </c>
      <c r="BF229" s="200">
        <v>0</v>
      </c>
      <c r="BG229" s="200">
        <v>0</v>
      </c>
      <c r="BH229" s="200">
        <v>0</v>
      </c>
      <c r="BI229" s="205" t="s">
        <v>320</v>
      </c>
      <c r="BJ229" s="205" t="s">
        <v>320</v>
      </c>
      <c r="BK229" s="205" t="s">
        <v>320</v>
      </c>
      <c r="BL229" s="205" t="s">
        <v>320</v>
      </c>
      <c r="BM229" s="205" t="s">
        <v>320</v>
      </c>
      <c r="BN229" s="205" t="s">
        <v>320</v>
      </c>
      <c r="BO229" s="205" t="s">
        <v>320</v>
      </c>
      <c r="BP229" s="205" t="s">
        <v>320</v>
      </c>
      <c r="BQ229" s="205" t="s">
        <v>320</v>
      </c>
      <c r="BR229" s="205" t="s">
        <v>320</v>
      </c>
      <c r="BS229" s="205" t="s">
        <v>320</v>
      </c>
      <c r="BT229" s="200">
        <v>0</v>
      </c>
      <c r="BU229" s="200">
        <v>0</v>
      </c>
      <c r="BV229" s="200">
        <v>0</v>
      </c>
      <c r="BW229" s="200">
        <v>0</v>
      </c>
      <c r="BX229" s="200">
        <v>0</v>
      </c>
      <c r="BY229" s="200">
        <v>0</v>
      </c>
      <c r="BZ229" s="200">
        <v>0</v>
      </c>
      <c r="CA229" s="200">
        <v>0</v>
      </c>
      <c r="CB229" s="200">
        <v>0</v>
      </c>
      <c r="CC229" s="200">
        <v>0</v>
      </c>
      <c r="CD229" s="200">
        <v>0</v>
      </c>
      <c r="CE229" s="200">
        <v>0</v>
      </c>
      <c r="CF229" s="200">
        <v>0</v>
      </c>
      <c r="CG229" s="200">
        <v>0</v>
      </c>
      <c r="CH229" s="205" t="s">
        <v>320</v>
      </c>
      <c r="CI229" s="200">
        <v>0</v>
      </c>
      <c r="CJ229" s="200">
        <v>0</v>
      </c>
      <c r="CK229" s="200">
        <v>0</v>
      </c>
      <c r="CL229" s="200">
        <v>0</v>
      </c>
      <c r="CM229" s="200">
        <v>0</v>
      </c>
      <c r="CN229" s="200">
        <v>0</v>
      </c>
      <c r="CO229" s="200">
        <v>0</v>
      </c>
      <c r="CP229" s="200">
        <v>0</v>
      </c>
      <c r="CQ229" s="200">
        <v>0</v>
      </c>
      <c r="CR229" s="200">
        <v>0</v>
      </c>
      <c r="CS229" s="200">
        <v>0</v>
      </c>
      <c r="CT229" s="205" t="s">
        <v>320</v>
      </c>
      <c r="CU229" s="209" t="s">
        <v>320</v>
      </c>
    </row>
    <row r="230" ht="15.4" customHeight="1" spans="1:99">
      <c r="A230" s="201" t="s">
        <v>694</v>
      </c>
      <c r="B230" s="202" t="s">
        <v>134</v>
      </c>
      <c r="C230" s="202" t="s">
        <v>134</v>
      </c>
      <c r="D230" s="202" t="s">
        <v>326</v>
      </c>
      <c r="E230" s="200">
        <v>472130.27</v>
      </c>
      <c r="F230" s="200">
        <v>472130.27</v>
      </c>
      <c r="G230" s="200">
        <v>472130.27</v>
      </c>
      <c r="H230" s="200">
        <v>0</v>
      </c>
      <c r="I230" s="200">
        <v>0</v>
      </c>
      <c r="J230" s="200">
        <v>0</v>
      </c>
      <c r="K230" s="200">
        <v>0</v>
      </c>
      <c r="L230" s="200">
        <v>0</v>
      </c>
      <c r="M230" s="200">
        <v>0</v>
      </c>
      <c r="N230" s="200">
        <v>0</v>
      </c>
      <c r="O230" s="200">
        <v>0</v>
      </c>
      <c r="P230" s="200">
        <v>0</v>
      </c>
      <c r="Q230" s="200">
        <v>0</v>
      </c>
      <c r="R230" s="200">
        <v>0</v>
      </c>
      <c r="S230" s="200">
        <v>0</v>
      </c>
      <c r="T230" s="200">
        <v>0</v>
      </c>
      <c r="U230" s="200">
        <v>0</v>
      </c>
      <c r="V230" s="200">
        <v>0</v>
      </c>
      <c r="W230" s="200">
        <v>0</v>
      </c>
      <c r="X230" s="200">
        <v>0</v>
      </c>
      <c r="Y230" s="200">
        <v>0</v>
      </c>
      <c r="Z230" s="200">
        <v>0</v>
      </c>
      <c r="AA230" s="200">
        <v>0</v>
      </c>
      <c r="AB230" s="200">
        <v>0</v>
      </c>
      <c r="AC230" s="200">
        <v>0</v>
      </c>
      <c r="AD230" s="200">
        <v>0</v>
      </c>
      <c r="AE230" s="200">
        <v>0</v>
      </c>
      <c r="AF230" s="200">
        <v>0</v>
      </c>
      <c r="AG230" s="200">
        <v>0</v>
      </c>
      <c r="AH230" s="200">
        <v>0</v>
      </c>
      <c r="AI230" s="200">
        <v>0</v>
      </c>
      <c r="AJ230" s="200">
        <v>0</v>
      </c>
      <c r="AK230" s="200">
        <v>0</v>
      </c>
      <c r="AL230" s="200">
        <v>0</v>
      </c>
      <c r="AM230" s="200">
        <v>0</v>
      </c>
      <c r="AN230" s="200">
        <v>0</v>
      </c>
      <c r="AO230" s="200">
        <v>0</v>
      </c>
      <c r="AP230" s="200">
        <v>0</v>
      </c>
      <c r="AQ230" s="200">
        <v>0</v>
      </c>
      <c r="AR230" s="200">
        <v>0</v>
      </c>
      <c r="AS230" s="200">
        <v>0</v>
      </c>
      <c r="AT230" s="200">
        <v>0</v>
      </c>
      <c r="AU230" s="200">
        <v>0</v>
      </c>
      <c r="AV230" s="200">
        <v>0</v>
      </c>
      <c r="AW230" s="200">
        <v>0</v>
      </c>
      <c r="AX230" s="200">
        <v>0</v>
      </c>
      <c r="AY230" s="200">
        <v>0</v>
      </c>
      <c r="AZ230" s="200">
        <v>0</v>
      </c>
      <c r="BA230" s="200">
        <v>0</v>
      </c>
      <c r="BB230" s="200">
        <v>0</v>
      </c>
      <c r="BC230" s="200">
        <v>0</v>
      </c>
      <c r="BD230" s="200">
        <v>0</v>
      </c>
      <c r="BE230" s="200">
        <v>0</v>
      </c>
      <c r="BF230" s="200">
        <v>0</v>
      </c>
      <c r="BG230" s="200">
        <v>0</v>
      </c>
      <c r="BH230" s="200">
        <v>0</v>
      </c>
      <c r="BI230" s="205" t="s">
        <v>320</v>
      </c>
      <c r="BJ230" s="205" t="s">
        <v>320</v>
      </c>
      <c r="BK230" s="205" t="s">
        <v>320</v>
      </c>
      <c r="BL230" s="205" t="s">
        <v>320</v>
      </c>
      <c r="BM230" s="205" t="s">
        <v>320</v>
      </c>
      <c r="BN230" s="205" t="s">
        <v>320</v>
      </c>
      <c r="BO230" s="205" t="s">
        <v>320</v>
      </c>
      <c r="BP230" s="205" t="s">
        <v>320</v>
      </c>
      <c r="BQ230" s="205" t="s">
        <v>320</v>
      </c>
      <c r="BR230" s="205" t="s">
        <v>320</v>
      </c>
      <c r="BS230" s="205" t="s">
        <v>320</v>
      </c>
      <c r="BT230" s="200">
        <v>0</v>
      </c>
      <c r="BU230" s="200">
        <v>0</v>
      </c>
      <c r="BV230" s="200">
        <v>0</v>
      </c>
      <c r="BW230" s="200">
        <v>0</v>
      </c>
      <c r="BX230" s="200">
        <v>0</v>
      </c>
      <c r="BY230" s="200">
        <v>0</v>
      </c>
      <c r="BZ230" s="200">
        <v>0</v>
      </c>
      <c r="CA230" s="200">
        <v>0</v>
      </c>
      <c r="CB230" s="200">
        <v>0</v>
      </c>
      <c r="CC230" s="200">
        <v>0</v>
      </c>
      <c r="CD230" s="200">
        <v>0</v>
      </c>
      <c r="CE230" s="200">
        <v>0</v>
      </c>
      <c r="CF230" s="200">
        <v>0</v>
      </c>
      <c r="CG230" s="200">
        <v>0</v>
      </c>
      <c r="CH230" s="205" t="s">
        <v>320</v>
      </c>
      <c r="CI230" s="200">
        <v>0</v>
      </c>
      <c r="CJ230" s="200">
        <v>0</v>
      </c>
      <c r="CK230" s="200">
        <v>0</v>
      </c>
      <c r="CL230" s="200">
        <v>0</v>
      </c>
      <c r="CM230" s="200">
        <v>0</v>
      </c>
      <c r="CN230" s="200">
        <v>0</v>
      </c>
      <c r="CO230" s="200">
        <v>0</v>
      </c>
      <c r="CP230" s="200">
        <v>0</v>
      </c>
      <c r="CQ230" s="200">
        <v>0</v>
      </c>
      <c r="CR230" s="200">
        <v>0</v>
      </c>
      <c r="CS230" s="200">
        <v>0</v>
      </c>
      <c r="CT230" s="205" t="s">
        <v>320</v>
      </c>
      <c r="CU230" s="209" t="s">
        <v>320</v>
      </c>
    </row>
    <row r="231" ht="15.4" customHeight="1" spans="1:99">
      <c r="A231" s="201" t="s">
        <v>695</v>
      </c>
      <c r="B231" s="202" t="s">
        <v>134</v>
      </c>
      <c r="C231" s="202" t="s">
        <v>134</v>
      </c>
      <c r="D231" s="202" t="s">
        <v>328</v>
      </c>
      <c r="E231" s="200">
        <v>15317</v>
      </c>
      <c r="F231" s="200">
        <v>15317</v>
      </c>
      <c r="G231" s="200">
        <v>15317</v>
      </c>
      <c r="H231" s="200">
        <v>0</v>
      </c>
      <c r="I231" s="200">
        <v>0</v>
      </c>
      <c r="J231" s="200">
        <v>0</v>
      </c>
      <c r="K231" s="200">
        <v>0</v>
      </c>
      <c r="L231" s="200">
        <v>0</v>
      </c>
      <c r="M231" s="200">
        <v>0</v>
      </c>
      <c r="N231" s="200">
        <v>0</v>
      </c>
      <c r="O231" s="200">
        <v>0</v>
      </c>
      <c r="P231" s="200">
        <v>0</v>
      </c>
      <c r="Q231" s="200">
        <v>0</v>
      </c>
      <c r="R231" s="200">
        <v>0</v>
      </c>
      <c r="S231" s="200">
        <v>0</v>
      </c>
      <c r="T231" s="200">
        <v>0</v>
      </c>
      <c r="U231" s="200">
        <v>0</v>
      </c>
      <c r="V231" s="200">
        <v>0</v>
      </c>
      <c r="W231" s="200">
        <v>0</v>
      </c>
      <c r="X231" s="200">
        <v>0</v>
      </c>
      <c r="Y231" s="200">
        <v>0</v>
      </c>
      <c r="Z231" s="200">
        <v>0</v>
      </c>
      <c r="AA231" s="200">
        <v>0</v>
      </c>
      <c r="AB231" s="200">
        <v>0</v>
      </c>
      <c r="AC231" s="200">
        <v>0</v>
      </c>
      <c r="AD231" s="200">
        <v>0</v>
      </c>
      <c r="AE231" s="200">
        <v>0</v>
      </c>
      <c r="AF231" s="200">
        <v>0</v>
      </c>
      <c r="AG231" s="200">
        <v>0</v>
      </c>
      <c r="AH231" s="200">
        <v>0</v>
      </c>
      <c r="AI231" s="200">
        <v>0</v>
      </c>
      <c r="AJ231" s="200">
        <v>0</v>
      </c>
      <c r="AK231" s="200">
        <v>0</v>
      </c>
      <c r="AL231" s="200">
        <v>0</v>
      </c>
      <c r="AM231" s="200">
        <v>0</v>
      </c>
      <c r="AN231" s="200">
        <v>0</v>
      </c>
      <c r="AO231" s="200">
        <v>0</v>
      </c>
      <c r="AP231" s="200">
        <v>0</v>
      </c>
      <c r="AQ231" s="200">
        <v>0</v>
      </c>
      <c r="AR231" s="200">
        <v>0</v>
      </c>
      <c r="AS231" s="200">
        <v>0</v>
      </c>
      <c r="AT231" s="200">
        <v>0</v>
      </c>
      <c r="AU231" s="200">
        <v>0</v>
      </c>
      <c r="AV231" s="200">
        <v>0</v>
      </c>
      <c r="AW231" s="200">
        <v>0</v>
      </c>
      <c r="AX231" s="200">
        <v>0</v>
      </c>
      <c r="AY231" s="200">
        <v>0</v>
      </c>
      <c r="AZ231" s="200">
        <v>0</v>
      </c>
      <c r="BA231" s="200">
        <v>0</v>
      </c>
      <c r="BB231" s="200">
        <v>0</v>
      </c>
      <c r="BC231" s="200">
        <v>0</v>
      </c>
      <c r="BD231" s="200">
        <v>0</v>
      </c>
      <c r="BE231" s="200">
        <v>0</v>
      </c>
      <c r="BF231" s="200">
        <v>0</v>
      </c>
      <c r="BG231" s="200">
        <v>0</v>
      </c>
      <c r="BH231" s="200">
        <v>0</v>
      </c>
      <c r="BI231" s="205" t="s">
        <v>320</v>
      </c>
      <c r="BJ231" s="205" t="s">
        <v>320</v>
      </c>
      <c r="BK231" s="205" t="s">
        <v>320</v>
      </c>
      <c r="BL231" s="205" t="s">
        <v>320</v>
      </c>
      <c r="BM231" s="205" t="s">
        <v>320</v>
      </c>
      <c r="BN231" s="205" t="s">
        <v>320</v>
      </c>
      <c r="BO231" s="205" t="s">
        <v>320</v>
      </c>
      <c r="BP231" s="205" t="s">
        <v>320</v>
      </c>
      <c r="BQ231" s="205" t="s">
        <v>320</v>
      </c>
      <c r="BR231" s="205" t="s">
        <v>320</v>
      </c>
      <c r="BS231" s="205" t="s">
        <v>320</v>
      </c>
      <c r="BT231" s="200">
        <v>0</v>
      </c>
      <c r="BU231" s="200">
        <v>0</v>
      </c>
      <c r="BV231" s="200">
        <v>0</v>
      </c>
      <c r="BW231" s="200">
        <v>0</v>
      </c>
      <c r="BX231" s="200">
        <v>0</v>
      </c>
      <c r="BY231" s="200">
        <v>0</v>
      </c>
      <c r="BZ231" s="200">
        <v>0</v>
      </c>
      <c r="CA231" s="200">
        <v>0</v>
      </c>
      <c r="CB231" s="200">
        <v>0</v>
      </c>
      <c r="CC231" s="200">
        <v>0</v>
      </c>
      <c r="CD231" s="200">
        <v>0</v>
      </c>
      <c r="CE231" s="200">
        <v>0</v>
      </c>
      <c r="CF231" s="200">
        <v>0</v>
      </c>
      <c r="CG231" s="200">
        <v>0</v>
      </c>
      <c r="CH231" s="205" t="s">
        <v>320</v>
      </c>
      <c r="CI231" s="200">
        <v>0</v>
      </c>
      <c r="CJ231" s="200">
        <v>0</v>
      </c>
      <c r="CK231" s="200">
        <v>0</v>
      </c>
      <c r="CL231" s="200">
        <v>0</v>
      </c>
      <c r="CM231" s="200">
        <v>0</v>
      </c>
      <c r="CN231" s="200">
        <v>0</v>
      </c>
      <c r="CO231" s="200">
        <v>0</v>
      </c>
      <c r="CP231" s="200">
        <v>0</v>
      </c>
      <c r="CQ231" s="200">
        <v>0</v>
      </c>
      <c r="CR231" s="200">
        <v>0</v>
      </c>
      <c r="CS231" s="200">
        <v>0</v>
      </c>
      <c r="CT231" s="205" t="s">
        <v>320</v>
      </c>
      <c r="CU231" s="209" t="s">
        <v>320</v>
      </c>
    </row>
    <row r="232" ht="15.4" customHeight="1" spans="1:99">
      <c r="A232" s="201" t="s">
        <v>696</v>
      </c>
      <c r="B232" s="202" t="s">
        <v>134</v>
      </c>
      <c r="C232" s="202" t="s">
        <v>134</v>
      </c>
      <c r="D232" s="202" t="s">
        <v>697</v>
      </c>
      <c r="E232" s="200">
        <v>183202.4</v>
      </c>
      <c r="F232" s="200">
        <v>171716.4</v>
      </c>
      <c r="G232" s="200">
        <v>171716.4</v>
      </c>
      <c r="H232" s="200">
        <v>0</v>
      </c>
      <c r="I232" s="200">
        <v>0</v>
      </c>
      <c r="J232" s="200">
        <v>0</v>
      </c>
      <c r="K232" s="200">
        <v>0</v>
      </c>
      <c r="L232" s="200">
        <v>0</v>
      </c>
      <c r="M232" s="200">
        <v>0</v>
      </c>
      <c r="N232" s="200">
        <v>0</v>
      </c>
      <c r="O232" s="200">
        <v>0</v>
      </c>
      <c r="P232" s="200">
        <v>11486</v>
      </c>
      <c r="Q232" s="200">
        <v>8397</v>
      </c>
      <c r="R232" s="200">
        <v>0</v>
      </c>
      <c r="S232" s="200">
        <v>0</v>
      </c>
      <c r="T232" s="200">
        <v>0</v>
      </c>
      <c r="U232" s="200">
        <v>0</v>
      </c>
      <c r="V232" s="200">
        <v>0</v>
      </c>
      <c r="W232" s="200">
        <v>0</v>
      </c>
      <c r="X232" s="200">
        <v>0</v>
      </c>
      <c r="Y232" s="200">
        <v>0</v>
      </c>
      <c r="Z232" s="200">
        <v>0</v>
      </c>
      <c r="AA232" s="200">
        <v>0</v>
      </c>
      <c r="AB232" s="200">
        <v>0</v>
      </c>
      <c r="AC232" s="200">
        <v>0</v>
      </c>
      <c r="AD232" s="200">
        <v>0</v>
      </c>
      <c r="AE232" s="200">
        <v>0</v>
      </c>
      <c r="AF232" s="200">
        <v>3089</v>
      </c>
      <c r="AG232" s="200">
        <v>0</v>
      </c>
      <c r="AH232" s="200">
        <v>0</v>
      </c>
      <c r="AI232" s="200">
        <v>0</v>
      </c>
      <c r="AJ232" s="200">
        <v>0</v>
      </c>
      <c r="AK232" s="200">
        <v>0</v>
      </c>
      <c r="AL232" s="200">
        <v>0</v>
      </c>
      <c r="AM232" s="200">
        <v>0</v>
      </c>
      <c r="AN232" s="200">
        <v>0</v>
      </c>
      <c r="AO232" s="200">
        <v>0</v>
      </c>
      <c r="AP232" s="200">
        <v>0</v>
      </c>
      <c r="AQ232" s="200">
        <v>0</v>
      </c>
      <c r="AR232" s="200">
        <v>0</v>
      </c>
      <c r="AS232" s="200">
        <v>0</v>
      </c>
      <c r="AT232" s="200">
        <v>0</v>
      </c>
      <c r="AU232" s="200">
        <v>0</v>
      </c>
      <c r="AV232" s="200">
        <v>0</v>
      </c>
      <c r="AW232" s="200">
        <v>0</v>
      </c>
      <c r="AX232" s="200">
        <v>0</v>
      </c>
      <c r="AY232" s="200">
        <v>0</v>
      </c>
      <c r="AZ232" s="200">
        <v>0</v>
      </c>
      <c r="BA232" s="200">
        <v>0</v>
      </c>
      <c r="BB232" s="200">
        <v>0</v>
      </c>
      <c r="BC232" s="200">
        <v>0</v>
      </c>
      <c r="BD232" s="200">
        <v>0</v>
      </c>
      <c r="BE232" s="200">
        <v>0</v>
      </c>
      <c r="BF232" s="200">
        <v>0</v>
      </c>
      <c r="BG232" s="200">
        <v>0</v>
      </c>
      <c r="BH232" s="200">
        <v>0</v>
      </c>
      <c r="BI232" s="205" t="s">
        <v>320</v>
      </c>
      <c r="BJ232" s="205" t="s">
        <v>320</v>
      </c>
      <c r="BK232" s="205" t="s">
        <v>320</v>
      </c>
      <c r="BL232" s="205" t="s">
        <v>320</v>
      </c>
      <c r="BM232" s="205" t="s">
        <v>320</v>
      </c>
      <c r="BN232" s="205" t="s">
        <v>320</v>
      </c>
      <c r="BO232" s="205" t="s">
        <v>320</v>
      </c>
      <c r="BP232" s="205" t="s">
        <v>320</v>
      </c>
      <c r="BQ232" s="205" t="s">
        <v>320</v>
      </c>
      <c r="BR232" s="205" t="s">
        <v>320</v>
      </c>
      <c r="BS232" s="205" t="s">
        <v>320</v>
      </c>
      <c r="BT232" s="200">
        <v>0</v>
      </c>
      <c r="BU232" s="200">
        <v>0</v>
      </c>
      <c r="BV232" s="200">
        <v>0</v>
      </c>
      <c r="BW232" s="200">
        <v>0</v>
      </c>
      <c r="BX232" s="200">
        <v>0</v>
      </c>
      <c r="BY232" s="200">
        <v>0</v>
      </c>
      <c r="BZ232" s="200">
        <v>0</v>
      </c>
      <c r="CA232" s="200">
        <v>0</v>
      </c>
      <c r="CB232" s="200">
        <v>0</v>
      </c>
      <c r="CC232" s="200">
        <v>0</v>
      </c>
      <c r="CD232" s="200">
        <v>0</v>
      </c>
      <c r="CE232" s="200">
        <v>0</v>
      </c>
      <c r="CF232" s="200">
        <v>0</v>
      </c>
      <c r="CG232" s="200">
        <v>0</v>
      </c>
      <c r="CH232" s="205" t="s">
        <v>320</v>
      </c>
      <c r="CI232" s="200">
        <v>0</v>
      </c>
      <c r="CJ232" s="200">
        <v>0</v>
      </c>
      <c r="CK232" s="200">
        <v>0</v>
      </c>
      <c r="CL232" s="200">
        <v>0</v>
      </c>
      <c r="CM232" s="200">
        <v>0</v>
      </c>
      <c r="CN232" s="200">
        <v>0</v>
      </c>
      <c r="CO232" s="200">
        <v>0</v>
      </c>
      <c r="CP232" s="200">
        <v>0</v>
      </c>
      <c r="CQ232" s="200">
        <v>0</v>
      </c>
      <c r="CR232" s="200">
        <v>0</v>
      </c>
      <c r="CS232" s="200">
        <v>0</v>
      </c>
      <c r="CT232" s="205" t="s">
        <v>320</v>
      </c>
      <c r="CU232" s="209" t="s">
        <v>320</v>
      </c>
    </row>
    <row r="233" ht="15.4" customHeight="1" spans="1:99">
      <c r="A233" s="201" t="s">
        <v>698</v>
      </c>
      <c r="B233" s="202" t="s">
        <v>134</v>
      </c>
      <c r="C233" s="202" t="s">
        <v>134</v>
      </c>
      <c r="D233" s="202" t="s">
        <v>699</v>
      </c>
      <c r="E233" s="200">
        <v>252090</v>
      </c>
      <c r="F233" s="200">
        <v>0</v>
      </c>
      <c r="G233" s="200">
        <v>0</v>
      </c>
      <c r="H233" s="200">
        <v>0</v>
      </c>
      <c r="I233" s="200">
        <v>0</v>
      </c>
      <c r="J233" s="200">
        <v>0</v>
      </c>
      <c r="K233" s="200">
        <v>0</v>
      </c>
      <c r="L233" s="200">
        <v>0</v>
      </c>
      <c r="M233" s="200">
        <v>0</v>
      </c>
      <c r="N233" s="200">
        <v>0</v>
      </c>
      <c r="O233" s="200">
        <v>0</v>
      </c>
      <c r="P233" s="200">
        <v>0</v>
      </c>
      <c r="Q233" s="200">
        <v>0</v>
      </c>
      <c r="R233" s="200">
        <v>0</v>
      </c>
      <c r="S233" s="200">
        <v>0</v>
      </c>
      <c r="T233" s="200">
        <v>0</v>
      </c>
      <c r="U233" s="200">
        <v>0</v>
      </c>
      <c r="V233" s="200">
        <v>0</v>
      </c>
      <c r="W233" s="200">
        <v>0</v>
      </c>
      <c r="X233" s="200">
        <v>0</v>
      </c>
      <c r="Y233" s="200">
        <v>0</v>
      </c>
      <c r="Z233" s="200">
        <v>0</v>
      </c>
      <c r="AA233" s="200">
        <v>0</v>
      </c>
      <c r="AB233" s="200">
        <v>0</v>
      </c>
      <c r="AC233" s="200">
        <v>0</v>
      </c>
      <c r="AD233" s="200">
        <v>0</v>
      </c>
      <c r="AE233" s="200">
        <v>0</v>
      </c>
      <c r="AF233" s="200">
        <v>0</v>
      </c>
      <c r="AG233" s="200">
        <v>0</v>
      </c>
      <c r="AH233" s="200">
        <v>0</v>
      </c>
      <c r="AI233" s="200">
        <v>0</v>
      </c>
      <c r="AJ233" s="200">
        <v>0</v>
      </c>
      <c r="AK233" s="200">
        <v>0</v>
      </c>
      <c r="AL233" s="200">
        <v>0</v>
      </c>
      <c r="AM233" s="200">
        <v>0</v>
      </c>
      <c r="AN233" s="200">
        <v>0</v>
      </c>
      <c r="AO233" s="200">
        <v>0</v>
      </c>
      <c r="AP233" s="200">
        <v>0</v>
      </c>
      <c r="AQ233" s="200">
        <v>0</v>
      </c>
      <c r="AR233" s="200">
        <v>252090</v>
      </c>
      <c r="AS233" s="200">
        <v>0</v>
      </c>
      <c r="AT233" s="200">
        <v>0</v>
      </c>
      <c r="AU233" s="200">
        <v>0</v>
      </c>
      <c r="AV233" s="200">
        <v>0</v>
      </c>
      <c r="AW233" s="200">
        <v>252090</v>
      </c>
      <c r="AX233" s="200">
        <v>0</v>
      </c>
      <c r="AY233" s="200">
        <v>0</v>
      </c>
      <c r="AZ233" s="200">
        <v>0</v>
      </c>
      <c r="BA233" s="200">
        <v>0</v>
      </c>
      <c r="BB233" s="200">
        <v>0</v>
      </c>
      <c r="BC233" s="200">
        <v>0</v>
      </c>
      <c r="BD233" s="200">
        <v>0</v>
      </c>
      <c r="BE233" s="200">
        <v>0</v>
      </c>
      <c r="BF233" s="200">
        <v>0</v>
      </c>
      <c r="BG233" s="200">
        <v>0</v>
      </c>
      <c r="BH233" s="200">
        <v>0</v>
      </c>
      <c r="BI233" s="205" t="s">
        <v>320</v>
      </c>
      <c r="BJ233" s="205" t="s">
        <v>320</v>
      </c>
      <c r="BK233" s="205" t="s">
        <v>320</v>
      </c>
      <c r="BL233" s="205" t="s">
        <v>320</v>
      </c>
      <c r="BM233" s="205" t="s">
        <v>320</v>
      </c>
      <c r="BN233" s="205" t="s">
        <v>320</v>
      </c>
      <c r="BO233" s="205" t="s">
        <v>320</v>
      </c>
      <c r="BP233" s="205" t="s">
        <v>320</v>
      </c>
      <c r="BQ233" s="205" t="s">
        <v>320</v>
      </c>
      <c r="BR233" s="205" t="s">
        <v>320</v>
      </c>
      <c r="BS233" s="205" t="s">
        <v>320</v>
      </c>
      <c r="BT233" s="200">
        <v>0</v>
      </c>
      <c r="BU233" s="200">
        <v>0</v>
      </c>
      <c r="BV233" s="200">
        <v>0</v>
      </c>
      <c r="BW233" s="200">
        <v>0</v>
      </c>
      <c r="BX233" s="200">
        <v>0</v>
      </c>
      <c r="BY233" s="200">
        <v>0</v>
      </c>
      <c r="BZ233" s="200">
        <v>0</v>
      </c>
      <c r="CA233" s="200">
        <v>0</v>
      </c>
      <c r="CB233" s="200">
        <v>0</v>
      </c>
      <c r="CC233" s="200">
        <v>0</v>
      </c>
      <c r="CD233" s="200">
        <v>0</v>
      </c>
      <c r="CE233" s="200">
        <v>0</v>
      </c>
      <c r="CF233" s="200">
        <v>0</v>
      </c>
      <c r="CG233" s="200">
        <v>0</v>
      </c>
      <c r="CH233" s="205" t="s">
        <v>320</v>
      </c>
      <c r="CI233" s="200">
        <v>0</v>
      </c>
      <c r="CJ233" s="200">
        <v>0</v>
      </c>
      <c r="CK233" s="200">
        <v>0</v>
      </c>
      <c r="CL233" s="200">
        <v>0</v>
      </c>
      <c r="CM233" s="200">
        <v>0</v>
      </c>
      <c r="CN233" s="200">
        <v>0</v>
      </c>
      <c r="CO233" s="200">
        <v>0</v>
      </c>
      <c r="CP233" s="200">
        <v>0</v>
      </c>
      <c r="CQ233" s="200">
        <v>0</v>
      </c>
      <c r="CR233" s="200">
        <v>0</v>
      </c>
      <c r="CS233" s="200">
        <v>0</v>
      </c>
      <c r="CT233" s="205" t="s">
        <v>320</v>
      </c>
      <c r="CU233" s="209" t="s">
        <v>320</v>
      </c>
    </row>
    <row r="234" ht="15.4" customHeight="1" spans="1:99">
      <c r="A234" s="201" t="s">
        <v>700</v>
      </c>
      <c r="B234" s="202" t="s">
        <v>134</v>
      </c>
      <c r="C234" s="202" t="s">
        <v>134</v>
      </c>
      <c r="D234" s="202" t="s">
        <v>701</v>
      </c>
      <c r="E234" s="200">
        <v>252090</v>
      </c>
      <c r="F234" s="200">
        <v>0</v>
      </c>
      <c r="G234" s="200">
        <v>0</v>
      </c>
      <c r="H234" s="200">
        <v>0</v>
      </c>
      <c r="I234" s="200">
        <v>0</v>
      </c>
      <c r="J234" s="200">
        <v>0</v>
      </c>
      <c r="K234" s="200">
        <v>0</v>
      </c>
      <c r="L234" s="200">
        <v>0</v>
      </c>
      <c r="M234" s="200">
        <v>0</v>
      </c>
      <c r="N234" s="200">
        <v>0</v>
      </c>
      <c r="O234" s="200">
        <v>0</v>
      </c>
      <c r="P234" s="200">
        <v>0</v>
      </c>
      <c r="Q234" s="200">
        <v>0</v>
      </c>
      <c r="R234" s="200">
        <v>0</v>
      </c>
      <c r="S234" s="200">
        <v>0</v>
      </c>
      <c r="T234" s="200">
        <v>0</v>
      </c>
      <c r="U234" s="200">
        <v>0</v>
      </c>
      <c r="V234" s="200">
        <v>0</v>
      </c>
      <c r="W234" s="200">
        <v>0</v>
      </c>
      <c r="X234" s="200">
        <v>0</v>
      </c>
      <c r="Y234" s="200">
        <v>0</v>
      </c>
      <c r="Z234" s="200">
        <v>0</v>
      </c>
      <c r="AA234" s="200">
        <v>0</v>
      </c>
      <c r="AB234" s="200">
        <v>0</v>
      </c>
      <c r="AC234" s="200">
        <v>0</v>
      </c>
      <c r="AD234" s="200">
        <v>0</v>
      </c>
      <c r="AE234" s="200">
        <v>0</v>
      </c>
      <c r="AF234" s="200">
        <v>0</v>
      </c>
      <c r="AG234" s="200">
        <v>0</v>
      </c>
      <c r="AH234" s="200">
        <v>0</v>
      </c>
      <c r="AI234" s="200">
        <v>0</v>
      </c>
      <c r="AJ234" s="200">
        <v>0</v>
      </c>
      <c r="AK234" s="200">
        <v>0</v>
      </c>
      <c r="AL234" s="200">
        <v>0</v>
      </c>
      <c r="AM234" s="200">
        <v>0</v>
      </c>
      <c r="AN234" s="200">
        <v>0</v>
      </c>
      <c r="AO234" s="200">
        <v>0</v>
      </c>
      <c r="AP234" s="200">
        <v>0</v>
      </c>
      <c r="AQ234" s="200">
        <v>0</v>
      </c>
      <c r="AR234" s="200">
        <v>252090</v>
      </c>
      <c r="AS234" s="200">
        <v>0</v>
      </c>
      <c r="AT234" s="200">
        <v>0</v>
      </c>
      <c r="AU234" s="200">
        <v>0</v>
      </c>
      <c r="AV234" s="200">
        <v>0</v>
      </c>
      <c r="AW234" s="200">
        <v>252090</v>
      </c>
      <c r="AX234" s="200">
        <v>0</v>
      </c>
      <c r="AY234" s="200">
        <v>0</v>
      </c>
      <c r="AZ234" s="200">
        <v>0</v>
      </c>
      <c r="BA234" s="200">
        <v>0</v>
      </c>
      <c r="BB234" s="200">
        <v>0</v>
      </c>
      <c r="BC234" s="200">
        <v>0</v>
      </c>
      <c r="BD234" s="200">
        <v>0</v>
      </c>
      <c r="BE234" s="200">
        <v>0</v>
      </c>
      <c r="BF234" s="200">
        <v>0</v>
      </c>
      <c r="BG234" s="200">
        <v>0</v>
      </c>
      <c r="BH234" s="200">
        <v>0</v>
      </c>
      <c r="BI234" s="205" t="s">
        <v>320</v>
      </c>
      <c r="BJ234" s="205" t="s">
        <v>320</v>
      </c>
      <c r="BK234" s="205" t="s">
        <v>320</v>
      </c>
      <c r="BL234" s="205" t="s">
        <v>320</v>
      </c>
      <c r="BM234" s="205" t="s">
        <v>320</v>
      </c>
      <c r="BN234" s="205" t="s">
        <v>320</v>
      </c>
      <c r="BO234" s="205" t="s">
        <v>320</v>
      </c>
      <c r="BP234" s="205" t="s">
        <v>320</v>
      </c>
      <c r="BQ234" s="205" t="s">
        <v>320</v>
      </c>
      <c r="BR234" s="205" t="s">
        <v>320</v>
      </c>
      <c r="BS234" s="205" t="s">
        <v>320</v>
      </c>
      <c r="BT234" s="200">
        <v>0</v>
      </c>
      <c r="BU234" s="200">
        <v>0</v>
      </c>
      <c r="BV234" s="200">
        <v>0</v>
      </c>
      <c r="BW234" s="200">
        <v>0</v>
      </c>
      <c r="BX234" s="200">
        <v>0</v>
      </c>
      <c r="BY234" s="200">
        <v>0</v>
      </c>
      <c r="BZ234" s="200">
        <v>0</v>
      </c>
      <c r="CA234" s="200">
        <v>0</v>
      </c>
      <c r="CB234" s="200">
        <v>0</v>
      </c>
      <c r="CC234" s="200">
        <v>0</v>
      </c>
      <c r="CD234" s="200">
        <v>0</v>
      </c>
      <c r="CE234" s="200">
        <v>0</v>
      </c>
      <c r="CF234" s="200">
        <v>0</v>
      </c>
      <c r="CG234" s="200">
        <v>0</v>
      </c>
      <c r="CH234" s="205" t="s">
        <v>320</v>
      </c>
      <c r="CI234" s="200">
        <v>0</v>
      </c>
      <c r="CJ234" s="200">
        <v>0</v>
      </c>
      <c r="CK234" s="200">
        <v>0</v>
      </c>
      <c r="CL234" s="200">
        <v>0</v>
      </c>
      <c r="CM234" s="200">
        <v>0</v>
      </c>
      <c r="CN234" s="200">
        <v>0</v>
      </c>
      <c r="CO234" s="200">
        <v>0</v>
      </c>
      <c r="CP234" s="200">
        <v>0</v>
      </c>
      <c r="CQ234" s="200">
        <v>0</v>
      </c>
      <c r="CR234" s="200">
        <v>0</v>
      </c>
      <c r="CS234" s="200">
        <v>0</v>
      </c>
      <c r="CT234" s="205" t="s">
        <v>320</v>
      </c>
      <c r="CU234" s="209" t="s">
        <v>320</v>
      </c>
    </row>
    <row r="235" ht="15.4" customHeight="1" spans="1:99">
      <c r="A235" s="201" t="s">
        <v>702</v>
      </c>
      <c r="B235" s="202" t="s">
        <v>134</v>
      </c>
      <c r="C235" s="202" t="s">
        <v>134</v>
      </c>
      <c r="D235" s="202" t="s">
        <v>703</v>
      </c>
      <c r="E235" s="200">
        <v>6229644.34</v>
      </c>
      <c r="F235" s="200">
        <v>1238257.38</v>
      </c>
      <c r="G235" s="200">
        <v>453385.38</v>
      </c>
      <c r="H235" s="200">
        <v>474017</v>
      </c>
      <c r="I235" s="200">
        <v>276197</v>
      </c>
      <c r="J235" s="200">
        <v>0</v>
      </c>
      <c r="K235" s="200">
        <v>34658</v>
      </c>
      <c r="L235" s="200">
        <v>0</v>
      </c>
      <c r="M235" s="200">
        <v>0</v>
      </c>
      <c r="N235" s="200">
        <v>0</v>
      </c>
      <c r="O235" s="200">
        <v>0</v>
      </c>
      <c r="P235" s="200">
        <v>270241.45</v>
      </c>
      <c r="Q235" s="200">
        <v>18780.39</v>
      </c>
      <c r="R235" s="200">
        <v>0</v>
      </c>
      <c r="S235" s="200">
        <v>15000</v>
      </c>
      <c r="T235" s="200">
        <v>937.4</v>
      </c>
      <c r="U235" s="200">
        <v>2080.3</v>
      </c>
      <c r="V235" s="200">
        <v>15268.85</v>
      </c>
      <c r="W235" s="200">
        <v>23022.55</v>
      </c>
      <c r="X235" s="200">
        <v>0</v>
      </c>
      <c r="Y235" s="200">
        <v>1800</v>
      </c>
      <c r="Z235" s="200">
        <v>40825.5</v>
      </c>
      <c r="AA235" s="200">
        <v>0</v>
      </c>
      <c r="AB235" s="200">
        <v>0</v>
      </c>
      <c r="AC235" s="200">
        <v>0</v>
      </c>
      <c r="AD235" s="200">
        <v>0</v>
      </c>
      <c r="AE235" s="200">
        <v>0</v>
      </c>
      <c r="AF235" s="200">
        <v>24293</v>
      </c>
      <c r="AG235" s="200">
        <v>0</v>
      </c>
      <c r="AH235" s="200">
        <v>0</v>
      </c>
      <c r="AI235" s="200">
        <v>0</v>
      </c>
      <c r="AJ235" s="200">
        <v>0</v>
      </c>
      <c r="AK235" s="200">
        <v>0</v>
      </c>
      <c r="AL235" s="200">
        <v>18182.25</v>
      </c>
      <c r="AM235" s="200">
        <v>0</v>
      </c>
      <c r="AN235" s="200">
        <v>49948</v>
      </c>
      <c r="AO235" s="200">
        <v>0</v>
      </c>
      <c r="AP235" s="200">
        <v>0</v>
      </c>
      <c r="AQ235" s="200">
        <v>60103.21</v>
      </c>
      <c r="AR235" s="200">
        <v>4721145.51</v>
      </c>
      <c r="AS235" s="200">
        <v>75637.4</v>
      </c>
      <c r="AT235" s="200">
        <v>0</v>
      </c>
      <c r="AU235" s="200">
        <v>0</v>
      </c>
      <c r="AV235" s="200">
        <v>0</v>
      </c>
      <c r="AW235" s="200">
        <v>1574</v>
      </c>
      <c r="AX235" s="200">
        <v>4638684.11</v>
      </c>
      <c r="AY235" s="200">
        <v>0</v>
      </c>
      <c r="AZ235" s="200">
        <v>0</v>
      </c>
      <c r="BA235" s="200">
        <v>2600</v>
      </c>
      <c r="BB235" s="200">
        <v>0</v>
      </c>
      <c r="BC235" s="200">
        <v>0</v>
      </c>
      <c r="BD235" s="200">
        <v>0</v>
      </c>
      <c r="BE235" s="200">
        <v>0</v>
      </c>
      <c r="BF235" s="200">
        <v>0</v>
      </c>
      <c r="BG235" s="200">
        <v>0</v>
      </c>
      <c r="BH235" s="200">
        <v>2650</v>
      </c>
      <c r="BI235" s="205" t="s">
        <v>320</v>
      </c>
      <c r="BJ235" s="205" t="s">
        <v>320</v>
      </c>
      <c r="BK235" s="205" t="s">
        <v>320</v>
      </c>
      <c r="BL235" s="205" t="s">
        <v>320</v>
      </c>
      <c r="BM235" s="205" t="s">
        <v>320</v>
      </c>
      <c r="BN235" s="205" t="s">
        <v>320</v>
      </c>
      <c r="BO235" s="205" t="s">
        <v>320</v>
      </c>
      <c r="BP235" s="205" t="s">
        <v>320</v>
      </c>
      <c r="BQ235" s="205" t="s">
        <v>320</v>
      </c>
      <c r="BR235" s="205" t="s">
        <v>320</v>
      </c>
      <c r="BS235" s="205" t="s">
        <v>320</v>
      </c>
      <c r="BT235" s="200">
        <v>0</v>
      </c>
      <c r="BU235" s="200">
        <v>0</v>
      </c>
      <c r="BV235" s="200">
        <v>0</v>
      </c>
      <c r="BW235" s="200">
        <v>0</v>
      </c>
      <c r="BX235" s="200">
        <v>0</v>
      </c>
      <c r="BY235" s="200">
        <v>0</v>
      </c>
      <c r="BZ235" s="200">
        <v>0</v>
      </c>
      <c r="CA235" s="200">
        <v>0</v>
      </c>
      <c r="CB235" s="200">
        <v>0</v>
      </c>
      <c r="CC235" s="200">
        <v>0</v>
      </c>
      <c r="CD235" s="200">
        <v>0</v>
      </c>
      <c r="CE235" s="200">
        <v>0</v>
      </c>
      <c r="CF235" s="200">
        <v>0</v>
      </c>
      <c r="CG235" s="200">
        <v>0</v>
      </c>
      <c r="CH235" s="205" t="s">
        <v>320</v>
      </c>
      <c r="CI235" s="200">
        <v>0</v>
      </c>
      <c r="CJ235" s="200">
        <v>0</v>
      </c>
      <c r="CK235" s="200">
        <v>0</v>
      </c>
      <c r="CL235" s="200">
        <v>0</v>
      </c>
      <c r="CM235" s="200">
        <v>0</v>
      </c>
      <c r="CN235" s="200">
        <v>0</v>
      </c>
      <c r="CO235" s="200">
        <v>0</v>
      </c>
      <c r="CP235" s="200">
        <v>0</v>
      </c>
      <c r="CQ235" s="200">
        <v>0</v>
      </c>
      <c r="CR235" s="200">
        <v>0</v>
      </c>
      <c r="CS235" s="200">
        <v>0</v>
      </c>
      <c r="CT235" s="205" t="s">
        <v>320</v>
      </c>
      <c r="CU235" s="209" t="s">
        <v>320</v>
      </c>
    </row>
    <row r="236" ht="15.4" customHeight="1" spans="1:99">
      <c r="A236" s="201" t="s">
        <v>704</v>
      </c>
      <c r="B236" s="202" t="s">
        <v>134</v>
      </c>
      <c r="C236" s="202" t="s">
        <v>134</v>
      </c>
      <c r="D236" s="202" t="s">
        <v>705</v>
      </c>
      <c r="E236" s="200">
        <v>6229644.34</v>
      </c>
      <c r="F236" s="200">
        <v>1238257.38</v>
      </c>
      <c r="G236" s="200">
        <v>453385.38</v>
      </c>
      <c r="H236" s="200">
        <v>474017</v>
      </c>
      <c r="I236" s="200">
        <v>276197</v>
      </c>
      <c r="J236" s="200">
        <v>0</v>
      </c>
      <c r="K236" s="200">
        <v>34658</v>
      </c>
      <c r="L236" s="200">
        <v>0</v>
      </c>
      <c r="M236" s="200">
        <v>0</v>
      </c>
      <c r="N236" s="200">
        <v>0</v>
      </c>
      <c r="O236" s="200">
        <v>0</v>
      </c>
      <c r="P236" s="200">
        <v>270241.45</v>
      </c>
      <c r="Q236" s="200">
        <v>18780.39</v>
      </c>
      <c r="R236" s="200">
        <v>0</v>
      </c>
      <c r="S236" s="200">
        <v>15000</v>
      </c>
      <c r="T236" s="200">
        <v>937.4</v>
      </c>
      <c r="U236" s="200">
        <v>2080.3</v>
      </c>
      <c r="V236" s="200">
        <v>15268.85</v>
      </c>
      <c r="W236" s="200">
        <v>23022.55</v>
      </c>
      <c r="X236" s="200">
        <v>0</v>
      </c>
      <c r="Y236" s="200">
        <v>1800</v>
      </c>
      <c r="Z236" s="200">
        <v>40825.5</v>
      </c>
      <c r="AA236" s="200">
        <v>0</v>
      </c>
      <c r="AB236" s="200">
        <v>0</v>
      </c>
      <c r="AC236" s="200">
        <v>0</v>
      </c>
      <c r="AD236" s="200">
        <v>0</v>
      </c>
      <c r="AE236" s="200">
        <v>0</v>
      </c>
      <c r="AF236" s="200">
        <v>24293</v>
      </c>
      <c r="AG236" s="200">
        <v>0</v>
      </c>
      <c r="AH236" s="200">
        <v>0</v>
      </c>
      <c r="AI236" s="200">
        <v>0</v>
      </c>
      <c r="AJ236" s="200">
        <v>0</v>
      </c>
      <c r="AK236" s="200">
        <v>0</v>
      </c>
      <c r="AL236" s="200">
        <v>18182.25</v>
      </c>
      <c r="AM236" s="200">
        <v>0</v>
      </c>
      <c r="AN236" s="200">
        <v>49948</v>
      </c>
      <c r="AO236" s="200">
        <v>0</v>
      </c>
      <c r="AP236" s="200">
        <v>0</v>
      </c>
      <c r="AQ236" s="200">
        <v>60103.21</v>
      </c>
      <c r="AR236" s="200">
        <v>4721145.51</v>
      </c>
      <c r="AS236" s="200">
        <v>75637.4</v>
      </c>
      <c r="AT236" s="200">
        <v>0</v>
      </c>
      <c r="AU236" s="200">
        <v>0</v>
      </c>
      <c r="AV236" s="200">
        <v>0</v>
      </c>
      <c r="AW236" s="200">
        <v>1574</v>
      </c>
      <c r="AX236" s="200">
        <v>4638684.11</v>
      </c>
      <c r="AY236" s="200">
        <v>0</v>
      </c>
      <c r="AZ236" s="200">
        <v>0</v>
      </c>
      <c r="BA236" s="200">
        <v>2600</v>
      </c>
      <c r="BB236" s="200">
        <v>0</v>
      </c>
      <c r="BC236" s="200">
        <v>0</v>
      </c>
      <c r="BD236" s="200">
        <v>0</v>
      </c>
      <c r="BE236" s="200">
        <v>0</v>
      </c>
      <c r="BF236" s="200">
        <v>0</v>
      </c>
      <c r="BG236" s="200">
        <v>0</v>
      </c>
      <c r="BH236" s="200">
        <v>2650</v>
      </c>
      <c r="BI236" s="205" t="s">
        <v>320</v>
      </c>
      <c r="BJ236" s="205" t="s">
        <v>320</v>
      </c>
      <c r="BK236" s="205" t="s">
        <v>320</v>
      </c>
      <c r="BL236" s="205" t="s">
        <v>320</v>
      </c>
      <c r="BM236" s="205" t="s">
        <v>320</v>
      </c>
      <c r="BN236" s="205" t="s">
        <v>320</v>
      </c>
      <c r="BO236" s="205" t="s">
        <v>320</v>
      </c>
      <c r="BP236" s="205" t="s">
        <v>320</v>
      </c>
      <c r="BQ236" s="205" t="s">
        <v>320</v>
      </c>
      <c r="BR236" s="205" t="s">
        <v>320</v>
      </c>
      <c r="BS236" s="205" t="s">
        <v>320</v>
      </c>
      <c r="BT236" s="200">
        <v>0</v>
      </c>
      <c r="BU236" s="200">
        <v>0</v>
      </c>
      <c r="BV236" s="200">
        <v>0</v>
      </c>
      <c r="BW236" s="200">
        <v>0</v>
      </c>
      <c r="BX236" s="200">
        <v>0</v>
      </c>
      <c r="BY236" s="200">
        <v>0</v>
      </c>
      <c r="BZ236" s="200">
        <v>0</v>
      </c>
      <c r="CA236" s="200">
        <v>0</v>
      </c>
      <c r="CB236" s="200">
        <v>0</v>
      </c>
      <c r="CC236" s="200">
        <v>0</v>
      </c>
      <c r="CD236" s="200">
        <v>0</v>
      </c>
      <c r="CE236" s="200">
        <v>0</v>
      </c>
      <c r="CF236" s="200">
        <v>0</v>
      </c>
      <c r="CG236" s="200">
        <v>0</v>
      </c>
      <c r="CH236" s="205" t="s">
        <v>320</v>
      </c>
      <c r="CI236" s="200">
        <v>0</v>
      </c>
      <c r="CJ236" s="200">
        <v>0</v>
      </c>
      <c r="CK236" s="200">
        <v>0</v>
      </c>
      <c r="CL236" s="200">
        <v>0</v>
      </c>
      <c r="CM236" s="200">
        <v>0</v>
      </c>
      <c r="CN236" s="200">
        <v>0</v>
      </c>
      <c r="CO236" s="200">
        <v>0</v>
      </c>
      <c r="CP236" s="200">
        <v>0</v>
      </c>
      <c r="CQ236" s="200">
        <v>0</v>
      </c>
      <c r="CR236" s="200">
        <v>0</v>
      </c>
      <c r="CS236" s="200">
        <v>0</v>
      </c>
      <c r="CT236" s="205" t="s">
        <v>320</v>
      </c>
      <c r="CU236" s="209" t="s">
        <v>320</v>
      </c>
    </row>
    <row r="237" ht="15.4" customHeight="1" spans="1:99">
      <c r="A237" s="201" t="s">
        <v>706</v>
      </c>
      <c r="B237" s="202" t="s">
        <v>134</v>
      </c>
      <c r="C237" s="202" t="s">
        <v>134</v>
      </c>
      <c r="D237" s="202" t="s">
        <v>707</v>
      </c>
      <c r="E237" s="200">
        <v>53075.04</v>
      </c>
      <c r="F237" s="200">
        <v>0</v>
      </c>
      <c r="G237" s="200">
        <v>0</v>
      </c>
      <c r="H237" s="200">
        <v>0</v>
      </c>
      <c r="I237" s="200">
        <v>0</v>
      </c>
      <c r="J237" s="200">
        <v>0</v>
      </c>
      <c r="K237" s="200">
        <v>0</v>
      </c>
      <c r="L237" s="200">
        <v>0</v>
      </c>
      <c r="M237" s="200">
        <v>0</v>
      </c>
      <c r="N237" s="200">
        <v>0</v>
      </c>
      <c r="O237" s="200">
        <v>0</v>
      </c>
      <c r="P237" s="200">
        <v>0</v>
      </c>
      <c r="Q237" s="200">
        <v>0</v>
      </c>
      <c r="R237" s="200">
        <v>0</v>
      </c>
      <c r="S237" s="200">
        <v>0</v>
      </c>
      <c r="T237" s="200">
        <v>0</v>
      </c>
      <c r="U237" s="200">
        <v>0</v>
      </c>
      <c r="V237" s="200">
        <v>0</v>
      </c>
      <c r="W237" s="200">
        <v>0</v>
      </c>
      <c r="X237" s="200">
        <v>0</v>
      </c>
      <c r="Y237" s="200">
        <v>0</v>
      </c>
      <c r="Z237" s="200">
        <v>0</v>
      </c>
      <c r="AA237" s="200">
        <v>0</v>
      </c>
      <c r="AB237" s="200">
        <v>0</v>
      </c>
      <c r="AC237" s="200">
        <v>0</v>
      </c>
      <c r="AD237" s="200">
        <v>0</v>
      </c>
      <c r="AE237" s="200">
        <v>0</v>
      </c>
      <c r="AF237" s="200">
        <v>0</v>
      </c>
      <c r="AG237" s="200">
        <v>0</v>
      </c>
      <c r="AH237" s="200">
        <v>0</v>
      </c>
      <c r="AI237" s="200">
        <v>0</v>
      </c>
      <c r="AJ237" s="200">
        <v>0</v>
      </c>
      <c r="AK237" s="200">
        <v>0</v>
      </c>
      <c r="AL237" s="200">
        <v>0</v>
      </c>
      <c r="AM237" s="200">
        <v>0</v>
      </c>
      <c r="AN237" s="200">
        <v>0</v>
      </c>
      <c r="AO237" s="200">
        <v>0</v>
      </c>
      <c r="AP237" s="200">
        <v>0</v>
      </c>
      <c r="AQ237" s="200">
        <v>0</v>
      </c>
      <c r="AR237" s="200">
        <v>53075.04</v>
      </c>
      <c r="AS237" s="200">
        <v>0</v>
      </c>
      <c r="AT237" s="200">
        <v>0</v>
      </c>
      <c r="AU237" s="200">
        <v>0</v>
      </c>
      <c r="AV237" s="200">
        <v>0</v>
      </c>
      <c r="AW237" s="200">
        <v>53075.04</v>
      </c>
      <c r="AX237" s="200">
        <v>0</v>
      </c>
      <c r="AY237" s="200">
        <v>0</v>
      </c>
      <c r="AZ237" s="200">
        <v>0</v>
      </c>
      <c r="BA237" s="200">
        <v>0</v>
      </c>
      <c r="BB237" s="200">
        <v>0</v>
      </c>
      <c r="BC237" s="200">
        <v>0</v>
      </c>
      <c r="BD237" s="200">
        <v>0</v>
      </c>
      <c r="BE237" s="200">
        <v>0</v>
      </c>
      <c r="BF237" s="200">
        <v>0</v>
      </c>
      <c r="BG237" s="200">
        <v>0</v>
      </c>
      <c r="BH237" s="200">
        <v>0</v>
      </c>
      <c r="BI237" s="205" t="s">
        <v>320</v>
      </c>
      <c r="BJ237" s="205" t="s">
        <v>320</v>
      </c>
      <c r="BK237" s="205" t="s">
        <v>320</v>
      </c>
      <c r="BL237" s="205" t="s">
        <v>320</v>
      </c>
      <c r="BM237" s="205" t="s">
        <v>320</v>
      </c>
      <c r="BN237" s="205" t="s">
        <v>320</v>
      </c>
      <c r="BO237" s="205" t="s">
        <v>320</v>
      </c>
      <c r="BP237" s="205" t="s">
        <v>320</v>
      </c>
      <c r="BQ237" s="205" t="s">
        <v>320</v>
      </c>
      <c r="BR237" s="205" t="s">
        <v>320</v>
      </c>
      <c r="BS237" s="205" t="s">
        <v>320</v>
      </c>
      <c r="BT237" s="200">
        <v>0</v>
      </c>
      <c r="BU237" s="200">
        <v>0</v>
      </c>
      <c r="BV237" s="200">
        <v>0</v>
      </c>
      <c r="BW237" s="200">
        <v>0</v>
      </c>
      <c r="BX237" s="200">
        <v>0</v>
      </c>
      <c r="BY237" s="200">
        <v>0</v>
      </c>
      <c r="BZ237" s="200">
        <v>0</v>
      </c>
      <c r="CA237" s="200">
        <v>0</v>
      </c>
      <c r="CB237" s="200">
        <v>0</v>
      </c>
      <c r="CC237" s="200">
        <v>0</v>
      </c>
      <c r="CD237" s="200">
        <v>0</v>
      </c>
      <c r="CE237" s="200">
        <v>0</v>
      </c>
      <c r="CF237" s="200">
        <v>0</v>
      </c>
      <c r="CG237" s="200">
        <v>0</v>
      </c>
      <c r="CH237" s="205" t="s">
        <v>320</v>
      </c>
      <c r="CI237" s="200">
        <v>0</v>
      </c>
      <c r="CJ237" s="200">
        <v>0</v>
      </c>
      <c r="CK237" s="200">
        <v>0</v>
      </c>
      <c r="CL237" s="200">
        <v>0</v>
      </c>
      <c r="CM237" s="200">
        <v>0</v>
      </c>
      <c r="CN237" s="200">
        <v>0</v>
      </c>
      <c r="CO237" s="200">
        <v>0</v>
      </c>
      <c r="CP237" s="200">
        <v>0</v>
      </c>
      <c r="CQ237" s="200">
        <v>0</v>
      </c>
      <c r="CR237" s="200">
        <v>0</v>
      </c>
      <c r="CS237" s="200">
        <v>0</v>
      </c>
      <c r="CT237" s="205" t="s">
        <v>320</v>
      </c>
      <c r="CU237" s="209" t="s">
        <v>320</v>
      </c>
    </row>
    <row r="238" ht="15.4" customHeight="1" spans="1:99">
      <c r="A238" s="201" t="s">
        <v>708</v>
      </c>
      <c r="B238" s="202" t="s">
        <v>134</v>
      </c>
      <c r="C238" s="202" t="s">
        <v>134</v>
      </c>
      <c r="D238" s="202" t="s">
        <v>709</v>
      </c>
      <c r="E238" s="200">
        <v>53075.04</v>
      </c>
      <c r="F238" s="200">
        <v>0</v>
      </c>
      <c r="G238" s="200">
        <v>0</v>
      </c>
      <c r="H238" s="200">
        <v>0</v>
      </c>
      <c r="I238" s="200">
        <v>0</v>
      </c>
      <c r="J238" s="200">
        <v>0</v>
      </c>
      <c r="K238" s="200">
        <v>0</v>
      </c>
      <c r="L238" s="200">
        <v>0</v>
      </c>
      <c r="M238" s="200">
        <v>0</v>
      </c>
      <c r="N238" s="200">
        <v>0</v>
      </c>
      <c r="O238" s="200">
        <v>0</v>
      </c>
      <c r="P238" s="200">
        <v>0</v>
      </c>
      <c r="Q238" s="200">
        <v>0</v>
      </c>
      <c r="R238" s="200">
        <v>0</v>
      </c>
      <c r="S238" s="200">
        <v>0</v>
      </c>
      <c r="T238" s="200">
        <v>0</v>
      </c>
      <c r="U238" s="200">
        <v>0</v>
      </c>
      <c r="V238" s="200">
        <v>0</v>
      </c>
      <c r="W238" s="200">
        <v>0</v>
      </c>
      <c r="X238" s="200">
        <v>0</v>
      </c>
      <c r="Y238" s="200">
        <v>0</v>
      </c>
      <c r="Z238" s="200">
        <v>0</v>
      </c>
      <c r="AA238" s="200">
        <v>0</v>
      </c>
      <c r="AB238" s="200">
        <v>0</v>
      </c>
      <c r="AC238" s="200">
        <v>0</v>
      </c>
      <c r="AD238" s="200">
        <v>0</v>
      </c>
      <c r="AE238" s="200">
        <v>0</v>
      </c>
      <c r="AF238" s="200">
        <v>0</v>
      </c>
      <c r="AG238" s="200">
        <v>0</v>
      </c>
      <c r="AH238" s="200">
        <v>0</v>
      </c>
      <c r="AI238" s="200">
        <v>0</v>
      </c>
      <c r="AJ238" s="200">
        <v>0</v>
      </c>
      <c r="AK238" s="200">
        <v>0</v>
      </c>
      <c r="AL238" s="200">
        <v>0</v>
      </c>
      <c r="AM238" s="200">
        <v>0</v>
      </c>
      <c r="AN238" s="200">
        <v>0</v>
      </c>
      <c r="AO238" s="200">
        <v>0</v>
      </c>
      <c r="AP238" s="200">
        <v>0</v>
      </c>
      <c r="AQ238" s="200">
        <v>0</v>
      </c>
      <c r="AR238" s="200">
        <v>53075.04</v>
      </c>
      <c r="AS238" s="200">
        <v>0</v>
      </c>
      <c r="AT238" s="200">
        <v>0</v>
      </c>
      <c r="AU238" s="200">
        <v>0</v>
      </c>
      <c r="AV238" s="200">
        <v>0</v>
      </c>
      <c r="AW238" s="200">
        <v>53075.04</v>
      </c>
      <c r="AX238" s="200">
        <v>0</v>
      </c>
      <c r="AY238" s="200">
        <v>0</v>
      </c>
      <c r="AZ238" s="200">
        <v>0</v>
      </c>
      <c r="BA238" s="200">
        <v>0</v>
      </c>
      <c r="BB238" s="200">
        <v>0</v>
      </c>
      <c r="BC238" s="200">
        <v>0</v>
      </c>
      <c r="BD238" s="200">
        <v>0</v>
      </c>
      <c r="BE238" s="200">
        <v>0</v>
      </c>
      <c r="BF238" s="200">
        <v>0</v>
      </c>
      <c r="BG238" s="200">
        <v>0</v>
      </c>
      <c r="BH238" s="200">
        <v>0</v>
      </c>
      <c r="BI238" s="205" t="s">
        <v>320</v>
      </c>
      <c r="BJ238" s="205" t="s">
        <v>320</v>
      </c>
      <c r="BK238" s="205" t="s">
        <v>320</v>
      </c>
      <c r="BL238" s="205" t="s">
        <v>320</v>
      </c>
      <c r="BM238" s="205" t="s">
        <v>320</v>
      </c>
      <c r="BN238" s="205" t="s">
        <v>320</v>
      </c>
      <c r="BO238" s="205" t="s">
        <v>320</v>
      </c>
      <c r="BP238" s="205" t="s">
        <v>320</v>
      </c>
      <c r="BQ238" s="205" t="s">
        <v>320</v>
      </c>
      <c r="BR238" s="205" t="s">
        <v>320</v>
      </c>
      <c r="BS238" s="205" t="s">
        <v>320</v>
      </c>
      <c r="BT238" s="200">
        <v>0</v>
      </c>
      <c r="BU238" s="200">
        <v>0</v>
      </c>
      <c r="BV238" s="200">
        <v>0</v>
      </c>
      <c r="BW238" s="200">
        <v>0</v>
      </c>
      <c r="BX238" s="200">
        <v>0</v>
      </c>
      <c r="BY238" s="200">
        <v>0</v>
      </c>
      <c r="BZ238" s="200">
        <v>0</v>
      </c>
      <c r="CA238" s="200">
        <v>0</v>
      </c>
      <c r="CB238" s="200">
        <v>0</v>
      </c>
      <c r="CC238" s="200">
        <v>0</v>
      </c>
      <c r="CD238" s="200">
        <v>0</v>
      </c>
      <c r="CE238" s="200">
        <v>0</v>
      </c>
      <c r="CF238" s="200">
        <v>0</v>
      </c>
      <c r="CG238" s="200">
        <v>0</v>
      </c>
      <c r="CH238" s="205" t="s">
        <v>320</v>
      </c>
      <c r="CI238" s="200">
        <v>0</v>
      </c>
      <c r="CJ238" s="200">
        <v>0</v>
      </c>
      <c r="CK238" s="200">
        <v>0</v>
      </c>
      <c r="CL238" s="200">
        <v>0</v>
      </c>
      <c r="CM238" s="200">
        <v>0</v>
      </c>
      <c r="CN238" s="200">
        <v>0</v>
      </c>
      <c r="CO238" s="200">
        <v>0</v>
      </c>
      <c r="CP238" s="200">
        <v>0</v>
      </c>
      <c r="CQ238" s="200">
        <v>0</v>
      </c>
      <c r="CR238" s="200">
        <v>0</v>
      </c>
      <c r="CS238" s="200">
        <v>0</v>
      </c>
      <c r="CT238" s="205" t="s">
        <v>320</v>
      </c>
      <c r="CU238" s="209" t="s">
        <v>320</v>
      </c>
    </row>
    <row r="239" ht="15.4" customHeight="1" spans="1:99">
      <c r="A239" s="201" t="s">
        <v>710</v>
      </c>
      <c r="B239" s="202" t="s">
        <v>134</v>
      </c>
      <c r="C239" s="202" t="s">
        <v>134</v>
      </c>
      <c r="D239" s="202" t="s">
        <v>711</v>
      </c>
      <c r="E239" s="200">
        <v>772683.47</v>
      </c>
      <c r="F239" s="200">
        <v>772683.47</v>
      </c>
      <c r="G239" s="200">
        <v>0</v>
      </c>
      <c r="H239" s="200">
        <v>0</v>
      </c>
      <c r="I239" s="200">
        <v>0</v>
      </c>
      <c r="J239" s="200">
        <v>772683.47</v>
      </c>
      <c r="K239" s="200">
        <v>0</v>
      </c>
      <c r="L239" s="200">
        <v>0</v>
      </c>
      <c r="M239" s="200">
        <v>0</v>
      </c>
      <c r="N239" s="200">
        <v>0</v>
      </c>
      <c r="O239" s="200">
        <v>0</v>
      </c>
      <c r="P239" s="200">
        <v>0</v>
      </c>
      <c r="Q239" s="200">
        <v>0</v>
      </c>
      <c r="R239" s="200">
        <v>0</v>
      </c>
      <c r="S239" s="200">
        <v>0</v>
      </c>
      <c r="T239" s="200">
        <v>0</v>
      </c>
      <c r="U239" s="200">
        <v>0</v>
      </c>
      <c r="V239" s="200">
        <v>0</v>
      </c>
      <c r="W239" s="200">
        <v>0</v>
      </c>
      <c r="X239" s="200">
        <v>0</v>
      </c>
      <c r="Y239" s="200">
        <v>0</v>
      </c>
      <c r="Z239" s="200">
        <v>0</v>
      </c>
      <c r="AA239" s="200">
        <v>0</v>
      </c>
      <c r="AB239" s="200">
        <v>0</v>
      </c>
      <c r="AC239" s="200">
        <v>0</v>
      </c>
      <c r="AD239" s="200">
        <v>0</v>
      </c>
      <c r="AE239" s="200">
        <v>0</v>
      </c>
      <c r="AF239" s="200">
        <v>0</v>
      </c>
      <c r="AG239" s="200">
        <v>0</v>
      </c>
      <c r="AH239" s="200">
        <v>0</v>
      </c>
      <c r="AI239" s="200">
        <v>0</v>
      </c>
      <c r="AJ239" s="200">
        <v>0</v>
      </c>
      <c r="AK239" s="200">
        <v>0</v>
      </c>
      <c r="AL239" s="200">
        <v>0</v>
      </c>
      <c r="AM239" s="200">
        <v>0</v>
      </c>
      <c r="AN239" s="200">
        <v>0</v>
      </c>
      <c r="AO239" s="200">
        <v>0</v>
      </c>
      <c r="AP239" s="200">
        <v>0</v>
      </c>
      <c r="AQ239" s="200">
        <v>0</v>
      </c>
      <c r="AR239" s="200">
        <v>0</v>
      </c>
      <c r="AS239" s="200">
        <v>0</v>
      </c>
      <c r="AT239" s="200">
        <v>0</v>
      </c>
      <c r="AU239" s="200">
        <v>0</v>
      </c>
      <c r="AV239" s="200">
        <v>0</v>
      </c>
      <c r="AW239" s="200">
        <v>0</v>
      </c>
      <c r="AX239" s="200">
        <v>0</v>
      </c>
      <c r="AY239" s="200">
        <v>0</v>
      </c>
      <c r="AZ239" s="200">
        <v>0</v>
      </c>
      <c r="BA239" s="200">
        <v>0</v>
      </c>
      <c r="BB239" s="200">
        <v>0</v>
      </c>
      <c r="BC239" s="200">
        <v>0</v>
      </c>
      <c r="BD239" s="200">
        <v>0</v>
      </c>
      <c r="BE239" s="200">
        <v>0</v>
      </c>
      <c r="BF239" s="200">
        <v>0</v>
      </c>
      <c r="BG239" s="200">
        <v>0</v>
      </c>
      <c r="BH239" s="200">
        <v>0</v>
      </c>
      <c r="BI239" s="205" t="s">
        <v>320</v>
      </c>
      <c r="BJ239" s="205" t="s">
        <v>320</v>
      </c>
      <c r="BK239" s="205" t="s">
        <v>320</v>
      </c>
      <c r="BL239" s="205" t="s">
        <v>320</v>
      </c>
      <c r="BM239" s="205" t="s">
        <v>320</v>
      </c>
      <c r="BN239" s="205" t="s">
        <v>320</v>
      </c>
      <c r="BO239" s="205" t="s">
        <v>320</v>
      </c>
      <c r="BP239" s="205" t="s">
        <v>320</v>
      </c>
      <c r="BQ239" s="205" t="s">
        <v>320</v>
      </c>
      <c r="BR239" s="205" t="s">
        <v>320</v>
      </c>
      <c r="BS239" s="205" t="s">
        <v>320</v>
      </c>
      <c r="BT239" s="200">
        <v>0</v>
      </c>
      <c r="BU239" s="200">
        <v>0</v>
      </c>
      <c r="BV239" s="200">
        <v>0</v>
      </c>
      <c r="BW239" s="200">
        <v>0</v>
      </c>
      <c r="BX239" s="200">
        <v>0</v>
      </c>
      <c r="BY239" s="200">
        <v>0</v>
      </c>
      <c r="BZ239" s="200">
        <v>0</v>
      </c>
      <c r="CA239" s="200">
        <v>0</v>
      </c>
      <c r="CB239" s="200">
        <v>0</v>
      </c>
      <c r="CC239" s="200">
        <v>0</v>
      </c>
      <c r="CD239" s="200">
        <v>0</v>
      </c>
      <c r="CE239" s="200">
        <v>0</v>
      </c>
      <c r="CF239" s="200">
        <v>0</v>
      </c>
      <c r="CG239" s="200">
        <v>0</v>
      </c>
      <c r="CH239" s="205" t="s">
        <v>320</v>
      </c>
      <c r="CI239" s="200">
        <v>0</v>
      </c>
      <c r="CJ239" s="200">
        <v>0</v>
      </c>
      <c r="CK239" s="200">
        <v>0</v>
      </c>
      <c r="CL239" s="200">
        <v>0</v>
      </c>
      <c r="CM239" s="200">
        <v>0</v>
      </c>
      <c r="CN239" s="200">
        <v>0</v>
      </c>
      <c r="CO239" s="200">
        <v>0</v>
      </c>
      <c r="CP239" s="200">
        <v>0</v>
      </c>
      <c r="CQ239" s="200">
        <v>0</v>
      </c>
      <c r="CR239" s="200">
        <v>0</v>
      </c>
      <c r="CS239" s="200">
        <v>0</v>
      </c>
      <c r="CT239" s="205" t="s">
        <v>320</v>
      </c>
      <c r="CU239" s="209" t="s">
        <v>320</v>
      </c>
    </row>
    <row r="240" ht="15.4" customHeight="1" spans="1:99">
      <c r="A240" s="201" t="s">
        <v>712</v>
      </c>
      <c r="B240" s="202" t="s">
        <v>134</v>
      </c>
      <c r="C240" s="202" t="s">
        <v>134</v>
      </c>
      <c r="D240" s="202" t="s">
        <v>713</v>
      </c>
      <c r="E240" s="200">
        <v>257814.86</v>
      </c>
      <c r="F240" s="200">
        <v>257814.86</v>
      </c>
      <c r="G240" s="200">
        <v>0</v>
      </c>
      <c r="H240" s="200">
        <v>0</v>
      </c>
      <c r="I240" s="200">
        <v>0</v>
      </c>
      <c r="J240" s="200">
        <v>257814.86</v>
      </c>
      <c r="K240" s="200">
        <v>0</v>
      </c>
      <c r="L240" s="200">
        <v>0</v>
      </c>
      <c r="M240" s="200">
        <v>0</v>
      </c>
      <c r="N240" s="200">
        <v>0</v>
      </c>
      <c r="O240" s="200">
        <v>0</v>
      </c>
      <c r="P240" s="200">
        <v>0</v>
      </c>
      <c r="Q240" s="200">
        <v>0</v>
      </c>
      <c r="R240" s="200">
        <v>0</v>
      </c>
      <c r="S240" s="200">
        <v>0</v>
      </c>
      <c r="T240" s="200">
        <v>0</v>
      </c>
      <c r="U240" s="200">
        <v>0</v>
      </c>
      <c r="V240" s="200">
        <v>0</v>
      </c>
      <c r="W240" s="200">
        <v>0</v>
      </c>
      <c r="X240" s="200">
        <v>0</v>
      </c>
      <c r="Y240" s="200">
        <v>0</v>
      </c>
      <c r="Z240" s="200">
        <v>0</v>
      </c>
      <c r="AA240" s="200">
        <v>0</v>
      </c>
      <c r="AB240" s="200">
        <v>0</v>
      </c>
      <c r="AC240" s="200">
        <v>0</v>
      </c>
      <c r="AD240" s="200">
        <v>0</v>
      </c>
      <c r="AE240" s="200">
        <v>0</v>
      </c>
      <c r="AF240" s="200">
        <v>0</v>
      </c>
      <c r="AG240" s="200">
        <v>0</v>
      </c>
      <c r="AH240" s="200">
        <v>0</v>
      </c>
      <c r="AI240" s="200">
        <v>0</v>
      </c>
      <c r="AJ240" s="200">
        <v>0</v>
      </c>
      <c r="AK240" s="200">
        <v>0</v>
      </c>
      <c r="AL240" s="200">
        <v>0</v>
      </c>
      <c r="AM240" s="200">
        <v>0</v>
      </c>
      <c r="AN240" s="200">
        <v>0</v>
      </c>
      <c r="AO240" s="200">
        <v>0</v>
      </c>
      <c r="AP240" s="200">
        <v>0</v>
      </c>
      <c r="AQ240" s="200">
        <v>0</v>
      </c>
      <c r="AR240" s="200">
        <v>0</v>
      </c>
      <c r="AS240" s="200">
        <v>0</v>
      </c>
      <c r="AT240" s="200">
        <v>0</v>
      </c>
      <c r="AU240" s="200">
        <v>0</v>
      </c>
      <c r="AV240" s="200">
        <v>0</v>
      </c>
      <c r="AW240" s="200">
        <v>0</v>
      </c>
      <c r="AX240" s="200">
        <v>0</v>
      </c>
      <c r="AY240" s="200">
        <v>0</v>
      </c>
      <c r="AZ240" s="200">
        <v>0</v>
      </c>
      <c r="BA240" s="200">
        <v>0</v>
      </c>
      <c r="BB240" s="200">
        <v>0</v>
      </c>
      <c r="BC240" s="200">
        <v>0</v>
      </c>
      <c r="BD240" s="200">
        <v>0</v>
      </c>
      <c r="BE240" s="200">
        <v>0</v>
      </c>
      <c r="BF240" s="200">
        <v>0</v>
      </c>
      <c r="BG240" s="200">
        <v>0</v>
      </c>
      <c r="BH240" s="200">
        <v>0</v>
      </c>
      <c r="BI240" s="205" t="s">
        <v>320</v>
      </c>
      <c r="BJ240" s="205" t="s">
        <v>320</v>
      </c>
      <c r="BK240" s="205" t="s">
        <v>320</v>
      </c>
      <c r="BL240" s="205" t="s">
        <v>320</v>
      </c>
      <c r="BM240" s="205" t="s">
        <v>320</v>
      </c>
      <c r="BN240" s="205" t="s">
        <v>320</v>
      </c>
      <c r="BO240" s="205" t="s">
        <v>320</v>
      </c>
      <c r="BP240" s="205" t="s">
        <v>320</v>
      </c>
      <c r="BQ240" s="205" t="s">
        <v>320</v>
      </c>
      <c r="BR240" s="205" t="s">
        <v>320</v>
      </c>
      <c r="BS240" s="205" t="s">
        <v>320</v>
      </c>
      <c r="BT240" s="200">
        <v>0</v>
      </c>
      <c r="BU240" s="200">
        <v>0</v>
      </c>
      <c r="BV240" s="200">
        <v>0</v>
      </c>
      <c r="BW240" s="200">
        <v>0</v>
      </c>
      <c r="BX240" s="200">
        <v>0</v>
      </c>
      <c r="BY240" s="200">
        <v>0</v>
      </c>
      <c r="BZ240" s="200">
        <v>0</v>
      </c>
      <c r="CA240" s="200">
        <v>0</v>
      </c>
      <c r="CB240" s="200">
        <v>0</v>
      </c>
      <c r="CC240" s="200">
        <v>0</v>
      </c>
      <c r="CD240" s="200">
        <v>0</v>
      </c>
      <c r="CE240" s="200">
        <v>0</v>
      </c>
      <c r="CF240" s="200">
        <v>0</v>
      </c>
      <c r="CG240" s="200">
        <v>0</v>
      </c>
      <c r="CH240" s="205" t="s">
        <v>320</v>
      </c>
      <c r="CI240" s="200">
        <v>0</v>
      </c>
      <c r="CJ240" s="200">
        <v>0</v>
      </c>
      <c r="CK240" s="200">
        <v>0</v>
      </c>
      <c r="CL240" s="200">
        <v>0</v>
      </c>
      <c r="CM240" s="200">
        <v>0</v>
      </c>
      <c r="CN240" s="200">
        <v>0</v>
      </c>
      <c r="CO240" s="200">
        <v>0</v>
      </c>
      <c r="CP240" s="200">
        <v>0</v>
      </c>
      <c r="CQ240" s="200">
        <v>0</v>
      </c>
      <c r="CR240" s="200">
        <v>0</v>
      </c>
      <c r="CS240" s="200">
        <v>0</v>
      </c>
      <c r="CT240" s="205" t="s">
        <v>320</v>
      </c>
      <c r="CU240" s="209" t="s">
        <v>320</v>
      </c>
    </row>
    <row r="241" ht="15.4" customHeight="1" spans="1:99">
      <c r="A241" s="201" t="s">
        <v>714</v>
      </c>
      <c r="B241" s="202" t="s">
        <v>134</v>
      </c>
      <c r="C241" s="202" t="s">
        <v>134</v>
      </c>
      <c r="D241" s="202" t="s">
        <v>715</v>
      </c>
      <c r="E241" s="200">
        <v>206346.86</v>
      </c>
      <c r="F241" s="200">
        <v>206346.86</v>
      </c>
      <c r="G241" s="200">
        <v>0</v>
      </c>
      <c r="H241" s="200">
        <v>0</v>
      </c>
      <c r="I241" s="200">
        <v>0</v>
      </c>
      <c r="J241" s="200">
        <v>206346.86</v>
      </c>
      <c r="K241" s="200">
        <v>0</v>
      </c>
      <c r="L241" s="200">
        <v>0</v>
      </c>
      <c r="M241" s="200">
        <v>0</v>
      </c>
      <c r="N241" s="200">
        <v>0</v>
      </c>
      <c r="O241" s="200">
        <v>0</v>
      </c>
      <c r="P241" s="200">
        <v>0</v>
      </c>
      <c r="Q241" s="200">
        <v>0</v>
      </c>
      <c r="R241" s="200">
        <v>0</v>
      </c>
      <c r="S241" s="200">
        <v>0</v>
      </c>
      <c r="T241" s="200">
        <v>0</v>
      </c>
      <c r="U241" s="200">
        <v>0</v>
      </c>
      <c r="V241" s="200">
        <v>0</v>
      </c>
      <c r="W241" s="200">
        <v>0</v>
      </c>
      <c r="X241" s="200">
        <v>0</v>
      </c>
      <c r="Y241" s="200">
        <v>0</v>
      </c>
      <c r="Z241" s="200">
        <v>0</v>
      </c>
      <c r="AA241" s="200">
        <v>0</v>
      </c>
      <c r="AB241" s="200">
        <v>0</v>
      </c>
      <c r="AC241" s="200">
        <v>0</v>
      </c>
      <c r="AD241" s="200">
        <v>0</v>
      </c>
      <c r="AE241" s="200">
        <v>0</v>
      </c>
      <c r="AF241" s="200">
        <v>0</v>
      </c>
      <c r="AG241" s="200">
        <v>0</v>
      </c>
      <c r="AH241" s="200">
        <v>0</v>
      </c>
      <c r="AI241" s="200">
        <v>0</v>
      </c>
      <c r="AJ241" s="200">
        <v>0</v>
      </c>
      <c r="AK241" s="200">
        <v>0</v>
      </c>
      <c r="AL241" s="200">
        <v>0</v>
      </c>
      <c r="AM241" s="200">
        <v>0</v>
      </c>
      <c r="AN241" s="200">
        <v>0</v>
      </c>
      <c r="AO241" s="200">
        <v>0</v>
      </c>
      <c r="AP241" s="200">
        <v>0</v>
      </c>
      <c r="AQ241" s="200">
        <v>0</v>
      </c>
      <c r="AR241" s="200">
        <v>0</v>
      </c>
      <c r="AS241" s="200">
        <v>0</v>
      </c>
      <c r="AT241" s="200">
        <v>0</v>
      </c>
      <c r="AU241" s="200">
        <v>0</v>
      </c>
      <c r="AV241" s="200">
        <v>0</v>
      </c>
      <c r="AW241" s="200">
        <v>0</v>
      </c>
      <c r="AX241" s="200">
        <v>0</v>
      </c>
      <c r="AY241" s="200">
        <v>0</v>
      </c>
      <c r="AZ241" s="200">
        <v>0</v>
      </c>
      <c r="BA241" s="200">
        <v>0</v>
      </c>
      <c r="BB241" s="200">
        <v>0</v>
      </c>
      <c r="BC241" s="200">
        <v>0</v>
      </c>
      <c r="BD241" s="200">
        <v>0</v>
      </c>
      <c r="BE241" s="200">
        <v>0</v>
      </c>
      <c r="BF241" s="200">
        <v>0</v>
      </c>
      <c r="BG241" s="200">
        <v>0</v>
      </c>
      <c r="BH241" s="200">
        <v>0</v>
      </c>
      <c r="BI241" s="205" t="s">
        <v>320</v>
      </c>
      <c r="BJ241" s="205" t="s">
        <v>320</v>
      </c>
      <c r="BK241" s="205" t="s">
        <v>320</v>
      </c>
      <c r="BL241" s="205" t="s">
        <v>320</v>
      </c>
      <c r="BM241" s="205" t="s">
        <v>320</v>
      </c>
      <c r="BN241" s="205" t="s">
        <v>320</v>
      </c>
      <c r="BO241" s="205" t="s">
        <v>320</v>
      </c>
      <c r="BP241" s="205" t="s">
        <v>320</v>
      </c>
      <c r="BQ241" s="205" t="s">
        <v>320</v>
      </c>
      <c r="BR241" s="205" t="s">
        <v>320</v>
      </c>
      <c r="BS241" s="205" t="s">
        <v>320</v>
      </c>
      <c r="BT241" s="200">
        <v>0</v>
      </c>
      <c r="BU241" s="200">
        <v>0</v>
      </c>
      <c r="BV241" s="200">
        <v>0</v>
      </c>
      <c r="BW241" s="200">
        <v>0</v>
      </c>
      <c r="BX241" s="200">
        <v>0</v>
      </c>
      <c r="BY241" s="200">
        <v>0</v>
      </c>
      <c r="BZ241" s="200">
        <v>0</v>
      </c>
      <c r="CA241" s="200">
        <v>0</v>
      </c>
      <c r="CB241" s="200">
        <v>0</v>
      </c>
      <c r="CC241" s="200">
        <v>0</v>
      </c>
      <c r="CD241" s="200">
        <v>0</v>
      </c>
      <c r="CE241" s="200">
        <v>0</v>
      </c>
      <c r="CF241" s="200">
        <v>0</v>
      </c>
      <c r="CG241" s="200">
        <v>0</v>
      </c>
      <c r="CH241" s="205" t="s">
        <v>320</v>
      </c>
      <c r="CI241" s="200">
        <v>0</v>
      </c>
      <c r="CJ241" s="200">
        <v>0</v>
      </c>
      <c r="CK241" s="200">
        <v>0</v>
      </c>
      <c r="CL241" s="200">
        <v>0</v>
      </c>
      <c r="CM241" s="200">
        <v>0</v>
      </c>
      <c r="CN241" s="200">
        <v>0</v>
      </c>
      <c r="CO241" s="200">
        <v>0</v>
      </c>
      <c r="CP241" s="200">
        <v>0</v>
      </c>
      <c r="CQ241" s="200">
        <v>0</v>
      </c>
      <c r="CR241" s="200">
        <v>0</v>
      </c>
      <c r="CS241" s="200">
        <v>0</v>
      </c>
      <c r="CT241" s="205" t="s">
        <v>320</v>
      </c>
      <c r="CU241" s="209" t="s">
        <v>320</v>
      </c>
    </row>
    <row r="242" ht="15.4" customHeight="1" spans="1:99">
      <c r="A242" s="201" t="s">
        <v>716</v>
      </c>
      <c r="B242" s="202" t="s">
        <v>134</v>
      </c>
      <c r="C242" s="202" t="s">
        <v>134</v>
      </c>
      <c r="D242" s="202" t="s">
        <v>717</v>
      </c>
      <c r="E242" s="200">
        <v>235006.11</v>
      </c>
      <c r="F242" s="200">
        <v>235006.11</v>
      </c>
      <c r="G242" s="200">
        <v>0</v>
      </c>
      <c r="H242" s="200">
        <v>0</v>
      </c>
      <c r="I242" s="200">
        <v>0</v>
      </c>
      <c r="J242" s="200">
        <v>235006.11</v>
      </c>
      <c r="K242" s="200">
        <v>0</v>
      </c>
      <c r="L242" s="200">
        <v>0</v>
      </c>
      <c r="M242" s="200">
        <v>0</v>
      </c>
      <c r="N242" s="200">
        <v>0</v>
      </c>
      <c r="O242" s="200">
        <v>0</v>
      </c>
      <c r="P242" s="200">
        <v>0</v>
      </c>
      <c r="Q242" s="200">
        <v>0</v>
      </c>
      <c r="R242" s="200">
        <v>0</v>
      </c>
      <c r="S242" s="200">
        <v>0</v>
      </c>
      <c r="T242" s="200">
        <v>0</v>
      </c>
      <c r="U242" s="200">
        <v>0</v>
      </c>
      <c r="V242" s="200">
        <v>0</v>
      </c>
      <c r="W242" s="200">
        <v>0</v>
      </c>
      <c r="X242" s="200">
        <v>0</v>
      </c>
      <c r="Y242" s="200">
        <v>0</v>
      </c>
      <c r="Z242" s="200">
        <v>0</v>
      </c>
      <c r="AA242" s="200">
        <v>0</v>
      </c>
      <c r="AB242" s="200">
        <v>0</v>
      </c>
      <c r="AC242" s="200">
        <v>0</v>
      </c>
      <c r="AD242" s="200">
        <v>0</v>
      </c>
      <c r="AE242" s="200">
        <v>0</v>
      </c>
      <c r="AF242" s="200">
        <v>0</v>
      </c>
      <c r="AG242" s="200">
        <v>0</v>
      </c>
      <c r="AH242" s="200">
        <v>0</v>
      </c>
      <c r="AI242" s="200">
        <v>0</v>
      </c>
      <c r="AJ242" s="200">
        <v>0</v>
      </c>
      <c r="AK242" s="200">
        <v>0</v>
      </c>
      <c r="AL242" s="200">
        <v>0</v>
      </c>
      <c r="AM242" s="200">
        <v>0</v>
      </c>
      <c r="AN242" s="200">
        <v>0</v>
      </c>
      <c r="AO242" s="200">
        <v>0</v>
      </c>
      <c r="AP242" s="200">
        <v>0</v>
      </c>
      <c r="AQ242" s="200">
        <v>0</v>
      </c>
      <c r="AR242" s="200">
        <v>0</v>
      </c>
      <c r="AS242" s="200">
        <v>0</v>
      </c>
      <c r="AT242" s="200">
        <v>0</v>
      </c>
      <c r="AU242" s="200">
        <v>0</v>
      </c>
      <c r="AV242" s="200">
        <v>0</v>
      </c>
      <c r="AW242" s="200">
        <v>0</v>
      </c>
      <c r="AX242" s="200">
        <v>0</v>
      </c>
      <c r="AY242" s="200">
        <v>0</v>
      </c>
      <c r="AZ242" s="200">
        <v>0</v>
      </c>
      <c r="BA242" s="200">
        <v>0</v>
      </c>
      <c r="BB242" s="200">
        <v>0</v>
      </c>
      <c r="BC242" s="200">
        <v>0</v>
      </c>
      <c r="BD242" s="200">
        <v>0</v>
      </c>
      <c r="BE242" s="200">
        <v>0</v>
      </c>
      <c r="BF242" s="200">
        <v>0</v>
      </c>
      <c r="BG242" s="200">
        <v>0</v>
      </c>
      <c r="BH242" s="200">
        <v>0</v>
      </c>
      <c r="BI242" s="205" t="s">
        <v>320</v>
      </c>
      <c r="BJ242" s="205" t="s">
        <v>320</v>
      </c>
      <c r="BK242" s="205" t="s">
        <v>320</v>
      </c>
      <c r="BL242" s="205" t="s">
        <v>320</v>
      </c>
      <c r="BM242" s="205" t="s">
        <v>320</v>
      </c>
      <c r="BN242" s="205" t="s">
        <v>320</v>
      </c>
      <c r="BO242" s="205" t="s">
        <v>320</v>
      </c>
      <c r="BP242" s="205" t="s">
        <v>320</v>
      </c>
      <c r="BQ242" s="205" t="s">
        <v>320</v>
      </c>
      <c r="BR242" s="205" t="s">
        <v>320</v>
      </c>
      <c r="BS242" s="205" t="s">
        <v>320</v>
      </c>
      <c r="BT242" s="200">
        <v>0</v>
      </c>
      <c r="BU242" s="200">
        <v>0</v>
      </c>
      <c r="BV242" s="200">
        <v>0</v>
      </c>
      <c r="BW242" s="200">
        <v>0</v>
      </c>
      <c r="BX242" s="200">
        <v>0</v>
      </c>
      <c r="BY242" s="200">
        <v>0</v>
      </c>
      <c r="BZ242" s="200">
        <v>0</v>
      </c>
      <c r="CA242" s="200">
        <v>0</v>
      </c>
      <c r="CB242" s="200">
        <v>0</v>
      </c>
      <c r="CC242" s="200">
        <v>0</v>
      </c>
      <c r="CD242" s="200">
        <v>0</v>
      </c>
      <c r="CE242" s="200">
        <v>0</v>
      </c>
      <c r="CF242" s="200">
        <v>0</v>
      </c>
      <c r="CG242" s="200">
        <v>0</v>
      </c>
      <c r="CH242" s="205" t="s">
        <v>320</v>
      </c>
      <c r="CI242" s="200">
        <v>0</v>
      </c>
      <c r="CJ242" s="200">
        <v>0</v>
      </c>
      <c r="CK242" s="200">
        <v>0</v>
      </c>
      <c r="CL242" s="200">
        <v>0</v>
      </c>
      <c r="CM242" s="200">
        <v>0</v>
      </c>
      <c r="CN242" s="200">
        <v>0</v>
      </c>
      <c r="CO242" s="200">
        <v>0</v>
      </c>
      <c r="CP242" s="200">
        <v>0</v>
      </c>
      <c r="CQ242" s="200">
        <v>0</v>
      </c>
      <c r="CR242" s="200">
        <v>0</v>
      </c>
      <c r="CS242" s="200">
        <v>0</v>
      </c>
      <c r="CT242" s="205" t="s">
        <v>320</v>
      </c>
      <c r="CU242" s="209" t="s">
        <v>320</v>
      </c>
    </row>
    <row r="243" ht="15.4" customHeight="1" spans="1:99">
      <c r="A243" s="201" t="s">
        <v>718</v>
      </c>
      <c r="B243" s="202" t="s">
        <v>134</v>
      </c>
      <c r="C243" s="202" t="s">
        <v>134</v>
      </c>
      <c r="D243" s="202" t="s">
        <v>719</v>
      </c>
      <c r="E243" s="200">
        <v>73515.64</v>
      </c>
      <c r="F243" s="200">
        <v>73515.64</v>
      </c>
      <c r="G243" s="200">
        <v>0</v>
      </c>
      <c r="H243" s="200">
        <v>0</v>
      </c>
      <c r="I243" s="200">
        <v>0</v>
      </c>
      <c r="J243" s="200">
        <v>73515.64</v>
      </c>
      <c r="K243" s="200">
        <v>0</v>
      </c>
      <c r="L243" s="200">
        <v>0</v>
      </c>
      <c r="M243" s="200">
        <v>0</v>
      </c>
      <c r="N243" s="200">
        <v>0</v>
      </c>
      <c r="O243" s="200">
        <v>0</v>
      </c>
      <c r="P243" s="200">
        <v>0</v>
      </c>
      <c r="Q243" s="200">
        <v>0</v>
      </c>
      <c r="R243" s="200">
        <v>0</v>
      </c>
      <c r="S243" s="200">
        <v>0</v>
      </c>
      <c r="T243" s="200">
        <v>0</v>
      </c>
      <c r="U243" s="200">
        <v>0</v>
      </c>
      <c r="V243" s="200">
        <v>0</v>
      </c>
      <c r="W243" s="200">
        <v>0</v>
      </c>
      <c r="X243" s="200">
        <v>0</v>
      </c>
      <c r="Y243" s="200">
        <v>0</v>
      </c>
      <c r="Z243" s="200">
        <v>0</v>
      </c>
      <c r="AA243" s="200">
        <v>0</v>
      </c>
      <c r="AB243" s="200">
        <v>0</v>
      </c>
      <c r="AC243" s="200">
        <v>0</v>
      </c>
      <c r="AD243" s="200">
        <v>0</v>
      </c>
      <c r="AE243" s="200">
        <v>0</v>
      </c>
      <c r="AF243" s="200">
        <v>0</v>
      </c>
      <c r="AG243" s="200">
        <v>0</v>
      </c>
      <c r="AH243" s="200">
        <v>0</v>
      </c>
      <c r="AI243" s="200">
        <v>0</v>
      </c>
      <c r="AJ243" s="200">
        <v>0</v>
      </c>
      <c r="AK243" s="200">
        <v>0</v>
      </c>
      <c r="AL243" s="200">
        <v>0</v>
      </c>
      <c r="AM243" s="200">
        <v>0</v>
      </c>
      <c r="AN243" s="200">
        <v>0</v>
      </c>
      <c r="AO243" s="200">
        <v>0</v>
      </c>
      <c r="AP243" s="200">
        <v>0</v>
      </c>
      <c r="AQ243" s="200">
        <v>0</v>
      </c>
      <c r="AR243" s="200">
        <v>0</v>
      </c>
      <c r="AS243" s="200">
        <v>0</v>
      </c>
      <c r="AT243" s="200">
        <v>0</v>
      </c>
      <c r="AU243" s="200">
        <v>0</v>
      </c>
      <c r="AV243" s="200">
        <v>0</v>
      </c>
      <c r="AW243" s="200">
        <v>0</v>
      </c>
      <c r="AX243" s="200">
        <v>0</v>
      </c>
      <c r="AY243" s="200">
        <v>0</v>
      </c>
      <c r="AZ243" s="200">
        <v>0</v>
      </c>
      <c r="BA243" s="200">
        <v>0</v>
      </c>
      <c r="BB243" s="200">
        <v>0</v>
      </c>
      <c r="BC243" s="200">
        <v>0</v>
      </c>
      <c r="BD243" s="200">
        <v>0</v>
      </c>
      <c r="BE243" s="200">
        <v>0</v>
      </c>
      <c r="BF243" s="200">
        <v>0</v>
      </c>
      <c r="BG243" s="200">
        <v>0</v>
      </c>
      <c r="BH243" s="200">
        <v>0</v>
      </c>
      <c r="BI243" s="205" t="s">
        <v>320</v>
      </c>
      <c r="BJ243" s="205" t="s">
        <v>320</v>
      </c>
      <c r="BK243" s="205" t="s">
        <v>320</v>
      </c>
      <c r="BL243" s="205" t="s">
        <v>320</v>
      </c>
      <c r="BM243" s="205" t="s">
        <v>320</v>
      </c>
      <c r="BN243" s="205" t="s">
        <v>320</v>
      </c>
      <c r="BO243" s="205" t="s">
        <v>320</v>
      </c>
      <c r="BP243" s="205" t="s">
        <v>320</v>
      </c>
      <c r="BQ243" s="205" t="s">
        <v>320</v>
      </c>
      <c r="BR243" s="205" t="s">
        <v>320</v>
      </c>
      <c r="BS243" s="205" t="s">
        <v>320</v>
      </c>
      <c r="BT243" s="200">
        <v>0</v>
      </c>
      <c r="BU243" s="200">
        <v>0</v>
      </c>
      <c r="BV243" s="200">
        <v>0</v>
      </c>
      <c r="BW243" s="200">
        <v>0</v>
      </c>
      <c r="BX243" s="200">
        <v>0</v>
      </c>
      <c r="BY243" s="200">
        <v>0</v>
      </c>
      <c r="BZ243" s="200">
        <v>0</v>
      </c>
      <c r="CA243" s="200">
        <v>0</v>
      </c>
      <c r="CB243" s="200">
        <v>0</v>
      </c>
      <c r="CC243" s="200">
        <v>0</v>
      </c>
      <c r="CD243" s="200">
        <v>0</v>
      </c>
      <c r="CE243" s="200">
        <v>0</v>
      </c>
      <c r="CF243" s="200">
        <v>0</v>
      </c>
      <c r="CG243" s="200">
        <v>0</v>
      </c>
      <c r="CH243" s="205" t="s">
        <v>320</v>
      </c>
      <c r="CI243" s="200">
        <v>0</v>
      </c>
      <c r="CJ243" s="200">
        <v>0</v>
      </c>
      <c r="CK243" s="200">
        <v>0</v>
      </c>
      <c r="CL243" s="200">
        <v>0</v>
      </c>
      <c r="CM243" s="200">
        <v>0</v>
      </c>
      <c r="CN243" s="200">
        <v>0</v>
      </c>
      <c r="CO243" s="200">
        <v>0</v>
      </c>
      <c r="CP243" s="200">
        <v>0</v>
      </c>
      <c r="CQ243" s="200">
        <v>0</v>
      </c>
      <c r="CR243" s="200">
        <v>0</v>
      </c>
      <c r="CS243" s="200">
        <v>0</v>
      </c>
      <c r="CT243" s="205" t="s">
        <v>320</v>
      </c>
      <c r="CU243" s="209" t="s">
        <v>320</v>
      </c>
    </row>
    <row r="244" ht="15.4" customHeight="1" spans="1:99">
      <c r="A244" s="201" t="s">
        <v>720</v>
      </c>
      <c r="B244" s="202" t="s">
        <v>134</v>
      </c>
      <c r="C244" s="202" t="s">
        <v>134</v>
      </c>
      <c r="D244" s="202" t="s">
        <v>721</v>
      </c>
      <c r="E244" s="200">
        <v>1242845.88</v>
      </c>
      <c r="F244" s="200">
        <v>0</v>
      </c>
      <c r="G244" s="200">
        <v>0</v>
      </c>
      <c r="H244" s="200">
        <v>0</v>
      </c>
      <c r="I244" s="200">
        <v>0</v>
      </c>
      <c r="J244" s="200">
        <v>0</v>
      </c>
      <c r="K244" s="200">
        <v>0</v>
      </c>
      <c r="L244" s="200">
        <v>0</v>
      </c>
      <c r="M244" s="200">
        <v>0</v>
      </c>
      <c r="N244" s="200">
        <v>0</v>
      </c>
      <c r="O244" s="200">
        <v>0</v>
      </c>
      <c r="P244" s="200">
        <v>0</v>
      </c>
      <c r="Q244" s="200">
        <v>0</v>
      </c>
      <c r="R244" s="200">
        <v>0</v>
      </c>
      <c r="S244" s="200">
        <v>0</v>
      </c>
      <c r="T244" s="200">
        <v>0</v>
      </c>
      <c r="U244" s="200">
        <v>0</v>
      </c>
      <c r="V244" s="200">
        <v>0</v>
      </c>
      <c r="W244" s="200">
        <v>0</v>
      </c>
      <c r="X244" s="200">
        <v>0</v>
      </c>
      <c r="Y244" s="200">
        <v>0</v>
      </c>
      <c r="Z244" s="200">
        <v>0</v>
      </c>
      <c r="AA244" s="200">
        <v>0</v>
      </c>
      <c r="AB244" s="200">
        <v>0</v>
      </c>
      <c r="AC244" s="200">
        <v>0</v>
      </c>
      <c r="AD244" s="200">
        <v>0</v>
      </c>
      <c r="AE244" s="200">
        <v>0</v>
      </c>
      <c r="AF244" s="200">
        <v>0</v>
      </c>
      <c r="AG244" s="200">
        <v>0</v>
      </c>
      <c r="AH244" s="200">
        <v>0</v>
      </c>
      <c r="AI244" s="200">
        <v>0</v>
      </c>
      <c r="AJ244" s="200">
        <v>0</v>
      </c>
      <c r="AK244" s="200">
        <v>0</v>
      </c>
      <c r="AL244" s="200">
        <v>0</v>
      </c>
      <c r="AM244" s="200">
        <v>0</v>
      </c>
      <c r="AN244" s="200">
        <v>0</v>
      </c>
      <c r="AO244" s="200">
        <v>0</v>
      </c>
      <c r="AP244" s="200">
        <v>0</v>
      </c>
      <c r="AQ244" s="200">
        <v>0</v>
      </c>
      <c r="AR244" s="200">
        <v>1242845.88</v>
      </c>
      <c r="AS244" s="200">
        <v>0</v>
      </c>
      <c r="AT244" s="200">
        <v>0</v>
      </c>
      <c r="AU244" s="200">
        <v>0</v>
      </c>
      <c r="AV244" s="200">
        <v>0</v>
      </c>
      <c r="AW244" s="200">
        <v>654165.69</v>
      </c>
      <c r="AX244" s="200">
        <v>0</v>
      </c>
      <c r="AY244" s="200">
        <v>0</v>
      </c>
      <c r="AZ244" s="200">
        <v>0</v>
      </c>
      <c r="BA244" s="200">
        <v>0</v>
      </c>
      <c r="BB244" s="200">
        <v>0</v>
      </c>
      <c r="BC244" s="200">
        <v>0</v>
      </c>
      <c r="BD244" s="200">
        <v>0</v>
      </c>
      <c r="BE244" s="200">
        <v>0</v>
      </c>
      <c r="BF244" s="200">
        <v>0</v>
      </c>
      <c r="BG244" s="200">
        <v>0</v>
      </c>
      <c r="BH244" s="200">
        <v>588680.19</v>
      </c>
      <c r="BI244" s="205" t="s">
        <v>320</v>
      </c>
      <c r="BJ244" s="205" t="s">
        <v>320</v>
      </c>
      <c r="BK244" s="205" t="s">
        <v>320</v>
      </c>
      <c r="BL244" s="205" t="s">
        <v>320</v>
      </c>
      <c r="BM244" s="205" t="s">
        <v>320</v>
      </c>
      <c r="BN244" s="205" t="s">
        <v>320</v>
      </c>
      <c r="BO244" s="205" t="s">
        <v>320</v>
      </c>
      <c r="BP244" s="205" t="s">
        <v>320</v>
      </c>
      <c r="BQ244" s="205" t="s">
        <v>320</v>
      </c>
      <c r="BR244" s="205" t="s">
        <v>320</v>
      </c>
      <c r="BS244" s="205" t="s">
        <v>320</v>
      </c>
      <c r="BT244" s="200">
        <v>0</v>
      </c>
      <c r="BU244" s="200">
        <v>0</v>
      </c>
      <c r="BV244" s="200">
        <v>0</v>
      </c>
      <c r="BW244" s="200">
        <v>0</v>
      </c>
      <c r="BX244" s="200">
        <v>0</v>
      </c>
      <c r="BY244" s="200">
        <v>0</v>
      </c>
      <c r="BZ244" s="200">
        <v>0</v>
      </c>
      <c r="CA244" s="200">
        <v>0</v>
      </c>
      <c r="CB244" s="200">
        <v>0</v>
      </c>
      <c r="CC244" s="200">
        <v>0</v>
      </c>
      <c r="CD244" s="200">
        <v>0</v>
      </c>
      <c r="CE244" s="200">
        <v>0</v>
      </c>
      <c r="CF244" s="200">
        <v>0</v>
      </c>
      <c r="CG244" s="200">
        <v>0</v>
      </c>
      <c r="CH244" s="205" t="s">
        <v>320</v>
      </c>
      <c r="CI244" s="200">
        <v>0</v>
      </c>
      <c r="CJ244" s="200">
        <v>0</v>
      </c>
      <c r="CK244" s="200">
        <v>0</v>
      </c>
      <c r="CL244" s="200">
        <v>0</v>
      </c>
      <c r="CM244" s="200">
        <v>0</v>
      </c>
      <c r="CN244" s="200">
        <v>0</v>
      </c>
      <c r="CO244" s="200">
        <v>0</v>
      </c>
      <c r="CP244" s="200">
        <v>0</v>
      </c>
      <c r="CQ244" s="200">
        <v>0</v>
      </c>
      <c r="CR244" s="200">
        <v>0</v>
      </c>
      <c r="CS244" s="200">
        <v>0</v>
      </c>
      <c r="CT244" s="205" t="s">
        <v>320</v>
      </c>
      <c r="CU244" s="209" t="s">
        <v>320</v>
      </c>
    </row>
    <row r="245" ht="15.4" customHeight="1" spans="1:99">
      <c r="A245" s="201" t="s">
        <v>722</v>
      </c>
      <c r="B245" s="202" t="s">
        <v>134</v>
      </c>
      <c r="C245" s="202" t="s">
        <v>134</v>
      </c>
      <c r="D245" s="202" t="s">
        <v>723</v>
      </c>
      <c r="E245" s="200">
        <v>1242845.88</v>
      </c>
      <c r="F245" s="200">
        <v>0</v>
      </c>
      <c r="G245" s="200">
        <v>0</v>
      </c>
      <c r="H245" s="200">
        <v>0</v>
      </c>
      <c r="I245" s="200">
        <v>0</v>
      </c>
      <c r="J245" s="200">
        <v>0</v>
      </c>
      <c r="K245" s="200">
        <v>0</v>
      </c>
      <c r="L245" s="200">
        <v>0</v>
      </c>
      <c r="M245" s="200">
        <v>0</v>
      </c>
      <c r="N245" s="200">
        <v>0</v>
      </c>
      <c r="O245" s="200">
        <v>0</v>
      </c>
      <c r="P245" s="200">
        <v>0</v>
      </c>
      <c r="Q245" s="200">
        <v>0</v>
      </c>
      <c r="R245" s="200">
        <v>0</v>
      </c>
      <c r="S245" s="200">
        <v>0</v>
      </c>
      <c r="T245" s="200">
        <v>0</v>
      </c>
      <c r="U245" s="200">
        <v>0</v>
      </c>
      <c r="V245" s="200">
        <v>0</v>
      </c>
      <c r="W245" s="200">
        <v>0</v>
      </c>
      <c r="X245" s="200">
        <v>0</v>
      </c>
      <c r="Y245" s="200">
        <v>0</v>
      </c>
      <c r="Z245" s="200">
        <v>0</v>
      </c>
      <c r="AA245" s="200">
        <v>0</v>
      </c>
      <c r="AB245" s="200">
        <v>0</v>
      </c>
      <c r="AC245" s="200">
        <v>0</v>
      </c>
      <c r="AD245" s="200">
        <v>0</v>
      </c>
      <c r="AE245" s="200">
        <v>0</v>
      </c>
      <c r="AF245" s="200">
        <v>0</v>
      </c>
      <c r="AG245" s="200">
        <v>0</v>
      </c>
      <c r="AH245" s="200">
        <v>0</v>
      </c>
      <c r="AI245" s="200">
        <v>0</v>
      </c>
      <c r="AJ245" s="200">
        <v>0</v>
      </c>
      <c r="AK245" s="200">
        <v>0</v>
      </c>
      <c r="AL245" s="200">
        <v>0</v>
      </c>
      <c r="AM245" s="200">
        <v>0</v>
      </c>
      <c r="AN245" s="200">
        <v>0</v>
      </c>
      <c r="AO245" s="200">
        <v>0</v>
      </c>
      <c r="AP245" s="200">
        <v>0</v>
      </c>
      <c r="AQ245" s="200">
        <v>0</v>
      </c>
      <c r="AR245" s="200">
        <v>1242845.88</v>
      </c>
      <c r="AS245" s="200">
        <v>0</v>
      </c>
      <c r="AT245" s="200">
        <v>0</v>
      </c>
      <c r="AU245" s="200">
        <v>0</v>
      </c>
      <c r="AV245" s="200">
        <v>0</v>
      </c>
      <c r="AW245" s="200">
        <v>654165.69</v>
      </c>
      <c r="AX245" s="200">
        <v>0</v>
      </c>
      <c r="AY245" s="200">
        <v>0</v>
      </c>
      <c r="AZ245" s="200">
        <v>0</v>
      </c>
      <c r="BA245" s="200">
        <v>0</v>
      </c>
      <c r="BB245" s="200">
        <v>0</v>
      </c>
      <c r="BC245" s="200">
        <v>0</v>
      </c>
      <c r="BD245" s="200">
        <v>0</v>
      </c>
      <c r="BE245" s="200">
        <v>0</v>
      </c>
      <c r="BF245" s="200">
        <v>0</v>
      </c>
      <c r="BG245" s="200">
        <v>0</v>
      </c>
      <c r="BH245" s="200">
        <v>588680.19</v>
      </c>
      <c r="BI245" s="205" t="s">
        <v>320</v>
      </c>
      <c r="BJ245" s="205" t="s">
        <v>320</v>
      </c>
      <c r="BK245" s="205" t="s">
        <v>320</v>
      </c>
      <c r="BL245" s="205" t="s">
        <v>320</v>
      </c>
      <c r="BM245" s="205" t="s">
        <v>320</v>
      </c>
      <c r="BN245" s="205" t="s">
        <v>320</v>
      </c>
      <c r="BO245" s="205" t="s">
        <v>320</v>
      </c>
      <c r="BP245" s="205" t="s">
        <v>320</v>
      </c>
      <c r="BQ245" s="205" t="s">
        <v>320</v>
      </c>
      <c r="BR245" s="205" t="s">
        <v>320</v>
      </c>
      <c r="BS245" s="205" t="s">
        <v>320</v>
      </c>
      <c r="BT245" s="200">
        <v>0</v>
      </c>
      <c r="BU245" s="200">
        <v>0</v>
      </c>
      <c r="BV245" s="200">
        <v>0</v>
      </c>
      <c r="BW245" s="200">
        <v>0</v>
      </c>
      <c r="BX245" s="200">
        <v>0</v>
      </c>
      <c r="BY245" s="200">
        <v>0</v>
      </c>
      <c r="BZ245" s="200">
        <v>0</v>
      </c>
      <c r="CA245" s="200">
        <v>0</v>
      </c>
      <c r="CB245" s="200">
        <v>0</v>
      </c>
      <c r="CC245" s="200">
        <v>0</v>
      </c>
      <c r="CD245" s="200">
        <v>0</v>
      </c>
      <c r="CE245" s="200">
        <v>0</v>
      </c>
      <c r="CF245" s="200">
        <v>0</v>
      </c>
      <c r="CG245" s="200">
        <v>0</v>
      </c>
      <c r="CH245" s="205" t="s">
        <v>320</v>
      </c>
      <c r="CI245" s="200">
        <v>0</v>
      </c>
      <c r="CJ245" s="200">
        <v>0</v>
      </c>
      <c r="CK245" s="200">
        <v>0</v>
      </c>
      <c r="CL245" s="200">
        <v>0</v>
      </c>
      <c r="CM245" s="200">
        <v>0</v>
      </c>
      <c r="CN245" s="200">
        <v>0</v>
      </c>
      <c r="CO245" s="200">
        <v>0</v>
      </c>
      <c r="CP245" s="200">
        <v>0</v>
      </c>
      <c r="CQ245" s="200">
        <v>0</v>
      </c>
      <c r="CR245" s="200">
        <v>0</v>
      </c>
      <c r="CS245" s="200">
        <v>0</v>
      </c>
      <c r="CT245" s="205" t="s">
        <v>320</v>
      </c>
      <c r="CU245" s="209" t="s">
        <v>320</v>
      </c>
    </row>
    <row r="246" ht="15.4" customHeight="1" spans="1:99">
      <c r="A246" s="201" t="s">
        <v>724</v>
      </c>
      <c r="B246" s="202" t="s">
        <v>134</v>
      </c>
      <c r="C246" s="202" t="s">
        <v>134</v>
      </c>
      <c r="D246" s="202" t="s">
        <v>725</v>
      </c>
      <c r="E246" s="200">
        <v>3343064872.93</v>
      </c>
      <c r="F246" s="200">
        <v>1004326582.98</v>
      </c>
      <c r="G246" s="200">
        <v>197482862.29</v>
      </c>
      <c r="H246" s="200">
        <v>18545120.94</v>
      </c>
      <c r="I246" s="200">
        <v>4130001</v>
      </c>
      <c r="J246" s="200">
        <v>128906320.61</v>
      </c>
      <c r="K246" s="200">
        <v>8151837.71</v>
      </c>
      <c r="L246" s="200">
        <v>556312349.68</v>
      </c>
      <c r="M246" s="200">
        <v>36731860.11</v>
      </c>
      <c r="N246" s="200">
        <v>7604764</v>
      </c>
      <c r="O246" s="200">
        <v>46461466.64</v>
      </c>
      <c r="P246" s="200">
        <v>2272967026.38</v>
      </c>
      <c r="Q246" s="200">
        <v>25705910.3</v>
      </c>
      <c r="R246" s="200">
        <v>1355390.05</v>
      </c>
      <c r="S246" s="200">
        <v>1386</v>
      </c>
      <c r="T246" s="200">
        <v>13410160.9</v>
      </c>
      <c r="U246" s="200">
        <v>6295650.65</v>
      </c>
      <c r="V246" s="200">
        <v>34895066.91</v>
      </c>
      <c r="W246" s="200">
        <v>2565320.38</v>
      </c>
      <c r="X246" s="200">
        <v>0</v>
      </c>
      <c r="Y246" s="200">
        <v>20541170.68</v>
      </c>
      <c r="Z246" s="200">
        <v>4760188.1</v>
      </c>
      <c r="AA246" s="200">
        <v>0</v>
      </c>
      <c r="AB246" s="200">
        <v>73005319.43</v>
      </c>
      <c r="AC246" s="200">
        <v>4909308.85</v>
      </c>
      <c r="AD246" s="200">
        <v>282965.6</v>
      </c>
      <c r="AE246" s="200">
        <v>4186063.27</v>
      </c>
      <c r="AF246" s="200">
        <v>430695.95</v>
      </c>
      <c r="AG246" s="200">
        <v>1789849868.38</v>
      </c>
      <c r="AH246" s="200">
        <v>0</v>
      </c>
      <c r="AI246" s="200">
        <v>2890200</v>
      </c>
      <c r="AJ246" s="200">
        <v>11522577.32</v>
      </c>
      <c r="AK246" s="200">
        <v>4290935.43</v>
      </c>
      <c r="AL246" s="200">
        <v>5871882.99</v>
      </c>
      <c r="AM246" s="200">
        <v>9975931.3</v>
      </c>
      <c r="AN246" s="200">
        <v>4607821.66</v>
      </c>
      <c r="AO246" s="200">
        <v>1664260.08</v>
      </c>
      <c r="AP246" s="200">
        <v>24706579.49</v>
      </c>
      <c r="AQ246" s="200">
        <v>225242372.66</v>
      </c>
      <c r="AR246" s="200">
        <v>53879142.18</v>
      </c>
      <c r="AS246" s="200">
        <v>359057.9</v>
      </c>
      <c r="AT246" s="200">
        <v>0</v>
      </c>
      <c r="AU246" s="200">
        <v>0</v>
      </c>
      <c r="AV246" s="200">
        <v>1435858.41</v>
      </c>
      <c r="AW246" s="200">
        <v>4589711</v>
      </c>
      <c r="AX246" s="200">
        <v>3437140.91</v>
      </c>
      <c r="AY246" s="200">
        <v>5004790.14</v>
      </c>
      <c r="AZ246" s="200">
        <v>0</v>
      </c>
      <c r="BA246" s="200">
        <v>27160</v>
      </c>
      <c r="BB246" s="200">
        <v>0</v>
      </c>
      <c r="BC246" s="200">
        <v>37697701.44</v>
      </c>
      <c r="BD246" s="200">
        <v>0</v>
      </c>
      <c r="BE246" s="200">
        <v>0</v>
      </c>
      <c r="BF246" s="200">
        <v>0</v>
      </c>
      <c r="BG246" s="200">
        <v>0</v>
      </c>
      <c r="BH246" s="200">
        <v>1327722.38</v>
      </c>
      <c r="BI246" s="205" t="s">
        <v>320</v>
      </c>
      <c r="BJ246" s="205" t="s">
        <v>320</v>
      </c>
      <c r="BK246" s="205" t="s">
        <v>320</v>
      </c>
      <c r="BL246" s="205" t="s">
        <v>320</v>
      </c>
      <c r="BM246" s="205" t="s">
        <v>320</v>
      </c>
      <c r="BN246" s="205" t="s">
        <v>320</v>
      </c>
      <c r="BO246" s="205" t="s">
        <v>320</v>
      </c>
      <c r="BP246" s="205" t="s">
        <v>320</v>
      </c>
      <c r="BQ246" s="205" t="s">
        <v>320</v>
      </c>
      <c r="BR246" s="205" t="s">
        <v>320</v>
      </c>
      <c r="BS246" s="205" t="s">
        <v>320</v>
      </c>
      <c r="BT246" s="200">
        <v>11045237.4</v>
      </c>
      <c r="BU246" s="200">
        <v>0</v>
      </c>
      <c r="BV246" s="200">
        <v>550902.82</v>
      </c>
      <c r="BW246" s="200">
        <v>10097290</v>
      </c>
      <c r="BX246" s="200">
        <v>0</v>
      </c>
      <c r="BY246" s="200">
        <v>0</v>
      </c>
      <c r="BZ246" s="200">
        <v>0</v>
      </c>
      <c r="CA246" s="200">
        <v>0</v>
      </c>
      <c r="CB246" s="200">
        <v>0</v>
      </c>
      <c r="CC246" s="200">
        <v>0</v>
      </c>
      <c r="CD246" s="200">
        <v>0</v>
      </c>
      <c r="CE246" s="200">
        <v>0</v>
      </c>
      <c r="CF246" s="200">
        <v>0</v>
      </c>
      <c r="CG246" s="200">
        <v>0</v>
      </c>
      <c r="CH246" s="205" t="s">
        <v>320</v>
      </c>
      <c r="CI246" s="200">
        <v>397044.58</v>
      </c>
      <c r="CJ246" s="200">
        <v>0</v>
      </c>
      <c r="CK246" s="200">
        <v>0</v>
      </c>
      <c r="CL246" s="200">
        <v>0</v>
      </c>
      <c r="CM246" s="200">
        <v>0</v>
      </c>
      <c r="CN246" s="200">
        <v>0</v>
      </c>
      <c r="CO246" s="200">
        <v>773643.99</v>
      </c>
      <c r="CP246" s="200">
        <v>773643.99</v>
      </c>
      <c r="CQ246" s="200">
        <v>0</v>
      </c>
      <c r="CR246" s="200">
        <v>73240</v>
      </c>
      <c r="CS246" s="200">
        <v>73240</v>
      </c>
      <c r="CT246" s="205" t="s">
        <v>320</v>
      </c>
      <c r="CU246" s="209" t="s">
        <v>320</v>
      </c>
    </row>
    <row r="247" ht="15.4" customHeight="1" spans="1:99">
      <c r="A247" s="201" t="s">
        <v>726</v>
      </c>
      <c r="B247" s="202" t="s">
        <v>134</v>
      </c>
      <c r="C247" s="202" t="s">
        <v>134</v>
      </c>
      <c r="D247" s="202" t="s">
        <v>727</v>
      </c>
      <c r="E247" s="200">
        <v>7635251.98</v>
      </c>
      <c r="F247" s="200">
        <v>6883111.63</v>
      </c>
      <c r="G247" s="200">
        <v>1852717.63</v>
      </c>
      <c r="H247" s="200">
        <v>1520709</v>
      </c>
      <c r="I247" s="200">
        <v>1048677.34</v>
      </c>
      <c r="J247" s="200">
        <v>892456.96</v>
      </c>
      <c r="K247" s="200">
        <v>281204</v>
      </c>
      <c r="L247" s="200">
        <v>473446.66</v>
      </c>
      <c r="M247" s="200">
        <v>785795.44</v>
      </c>
      <c r="N247" s="200">
        <v>4604.6</v>
      </c>
      <c r="O247" s="200">
        <v>23500</v>
      </c>
      <c r="P247" s="200">
        <v>426846.21</v>
      </c>
      <c r="Q247" s="200">
        <v>103619.92</v>
      </c>
      <c r="R247" s="200">
        <v>28013.5</v>
      </c>
      <c r="S247" s="200">
        <v>0</v>
      </c>
      <c r="T247" s="200">
        <v>4773</v>
      </c>
      <c r="U247" s="200">
        <v>8394.11</v>
      </c>
      <c r="V247" s="200">
        <v>45076.73</v>
      </c>
      <c r="W247" s="200">
        <v>14163.19</v>
      </c>
      <c r="X247" s="200">
        <v>0</v>
      </c>
      <c r="Y247" s="200">
        <v>0</v>
      </c>
      <c r="Z247" s="200">
        <v>54217.9</v>
      </c>
      <c r="AA247" s="200">
        <v>0</v>
      </c>
      <c r="AB247" s="200">
        <v>16285</v>
      </c>
      <c r="AC247" s="200">
        <v>6000</v>
      </c>
      <c r="AD247" s="200">
        <v>0</v>
      </c>
      <c r="AE247" s="200">
        <v>0</v>
      </c>
      <c r="AF247" s="200">
        <v>81700</v>
      </c>
      <c r="AG247" s="200">
        <v>1315.14</v>
      </c>
      <c r="AH247" s="200">
        <v>0</v>
      </c>
      <c r="AI247" s="200">
        <v>0</v>
      </c>
      <c r="AJ247" s="200">
        <v>2780</v>
      </c>
      <c r="AK247" s="200">
        <v>0</v>
      </c>
      <c r="AL247" s="200">
        <v>29756</v>
      </c>
      <c r="AM247" s="200">
        <v>10129.42</v>
      </c>
      <c r="AN247" s="200">
        <v>0</v>
      </c>
      <c r="AO247" s="200">
        <v>0</v>
      </c>
      <c r="AP247" s="200">
        <v>0</v>
      </c>
      <c r="AQ247" s="200">
        <v>20622.3</v>
      </c>
      <c r="AR247" s="200">
        <v>314926.14</v>
      </c>
      <c r="AS247" s="200">
        <v>0</v>
      </c>
      <c r="AT247" s="200">
        <v>0</v>
      </c>
      <c r="AU247" s="200">
        <v>0</v>
      </c>
      <c r="AV247" s="200">
        <v>0</v>
      </c>
      <c r="AW247" s="200">
        <v>84980</v>
      </c>
      <c r="AX247" s="200">
        <v>0</v>
      </c>
      <c r="AY247" s="200">
        <v>0</v>
      </c>
      <c r="AZ247" s="200">
        <v>0</v>
      </c>
      <c r="BA247" s="200">
        <v>360</v>
      </c>
      <c r="BB247" s="200">
        <v>0</v>
      </c>
      <c r="BC247" s="200">
        <v>133973.04</v>
      </c>
      <c r="BD247" s="200">
        <v>0</v>
      </c>
      <c r="BE247" s="200">
        <v>0</v>
      </c>
      <c r="BF247" s="200">
        <v>0</v>
      </c>
      <c r="BG247" s="200">
        <v>0</v>
      </c>
      <c r="BH247" s="200">
        <v>95613.1</v>
      </c>
      <c r="BI247" s="205" t="s">
        <v>320</v>
      </c>
      <c r="BJ247" s="205" t="s">
        <v>320</v>
      </c>
      <c r="BK247" s="205" t="s">
        <v>320</v>
      </c>
      <c r="BL247" s="205" t="s">
        <v>320</v>
      </c>
      <c r="BM247" s="205" t="s">
        <v>320</v>
      </c>
      <c r="BN247" s="205" t="s">
        <v>320</v>
      </c>
      <c r="BO247" s="205" t="s">
        <v>320</v>
      </c>
      <c r="BP247" s="205" t="s">
        <v>320</v>
      </c>
      <c r="BQ247" s="205" t="s">
        <v>320</v>
      </c>
      <c r="BR247" s="205" t="s">
        <v>320</v>
      </c>
      <c r="BS247" s="205" t="s">
        <v>320</v>
      </c>
      <c r="BT247" s="200">
        <v>10368</v>
      </c>
      <c r="BU247" s="200">
        <v>0</v>
      </c>
      <c r="BV247" s="200">
        <v>10368</v>
      </c>
      <c r="BW247" s="200">
        <v>0</v>
      </c>
      <c r="BX247" s="200">
        <v>0</v>
      </c>
      <c r="BY247" s="200">
        <v>0</v>
      </c>
      <c r="BZ247" s="200">
        <v>0</v>
      </c>
      <c r="CA247" s="200">
        <v>0</v>
      </c>
      <c r="CB247" s="200">
        <v>0</v>
      </c>
      <c r="CC247" s="200">
        <v>0</v>
      </c>
      <c r="CD247" s="200">
        <v>0</v>
      </c>
      <c r="CE247" s="200">
        <v>0</v>
      </c>
      <c r="CF247" s="200">
        <v>0</v>
      </c>
      <c r="CG247" s="200">
        <v>0</v>
      </c>
      <c r="CH247" s="205" t="s">
        <v>320</v>
      </c>
      <c r="CI247" s="200">
        <v>0</v>
      </c>
      <c r="CJ247" s="200">
        <v>0</v>
      </c>
      <c r="CK247" s="200">
        <v>0</v>
      </c>
      <c r="CL247" s="200">
        <v>0</v>
      </c>
      <c r="CM247" s="200">
        <v>0</v>
      </c>
      <c r="CN247" s="200">
        <v>0</v>
      </c>
      <c r="CO247" s="200">
        <v>0</v>
      </c>
      <c r="CP247" s="200">
        <v>0</v>
      </c>
      <c r="CQ247" s="200">
        <v>0</v>
      </c>
      <c r="CR247" s="200">
        <v>0</v>
      </c>
      <c r="CS247" s="200">
        <v>0</v>
      </c>
      <c r="CT247" s="205" t="s">
        <v>320</v>
      </c>
      <c r="CU247" s="209" t="s">
        <v>320</v>
      </c>
    </row>
    <row r="248" ht="15.4" customHeight="1" spans="1:99">
      <c r="A248" s="201" t="s">
        <v>728</v>
      </c>
      <c r="B248" s="202" t="s">
        <v>134</v>
      </c>
      <c r="C248" s="202" t="s">
        <v>134</v>
      </c>
      <c r="D248" s="202" t="s">
        <v>326</v>
      </c>
      <c r="E248" s="200">
        <v>4852254.25</v>
      </c>
      <c r="F248" s="200">
        <v>4774448.01</v>
      </c>
      <c r="G248" s="200">
        <v>1188768.83</v>
      </c>
      <c r="H248" s="200">
        <v>1486521</v>
      </c>
      <c r="I248" s="200">
        <v>1013677.34</v>
      </c>
      <c r="J248" s="200">
        <v>780776.84</v>
      </c>
      <c r="K248" s="200">
        <v>281204</v>
      </c>
      <c r="L248" s="200">
        <v>0</v>
      </c>
      <c r="M248" s="200">
        <v>0</v>
      </c>
      <c r="N248" s="200">
        <v>0</v>
      </c>
      <c r="O248" s="200">
        <v>23500</v>
      </c>
      <c r="P248" s="200">
        <v>77806.24</v>
      </c>
      <c r="Q248" s="200">
        <v>17038.4</v>
      </c>
      <c r="R248" s="200">
        <v>4264</v>
      </c>
      <c r="S248" s="200">
        <v>0</v>
      </c>
      <c r="T248" s="200">
        <v>1548</v>
      </c>
      <c r="U248" s="200">
        <v>3854.11</v>
      </c>
      <c r="V248" s="200">
        <v>38736.73</v>
      </c>
      <c r="W248" s="200">
        <v>0</v>
      </c>
      <c r="X248" s="200">
        <v>0</v>
      </c>
      <c r="Y248" s="200">
        <v>0</v>
      </c>
      <c r="Z248" s="200">
        <v>2879.86</v>
      </c>
      <c r="AA248" s="200">
        <v>0</v>
      </c>
      <c r="AB248" s="200">
        <v>0</v>
      </c>
      <c r="AC248" s="200">
        <v>0</v>
      </c>
      <c r="AD248" s="200">
        <v>0</v>
      </c>
      <c r="AE248" s="200">
        <v>0</v>
      </c>
      <c r="AF248" s="200">
        <v>0</v>
      </c>
      <c r="AG248" s="200">
        <v>1315.14</v>
      </c>
      <c r="AH248" s="200">
        <v>0</v>
      </c>
      <c r="AI248" s="200">
        <v>0</v>
      </c>
      <c r="AJ248" s="200">
        <v>0</v>
      </c>
      <c r="AK248" s="200">
        <v>0</v>
      </c>
      <c r="AL248" s="200">
        <v>8170</v>
      </c>
      <c r="AM248" s="200">
        <v>0</v>
      </c>
      <c r="AN248" s="200">
        <v>0</v>
      </c>
      <c r="AO248" s="200">
        <v>0</v>
      </c>
      <c r="AP248" s="200">
        <v>0</v>
      </c>
      <c r="AQ248" s="200">
        <v>0</v>
      </c>
      <c r="AR248" s="200">
        <v>0</v>
      </c>
      <c r="AS248" s="200">
        <v>0</v>
      </c>
      <c r="AT248" s="200">
        <v>0</v>
      </c>
      <c r="AU248" s="200">
        <v>0</v>
      </c>
      <c r="AV248" s="200">
        <v>0</v>
      </c>
      <c r="AW248" s="200">
        <v>0</v>
      </c>
      <c r="AX248" s="200">
        <v>0</v>
      </c>
      <c r="AY248" s="200">
        <v>0</v>
      </c>
      <c r="AZ248" s="200">
        <v>0</v>
      </c>
      <c r="BA248" s="200">
        <v>0</v>
      </c>
      <c r="BB248" s="200">
        <v>0</v>
      </c>
      <c r="BC248" s="200">
        <v>0</v>
      </c>
      <c r="BD248" s="200">
        <v>0</v>
      </c>
      <c r="BE248" s="200">
        <v>0</v>
      </c>
      <c r="BF248" s="200">
        <v>0</v>
      </c>
      <c r="BG248" s="200">
        <v>0</v>
      </c>
      <c r="BH248" s="200">
        <v>0</v>
      </c>
      <c r="BI248" s="205" t="s">
        <v>320</v>
      </c>
      <c r="BJ248" s="205" t="s">
        <v>320</v>
      </c>
      <c r="BK248" s="205" t="s">
        <v>320</v>
      </c>
      <c r="BL248" s="205" t="s">
        <v>320</v>
      </c>
      <c r="BM248" s="205" t="s">
        <v>320</v>
      </c>
      <c r="BN248" s="205" t="s">
        <v>320</v>
      </c>
      <c r="BO248" s="205" t="s">
        <v>320</v>
      </c>
      <c r="BP248" s="205" t="s">
        <v>320</v>
      </c>
      <c r="BQ248" s="205" t="s">
        <v>320</v>
      </c>
      <c r="BR248" s="205" t="s">
        <v>320</v>
      </c>
      <c r="BS248" s="205" t="s">
        <v>320</v>
      </c>
      <c r="BT248" s="200">
        <v>0</v>
      </c>
      <c r="BU248" s="200">
        <v>0</v>
      </c>
      <c r="BV248" s="200">
        <v>0</v>
      </c>
      <c r="BW248" s="200">
        <v>0</v>
      </c>
      <c r="BX248" s="200">
        <v>0</v>
      </c>
      <c r="BY248" s="200">
        <v>0</v>
      </c>
      <c r="BZ248" s="200">
        <v>0</v>
      </c>
      <c r="CA248" s="200">
        <v>0</v>
      </c>
      <c r="CB248" s="200">
        <v>0</v>
      </c>
      <c r="CC248" s="200">
        <v>0</v>
      </c>
      <c r="CD248" s="200">
        <v>0</v>
      </c>
      <c r="CE248" s="200">
        <v>0</v>
      </c>
      <c r="CF248" s="200">
        <v>0</v>
      </c>
      <c r="CG248" s="200">
        <v>0</v>
      </c>
      <c r="CH248" s="205" t="s">
        <v>320</v>
      </c>
      <c r="CI248" s="200">
        <v>0</v>
      </c>
      <c r="CJ248" s="200">
        <v>0</v>
      </c>
      <c r="CK248" s="200">
        <v>0</v>
      </c>
      <c r="CL248" s="200">
        <v>0</v>
      </c>
      <c r="CM248" s="200">
        <v>0</v>
      </c>
      <c r="CN248" s="200">
        <v>0</v>
      </c>
      <c r="CO248" s="200">
        <v>0</v>
      </c>
      <c r="CP248" s="200">
        <v>0</v>
      </c>
      <c r="CQ248" s="200">
        <v>0</v>
      </c>
      <c r="CR248" s="200">
        <v>0</v>
      </c>
      <c r="CS248" s="200">
        <v>0</v>
      </c>
      <c r="CT248" s="205" t="s">
        <v>320</v>
      </c>
      <c r="CU248" s="209" t="s">
        <v>320</v>
      </c>
    </row>
    <row r="249" ht="15.4" customHeight="1" spans="1:99">
      <c r="A249" s="201" t="s">
        <v>729</v>
      </c>
      <c r="B249" s="202" t="s">
        <v>134</v>
      </c>
      <c r="C249" s="202" t="s">
        <v>134</v>
      </c>
      <c r="D249" s="202" t="s">
        <v>328</v>
      </c>
      <c r="E249" s="200">
        <v>799776.98</v>
      </c>
      <c r="F249" s="200">
        <v>616687.84</v>
      </c>
      <c r="G249" s="200">
        <v>0</v>
      </c>
      <c r="H249" s="200">
        <v>0</v>
      </c>
      <c r="I249" s="200">
        <v>0</v>
      </c>
      <c r="J249" s="200">
        <v>0</v>
      </c>
      <c r="K249" s="200">
        <v>0</v>
      </c>
      <c r="L249" s="200">
        <v>0</v>
      </c>
      <c r="M249" s="200">
        <v>616687.84</v>
      </c>
      <c r="N249" s="200">
        <v>0</v>
      </c>
      <c r="O249" s="200">
        <v>0</v>
      </c>
      <c r="P249" s="200">
        <v>81700</v>
      </c>
      <c r="Q249" s="200">
        <v>0</v>
      </c>
      <c r="R249" s="200">
        <v>0</v>
      </c>
      <c r="S249" s="200">
        <v>0</v>
      </c>
      <c r="T249" s="200">
        <v>0</v>
      </c>
      <c r="U249" s="200">
        <v>0</v>
      </c>
      <c r="V249" s="200">
        <v>0</v>
      </c>
      <c r="W249" s="200">
        <v>0</v>
      </c>
      <c r="X249" s="200">
        <v>0</v>
      </c>
      <c r="Y249" s="200">
        <v>0</v>
      </c>
      <c r="Z249" s="200">
        <v>0</v>
      </c>
      <c r="AA249" s="200">
        <v>0</v>
      </c>
      <c r="AB249" s="200">
        <v>0</v>
      </c>
      <c r="AC249" s="200">
        <v>0</v>
      </c>
      <c r="AD249" s="200">
        <v>0</v>
      </c>
      <c r="AE249" s="200">
        <v>0</v>
      </c>
      <c r="AF249" s="200">
        <v>81700</v>
      </c>
      <c r="AG249" s="200">
        <v>0</v>
      </c>
      <c r="AH249" s="200">
        <v>0</v>
      </c>
      <c r="AI249" s="200">
        <v>0</v>
      </c>
      <c r="AJ249" s="200">
        <v>0</v>
      </c>
      <c r="AK249" s="200">
        <v>0</v>
      </c>
      <c r="AL249" s="200">
        <v>0</v>
      </c>
      <c r="AM249" s="200">
        <v>0</v>
      </c>
      <c r="AN249" s="200">
        <v>0</v>
      </c>
      <c r="AO249" s="200">
        <v>0</v>
      </c>
      <c r="AP249" s="200">
        <v>0</v>
      </c>
      <c r="AQ249" s="200">
        <v>0</v>
      </c>
      <c r="AR249" s="200">
        <v>101389.14</v>
      </c>
      <c r="AS249" s="200">
        <v>0</v>
      </c>
      <c r="AT249" s="200">
        <v>0</v>
      </c>
      <c r="AU249" s="200">
        <v>0</v>
      </c>
      <c r="AV249" s="200">
        <v>0</v>
      </c>
      <c r="AW249" s="200">
        <v>0</v>
      </c>
      <c r="AX249" s="200">
        <v>0</v>
      </c>
      <c r="AY249" s="200">
        <v>0</v>
      </c>
      <c r="AZ249" s="200">
        <v>0</v>
      </c>
      <c r="BA249" s="200">
        <v>0</v>
      </c>
      <c r="BB249" s="200">
        <v>0</v>
      </c>
      <c r="BC249" s="200">
        <v>14332.04</v>
      </c>
      <c r="BD249" s="200">
        <v>0</v>
      </c>
      <c r="BE249" s="200">
        <v>0</v>
      </c>
      <c r="BF249" s="200">
        <v>0</v>
      </c>
      <c r="BG249" s="200">
        <v>0</v>
      </c>
      <c r="BH249" s="200">
        <v>87057.1</v>
      </c>
      <c r="BI249" s="205" t="s">
        <v>320</v>
      </c>
      <c r="BJ249" s="205" t="s">
        <v>320</v>
      </c>
      <c r="BK249" s="205" t="s">
        <v>320</v>
      </c>
      <c r="BL249" s="205" t="s">
        <v>320</v>
      </c>
      <c r="BM249" s="205" t="s">
        <v>320</v>
      </c>
      <c r="BN249" s="205" t="s">
        <v>320</v>
      </c>
      <c r="BO249" s="205" t="s">
        <v>320</v>
      </c>
      <c r="BP249" s="205" t="s">
        <v>320</v>
      </c>
      <c r="BQ249" s="205" t="s">
        <v>320</v>
      </c>
      <c r="BR249" s="205" t="s">
        <v>320</v>
      </c>
      <c r="BS249" s="205" t="s">
        <v>320</v>
      </c>
      <c r="BT249" s="200">
        <v>0</v>
      </c>
      <c r="BU249" s="200">
        <v>0</v>
      </c>
      <c r="BV249" s="200">
        <v>0</v>
      </c>
      <c r="BW249" s="200">
        <v>0</v>
      </c>
      <c r="BX249" s="200">
        <v>0</v>
      </c>
      <c r="BY249" s="200">
        <v>0</v>
      </c>
      <c r="BZ249" s="200">
        <v>0</v>
      </c>
      <c r="CA249" s="200">
        <v>0</v>
      </c>
      <c r="CB249" s="200">
        <v>0</v>
      </c>
      <c r="CC249" s="200">
        <v>0</v>
      </c>
      <c r="CD249" s="200">
        <v>0</v>
      </c>
      <c r="CE249" s="200">
        <v>0</v>
      </c>
      <c r="CF249" s="200">
        <v>0</v>
      </c>
      <c r="CG249" s="200">
        <v>0</v>
      </c>
      <c r="CH249" s="205" t="s">
        <v>320</v>
      </c>
      <c r="CI249" s="200">
        <v>0</v>
      </c>
      <c r="CJ249" s="200">
        <v>0</v>
      </c>
      <c r="CK249" s="200">
        <v>0</v>
      </c>
      <c r="CL249" s="200">
        <v>0</v>
      </c>
      <c r="CM249" s="200">
        <v>0</v>
      </c>
      <c r="CN249" s="200">
        <v>0</v>
      </c>
      <c r="CO249" s="200">
        <v>0</v>
      </c>
      <c r="CP249" s="200">
        <v>0</v>
      </c>
      <c r="CQ249" s="200">
        <v>0</v>
      </c>
      <c r="CR249" s="200">
        <v>0</v>
      </c>
      <c r="CS249" s="200">
        <v>0</v>
      </c>
      <c r="CT249" s="205" t="s">
        <v>320</v>
      </c>
      <c r="CU249" s="209" t="s">
        <v>320</v>
      </c>
    </row>
    <row r="250" ht="15.4" customHeight="1" spans="1:99">
      <c r="A250" s="201" t="s">
        <v>730</v>
      </c>
      <c r="B250" s="202" t="s">
        <v>134</v>
      </c>
      <c r="C250" s="202" t="s">
        <v>134</v>
      </c>
      <c r="D250" s="202" t="s">
        <v>342</v>
      </c>
      <c r="E250" s="200">
        <v>1395447.66</v>
      </c>
      <c r="F250" s="200">
        <v>1232055.06</v>
      </c>
      <c r="G250" s="200">
        <v>528684</v>
      </c>
      <c r="H250" s="200">
        <v>0</v>
      </c>
      <c r="I250" s="200">
        <v>0</v>
      </c>
      <c r="J250" s="200">
        <v>90500.8</v>
      </c>
      <c r="K250" s="200">
        <v>0</v>
      </c>
      <c r="L250" s="200">
        <v>443762.66</v>
      </c>
      <c r="M250" s="200">
        <v>169107.6</v>
      </c>
      <c r="N250" s="200">
        <v>0</v>
      </c>
      <c r="O250" s="200">
        <v>0</v>
      </c>
      <c r="P250" s="200">
        <v>48646.6</v>
      </c>
      <c r="Q250" s="200">
        <v>9800</v>
      </c>
      <c r="R250" s="200">
        <v>0</v>
      </c>
      <c r="S250" s="200">
        <v>0</v>
      </c>
      <c r="T250" s="200">
        <v>500</v>
      </c>
      <c r="U250" s="200">
        <v>800</v>
      </c>
      <c r="V250" s="200">
        <v>0</v>
      </c>
      <c r="W250" s="200">
        <v>3600.6</v>
      </c>
      <c r="X250" s="200">
        <v>0</v>
      </c>
      <c r="Y250" s="200">
        <v>0</v>
      </c>
      <c r="Z250" s="200">
        <v>6400</v>
      </c>
      <c r="AA250" s="200">
        <v>0</v>
      </c>
      <c r="AB250" s="200">
        <v>6957</v>
      </c>
      <c r="AC250" s="200">
        <v>0</v>
      </c>
      <c r="AD250" s="200">
        <v>0</v>
      </c>
      <c r="AE250" s="200">
        <v>0</v>
      </c>
      <c r="AF250" s="200">
        <v>0</v>
      </c>
      <c r="AG250" s="200">
        <v>0</v>
      </c>
      <c r="AH250" s="200">
        <v>0</v>
      </c>
      <c r="AI250" s="200">
        <v>0</v>
      </c>
      <c r="AJ250" s="200">
        <v>1600</v>
      </c>
      <c r="AK250" s="200">
        <v>0</v>
      </c>
      <c r="AL250" s="200">
        <v>17639</v>
      </c>
      <c r="AM250" s="200">
        <v>0</v>
      </c>
      <c r="AN250" s="200">
        <v>0</v>
      </c>
      <c r="AO250" s="200">
        <v>0</v>
      </c>
      <c r="AP250" s="200">
        <v>0</v>
      </c>
      <c r="AQ250" s="200">
        <v>1350</v>
      </c>
      <c r="AR250" s="200">
        <v>114746</v>
      </c>
      <c r="AS250" s="200">
        <v>0</v>
      </c>
      <c r="AT250" s="200">
        <v>0</v>
      </c>
      <c r="AU250" s="200">
        <v>0</v>
      </c>
      <c r="AV250" s="200">
        <v>0</v>
      </c>
      <c r="AW250" s="200">
        <v>0</v>
      </c>
      <c r="AX250" s="200">
        <v>0</v>
      </c>
      <c r="AY250" s="200">
        <v>0</v>
      </c>
      <c r="AZ250" s="200">
        <v>0</v>
      </c>
      <c r="BA250" s="200">
        <v>360</v>
      </c>
      <c r="BB250" s="200">
        <v>0</v>
      </c>
      <c r="BC250" s="200">
        <v>105830</v>
      </c>
      <c r="BD250" s="200">
        <v>0</v>
      </c>
      <c r="BE250" s="200">
        <v>0</v>
      </c>
      <c r="BF250" s="200">
        <v>0</v>
      </c>
      <c r="BG250" s="200">
        <v>0</v>
      </c>
      <c r="BH250" s="200">
        <v>8556</v>
      </c>
      <c r="BI250" s="205" t="s">
        <v>320</v>
      </c>
      <c r="BJ250" s="205" t="s">
        <v>320</v>
      </c>
      <c r="BK250" s="205" t="s">
        <v>320</v>
      </c>
      <c r="BL250" s="205" t="s">
        <v>320</v>
      </c>
      <c r="BM250" s="205" t="s">
        <v>320</v>
      </c>
      <c r="BN250" s="205" t="s">
        <v>320</v>
      </c>
      <c r="BO250" s="205" t="s">
        <v>320</v>
      </c>
      <c r="BP250" s="205" t="s">
        <v>320</v>
      </c>
      <c r="BQ250" s="205" t="s">
        <v>320</v>
      </c>
      <c r="BR250" s="205" t="s">
        <v>320</v>
      </c>
      <c r="BS250" s="205" t="s">
        <v>320</v>
      </c>
      <c r="BT250" s="200">
        <v>0</v>
      </c>
      <c r="BU250" s="200">
        <v>0</v>
      </c>
      <c r="BV250" s="200">
        <v>0</v>
      </c>
      <c r="BW250" s="200">
        <v>0</v>
      </c>
      <c r="BX250" s="200">
        <v>0</v>
      </c>
      <c r="BY250" s="200">
        <v>0</v>
      </c>
      <c r="BZ250" s="200">
        <v>0</v>
      </c>
      <c r="CA250" s="200">
        <v>0</v>
      </c>
      <c r="CB250" s="200">
        <v>0</v>
      </c>
      <c r="CC250" s="200">
        <v>0</v>
      </c>
      <c r="CD250" s="200">
        <v>0</v>
      </c>
      <c r="CE250" s="200">
        <v>0</v>
      </c>
      <c r="CF250" s="200">
        <v>0</v>
      </c>
      <c r="CG250" s="200">
        <v>0</v>
      </c>
      <c r="CH250" s="205" t="s">
        <v>320</v>
      </c>
      <c r="CI250" s="200">
        <v>0</v>
      </c>
      <c r="CJ250" s="200">
        <v>0</v>
      </c>
      <c r="CK250" s="200">
        <v>0</v>
      </c>
      <c r="CL250" s="200">
        <v>0</v>
      </c>
      <c r="CM250" s="200">
        <v>0</v>
      </c>
      <c r="CN250" s="200">
        <v>0</v>
      </c>
      <c r="CO250" s="200">
        <v>0</v>
      </c>
      <c r="CP250" s="200">
        <v>0</v>
      </c>
      <c r="CQ250" s="200">
        <v>0</v>
      </c>
      <c r="CR250" s="200">
        <v>0</v>
      </c>
      <c r="CS250" s="200">
        <v>0</v>
      </c>
      <c r="CT250" s="205" t="s">
        <v>320</v>
      </c>
      <c r="CU250" s="209" t="s">
        <v>320</v>
      </c>
    </row>
    <row r="251" ht="15.4" customHeight="1" spans="1:99">
      <c r="A251" s="201" t="s">
        <v>731</v>
      </c>
      <c r="B251" s="202" t="s">
        <v>134</v>
      </c>
      <c r="C251" s="202" t="s">
        <v>134</v>
      </c>
      <c r="D251" s="202" t="s">
        <v>732</v>
      </c>
      <c r="E251" s="200">
        <v>587773.09</v>
      </c>
      <c r="F251" s="200">
        <v>259920.72</v>
      </c>
      <c r="G251" s="200">
        <v>135264.8</v>
      </c>
      <c r="H251" s="200">
        <v>34188</v>
      </c>
      <c r="I251" s="200">
        <v>35000</v>
      </c>
      <c r="J251" s="200">
        <v>21179.32</v>
      </c>
      <c r="K251" s="200">
        <v>0</v>
      </c>
      <c r="L251" s="200">
        <v>29684</v>
      </c>
      <c r="M251" s="200">
        <v>0</v>
      </c>
      <c r="N251" s="200">
        <v>4604.6</v>
      </c>
      <c r="O251" s="200">
        <v>0</v>
      </c>
      <c r="P251" s="200">
        <v>218693.37</v>
      </c>
      <c r="Q251" s="200">
        <v>76781.52</v>
      </c>
      <c r="R251" s="200">
        <v>23749.5</v>
      </c>
      <c r="S251" s="200">
        <v>0</v>
      </c>
      <c r="T251" s="200">
        <v>2725</v>
      </c>
      <c r="U251" s="200">
        <v>3740</v>
      </c>
      <c r="V251" s="200">
        <v>6340</v>
      </c>
      <c r="W251" s="200">
        <v>10562.59</v>
      </c>
      <c r="X251" s="200">
        <v>0</v>
      </c>
      <c r="Y251" s="200">
        <v>0</v>
      </c>
      <c r="Z251" s="200">
        <v>44938.04</v>
      </c>
      <c r="AA251" s="200">
        <v>0</v>
      </c>
      <c r="AB251" s="200">
        <v>9328</v>
      </c>
      <c r="AC251" s="200">
        <v>6000</v>
      </c>
      <c r="AD251" s="200">
        <v>0</v>
      </c>
      <c r="AE251" s="200">
        <v>0</v>
      </c>
      <c r="AF251" s="200">
        <v>0</v>
      </c>
      <c r="AG251" s="200">
        <v>0</v>
      </c>
      <c r="AH251" s="200">
        <v>0</v>
      </c>
      <c r="AI251" s="200">
        <v>0</v>
      </c>
      <c r="AJ251" s="200">
        <v>1180</v>
      </c>
      <c r="AK251" s="200">
        <v>0</v>
      </c>
      <c r="AL251" s="200">
        <v>3947</v>
      </c>
      <c r="AM251" s="200">
        <v>10129.42</v>
      </c>
      <c r="AN251" s="200">
        <v>0</v>
      </c>
      <c r="AO251" s="200">
        <v>0</v>
      </c>
      <c r="AP251" s="200">
        <v>0</v>
      </c>
      <c r="AQ251" s="200">
        <v>19272.3</v>
      </c>
      <c r="AR251" s="200">
        <v>98791</v>
      </c>
      <c r="AS251" s="200">
        <v>0</v>
      </c>
      <c r="AT251" s="200">
        <v>0</v>
      </c>
      <c r="AU251" s="200">
        <v>0</v>
      </c>
      <c r="AV251" s="200">
        <v>0</v>
      </c>
      <c r="AW251" s="200">
        <v>84980</v>
      </c>
      <c r="AX251" s="200">
        <v>0</v>
      </c>
      <c r="AY251" s="200">
        <v>0</v>
      </c>
      <c r="AZ251" s="200">
        <v>0</v>
      </c>
      <c r="BA251" s="200">
        <v>0</v>
      </c>
      <c r="BB251" s="200">
        <v>0</v>
      </c>
      <c r="BC251" s="200">
        <v>13811</v>
      </c>
      <c r="BD251" s="200">
        <v>0</v>
      </c>
      <c r="BE251" s="200">
        <v>0</v>
      </c>
      <c r="BF251" s="200">
        <v>0</v>
      </c>
      <c r="BG251" s="200">
        <v>0</v>
      </c>
      <c r="BH251" s="200">
        <v>0</v>
      </c>
      <c r="BI251" s="205" t="s">
        <v>320</v>
      </c>
      <c r="BJ251" s="205" t="s">
        <v>320</v>
      </c>
      <c r="BK251" s="205" t="s">
        <v>320</v>
      </c>
      <c r="BL251" s="205" t="s">
        <v>320</v>
      </c>
      <c r="BM251" s="205" t="s">
        <v>320</v>
      </c>
      <c r="BN251" s="205" t="s">
        <v>320</v>
      </c>
      <c r="BO251" s="205" t="s">
        <v>320</v>
      </c>
      <c r="BP251" s="205" t="s">
        <v>320</v>
      </c>
      <c r="BQ251" s="205" t="s">
        <v>320</v>
      </c>
      <c r="BR251" s="205" t="s">
        <v>320</v>
      </c>
      <c r="BS251" s="205" t="s">
        <v>320</v>
      </c>
      <c r="BT251" s="200">
        <v>10368</v>
      </c>
      <c r="BU251" s="200">
        <v>0</v>
      </c>
      <c r="BV251" s="200">
        <v>10368</v>
      </c>
      <c r="BW251" s="200">
        <v>0</v>
      </c>
      <c r="BX251" s="200">
        <v>0</v>
      </c>
      <c r="BY251" s="200">
        <v>0</v>
      </c>
      <c r="BZ251" s="200">
        <v>0</v>
      </c>
      <c r="CA251" s="200">
        <v>0</v>
      </c>
      <c r="CB251" s="200">
        <v>0</v>
      </c>
      <c r="CC251" s="200">
        <v>0</v>
      </c>
      <c r="CD251" s="200">
        <v>0</v>
      </c>
      <c r="CE251" s="200">
        <v>0</v>
      </c>
      <c r="CF251" s="200">
        <v>0</v>
      </c>
      <c r="CG251" s="200">
        <v>0</v>
      </c>
      <c r="CH251" s="205" t="s">
        <v>320</v>
      </c>
      <c r="CI251" s="200">
        <v>0</v>
      </c>
      <c r="CJ251" s="200">
        <v>0</v>
      </c>
      <c r="CK251" s="200">
        <v>0</v>
      </c>
      <c r="CL251" s="200">
        <v>0</v>
      </c>
      <c r="CM251" s="200">
        <v>0</v>
      </c>
      <c r="CN251" s="200">
        <v>0</v>
      </c>
      <c r="CO251" s="200">
        <v>0</v>
      </c>
      <c r="CP251" s="200">
        <v>0</v>
      </c>
      <c r="CQ251" s="200">
        <v>0</v>
      </c>
      <c r="CR251" s="200">
        <v>0</v>
      </c>
      <c r="CS251" s="200">
        <v>0</v>
      </c>
      <c r="CT251" s="205" t="s">
        <v>320</v>
      </c>
      <c r="CU251" s="209" t="s">
        <v>320</v>
      </c>
    </row>
    <row r="252" ht="15.4" customHeight="1" spans="1:99">
      <c r="A252" s="201" t="s">
        <v>733</v>
      </c>
      <c r="B252" s="202" t="s">
        <v>134</v>
      </c>
      <c r="C252" s="202" t="s">
        <v>134</v>
      </c>
      <c r="D252" s="202" t="s">
        <v>734</v>
      </c>
      <c r="E252" s="200">
        <v>3121608336.85</v>
      </c>
      <c r="F252" s="200">
        <v>862512581.92</v>
      </c>
      <c r="G252" s="200">
        <v>172181123.69</v>
      </c>
      <c r="H252" s="200">
        <v>12532881.04</v>
      </c>
      <c r="I252" s="200">
        <v>53550</v>
      </c>
      <c r="J252" s="200">
        <v>36768416.37</v>
      </c>
      <c r="K252" s="200">
        <v>7175267.71</v>
      </c>
      <c r="L252" s="200">
        <v>547365381.37</v>
      </c>
      <c r="M252" s="200">
        <v>34265590.68</v>
      </c>
      <c r="N252" s="200">
        <v>7522170.1</v>
      </c>
      <c r="O252" s="200">
        <v>44648200.96</v>
      </c>
      <c r="P252" s="200">
        <v>2211362766.38</v>
      </c>
      <c r="Q252" s="200">
        <v>17620362</v>
      </c>
      <c r="R252" s="200">
        <v>1262666.55</v>
      </c>
      <c r="S252" s="200">
        <v>1386</v>
      </c>
      <c r="T252" s="200">
        <v>13387186.94</v>
      </c>
      <c r="U252" s="200">
        <v>6209284.87</v>
      </c>
      <c r="V252" s="200">
        <v>33800974.07</v>
      </c>
      <c r="W252" s="200">
        <v>2093700.04</v>
      </c>
      <c r="X252" s="200">
        <v>0</v>
      </c>
      <c r="Y252" s="200">
        <v>19600673.75</v>
      </c>
      <c r="Z252" s="200">
        <v>3986924.4</v>
      </c>
      <c r="AA252" s="200">
        <v>0</v>
      </c>
      <c r="AB252" s="200">
        <v>71269873.18</v>
      </c>
      <c r="AC252" s="200">
        <v>4642572.85</v>
      </c>
      <c r="AD252" s="200">
        <v>248862.6</v>
      </c>
      <c r="AE252" s="200">
        <v>4090241.27</v>
      </c>
      <c r="AF252" s="200">
        <v>312802</v>
      </c>
      <c r="AG252" s="200">
        <v>1746074614.56</v>
      </c>
      <c r="AH252" s="200">
        <v>0</v>
      </c>
      <c r="AI252" s="200">
        <v>2890200</v>
      </c>
      <c r="AJ252" s="200">
        <v>11052965.07</v>
      </c>
      <c r="AK252" s="200">
        <v>4290263.43</v>
      </c>
      <c r="AL252" s="200">
        <v>5247390.04</v>
      </c>
      <c r="AM252" s="200">
        <v>9961973.38</v>
      </c>
      <c r="AN252" s="200">
        <v>3786566.7</v>
      </c>
      <c r="AO252" s="200">
        <v>919160.08</v>
      </c>
      <c r="AP252" s="200">
        <v>24706579.49</v>
      </c>
      <c r="AQ252" s="200">
        <v>223905543.11</v>
      </c>
      <c r="AR252" s="200">
        <v>46886104.56</v>
      </c>
      <c r="AS252" s="200">
        <v>357057.9</v>
      </c>
      <c r="AT252" s="200">
        <v>0</v>
      </c>
      <c r="AU252" s="200">
        <v>0</v>
      </c>
      <c r="AV252" s="200">
        <v>1435858.41</v>
      </c>
      <c r="AW252" s="200">
        <v>4051847.8</v>
      </c>
      <c r="AX252" s="200">
        <v>3433140.91</v>
      </c>
      <c r="AY252" s="200">
        <v>544075.65</v>
      </c>
      <c r="AZ252" s="200">
        <v>0</v>
      </c>
      <c r="BA252" s="200">
        <v>24160</v>
      </c>
      <c r="BB252" s="200">
        <v>0</v>
      </c>
      <c r="BC252" s="200">
        <v>36037982.4</v>
      </c>
      <c r="BD252" s="200">
        <v>0</v>
      </c>
      <c r="BE252" s="200">
        <v>0</v>
      </c>
      <c r="BF252" s="200">
        <v>0</v>
      </c>
      <c r="BG252" s="200">
        <v>0</v>
      </c>
      <c r="BH252" s="200">
        <v>1001981.49</v>
      </c>
      <c r="BI252" s="205" t="s">
        <v>320</v>
      </c>
      <c r="BJ252" s="205" t="s">
        <v>320</v>
      </c>
      <c r="BK252" s="205" t="s">
        <v>320</v>
      </c>
      <c r="BL252" s="205" t="s">
        <v>320</v>
      </c>
      <c r="BM252" s="205" t="s">
        <v>320</v>
      </c>
      <c r="BN252" s="205" t="s">
        <v>320</v>
      </c>
      <c r="BO252" s="205" t="s">
        <v>320</v>
      </c>
      <c r="BP252" s="205" t="s">
        <v>320</v>
      </c>
      <c r="BQ252" s="205" t="s">
        <v>320</v>
      </c>
      <c r="BR252" s="205" t="s">
        <v>320</v>
      </c>
      <c r="BS252" s="205" t="s">
        <v>320</v>
      </c>
      <c r="BT252" s="200">
        <v>0</v>
      </c>
      <c r="BU252" s="200">
        <v>0</v>
      </c>
      <c r="BV252" s="200">
        <v>0</v>
      </c>
      <c r="BW252" s="200">
        <v>0</v>
      </c>
      <c r="BX252" s="200">
        <v>0</v>
      </c>
      <c r="BY252" s="200">
        <v>0</v>
      </c>
      <c r="BZ252" s="200">
        <v>0</v>
      </c>
      <c r="CA252" s="200">
        <v>0</v>
      </c>
      <c r="CB252" s="200">
        <v>0</v>
      </c>
      <c r="CC252" s="200">
        <v>0</v>
      </c>
      <c r="CD252" s="200">
        <v>0</v>
      </c>
      <c r="CE252" s="200">
        <v>0</v>
      </c>
      <c r="CF252" s="200">
        <v>0</v>
      </c>
      <c r="CG252" s="200">
        <v>0</v>
      </c>
      <c r="CH252" s="205" t="s">
        <v>320</v>
      </c>
      <c r="CI252" s="200">
        <v>0</v>
      </c>
      <c r="CJ252" s="200">
        <v>0</v>
      </c>
      <c r="CK252" s="200">
        <v>0</v>
      </c>
      <c r="CL252" s="200">
        <v>0</v>
      </c>
      <c r="CM252" s="200">
        <v>0</v>
      </c>
      <c r="CN252" s="200">
        <v>0</v>
      </c>
      <c r="CO252" s="200">
        <v>773643.99</v>
      </c>
      <c r="CP252" s="200">
        <v>773643.99</v>
      </c>
      <c r="CQ252" s="200">
        <v>0</v>
      </c>
      <c r="CR252" s="200">
        <v>73240</v>
      </c>
      <c r="CS252" s="200">
        <v>73240</v>
      </c>
      <c r="CT252" s="205" t="s">
        <v>320</v>
      </c>
      <c r="CU252" s="209" t="s">
        <v>320</v>
      </c>
    </row>
    <row r="253" ht="15.4" customHeight="1" spans="1:99">
      <c r="A253" s="201" t="s">
        <v>735</v>
      </c>
      <c r="B253" s="202" t="s">
        <v>134</v>
      </c>
      <c r="C253" s="202" t="s">
        <v>134</v>
      </c>
      <c r="D253" s="202" t="s">
        <v>736</v>
      </c>
      <c r="E253" s="200">
        <v>2128249736.19</v>
      </c>
      <c r="F253" s="200">
        <v>544490056.36</v>
      </c>
      <c r="G253" s="200">
        <v>99833527.35</v>
      </c>
      <c r="H253" s="200">
        <v>10028466.71</v>
      </c>
      <c r="I253" s="200">
        <v>53550</v>
      </c>
      <c r="J253" s="200">
        <v>20209991.02</v>
      </c>
      <c r="K253" s="200">
        <v>2287051.4</v>
      </c>
      <c r="L253" s="200">
        <v>354829562.26</v>
      </c>
      <c r="M253" s="200">
        <v>24293763.07</v>
      </c>
      <c r="N253" s="200">
        <v>5967085.3</v>
      </c>
      <c r="O253" s="200">
        <v>26987059.25</v>
      </c>
      <c r="P253" s="200">
        <v>1555515401.51</v>
      </c>
      <c r="Q253" s="200">
        <v>2739503.05</v>
      </c>
      <c r="R253" s="200">
        <v>1248384.75</v>
      </c>
      <c r="S253" s="200">
        <v>0</v>
      </c>
      <c r="T253" s="200">
        <v>13361702.73</v>
      </c>
      <c r="U253" s="200">
        <v>4386283.8</v>
      </c>
      <c r="V253" s="200">
        <v>25397013.49</v>
      </c>
      <c r="W253" s="200">
        <v>1274122.01</v>
      </c>
      <c r="X253" s="200">
        <v>0</v>
      </c>
      <c r="Y253" s="200">
        <v>18941527.65</v>
      </c>
      <c r="Z253" s="200">
        <v>2789601.04</v>
      </c>
      <c r="AA253" s="200">
        <v>0</v>
      </c>
      <c r="AB253" s="200">
        <v>29571383.27</v>
      </c>
      <c r="AC253" s="200">
        <v>4439376.85</v>
      </c>
      <c r="AD253" s="200">
        <v>248862.6</v>
      </c>
      <c r="AE253" s="200">
        <v>3021430.99</v>
      </c>
      <c r="AF253" s="200">
        <v>239365</v>
      </c>
      <c r="AG253" s="200">
        <v>1192773959.45</v>
      </c>
      <c r="AH253" s="200">
        <v>0</v>
      </c>
      <c r="AI253" s="200">
        <v>2890200</v>
      </c>
      <c r="AJ253" s="200">
        <v>10366357.72</v>
      </c>
      <c r="AK253" s="200">
        <v>3307565.18</v>
      </c>
      <c r="AL253" s="200">
        <v>3298104.32</v>
      </c>
      <c r="AM253" s="200">
        <v>5911860.27</v>
      </c>
      <c r="AN253" s="200">
        <v>3147754.75</v>
      </c>
      <c r="AO253" s="200">
        <v>912280.08</v>
      </c>
      <c r="AP253" s="200">
        <v>24631749.49</v>
      </c>
      <c r="AQ253" s="200">
        <v>200617013.02</v>
      </c>
      <c r="AR253" s="200">
        <v>27397394.33</v>
      </c>
      <c r="AS253" s="200">
        <v>278129.6</v>
      </c>
      <c r="AT253" s="200">
        <v>0</v>
      </c>
      <c r="AU253" s="200">
        <v>0</v>
      </c>
      <c r="AV253" s="200">
        <v>1013940.97</v>
      </c>
      <c r="AW253" s="200">
        <v>2391361.6</v>
      </c>
      <c r="AX253" s="200">
        <v>2944616.96</v>
      </c>
      <c r="AY253" s="200">
        <v>517783.05</v>
      </c>
      <c r="AZ253" s="200">
        <v>0</v>
      </c>
      <c r="BA253" s="200">
        <v>24160</v>
      </c>
      <c r="BB253" s="200">
        <v>0</v>
      </c>
      <c r="BC253" s="200">
        <v>19959707.96</v>
      </c>
      <c r="BD253" s="200">
        <v>0</v>
      </c>
      <c r="BE253" s="200">
        <v>0</v>
      </c>
      <c r="BF253" s="200">
        <v>0</v>
      </c>
      <c r="BG253" s="200">
        <v>0</v>
      </c>
      <c r="BH253" s="200">
        <v>267694.19</v>
      </c>
      <c r="BI253" s="205" t="s">
        <v>320</v>
      </c>
      <c r="BJ253" s="205" t="s">
        <v>320</v>
      </c>
      <c r="BK253" s="205" t="s">
        <v>320</v>
      </c>
      <c r="BL253" s="205" t="s">
        <v>320</v>
      </c>
      <c r="BM253" s="205" t="s">
        <v>320</v>
      </c>
      <c r="BN253" s="205" t="s">
        <v>320</v>
      </c>
      <c r="BO253" s="205" t="s">
        <v>320</v>
      </c>
      <c r="BP253" s="205" t="s">
        <v>320</v>
      </c>
      <c r="BQ253" s="205" t="s">
        <v>320</v>
      </c>
      <c r="BR253" s="205" t="s">
        <v>320</v>
      </c>
      <c r="BS253" s="205" t="s">
        <v>320</v>
      </c>
      <c r="BT253" s="200">
        <v>0</v>
      </c>
      <c r="BU253" s="200">
        <v>0</v>
      </c>
      <c r="BV253" s="200">
        <v>0</v>
      </c>
      <c r="BW253" s="200">
        <v>0</v>
      </c>
      <c r="BX253" s="200">
        <v>0</v>
      </c>
      <c r="BY253" s="200">
        <v>0</v>
      </c>
      <c r="BZ253" s="200">
        <v>0</v>
      </c>
      <c r="CA253" s="200">
        <v>0</v>
      </c>
      <c r="CB253" s="200">
        <v>0</v>
      </c>
      <c r="CC253" s="200">
        <v>0</v>
      </c>
      <c r="CD253" s="200">
        <v>0</v>
      </c>
      <c r="CE253" s="200">
        <v>0</v>
      </c>
      <c r="CF253" s="200">
        <v>0</v>
      </c>
      <c r="CG253" s="200">
        <v>0</v>
      </c>
      <c r="CH253" s="205" t="s">
        <v>320</v>
      </c>
      <c r="CI253" s="200">
        <v>0</v>
      </c>
      <c r="CJ253" s="200">
        <v>0</v>
      </c>
      <c r="CK253" s="200">
        <v>0</v>
      </c>
      <c r="CL253" s="200">
        <v>0</v>
      </c>
      <c r="CM253" s="200">
        <v>0</v>
      </c>
      <c r="CN253" s="200">
        <v>0</v>
      </c>
      <c r="CO253" s="200">
        <v>773643.99</v>
      </c>
      <c r="CP253" s="200">
        <v>773643.99</v>
      </c>
      <c r="CQ253" s="200">
        <v>0</v>
      </c>
      <c r="CR253" s="200">
        <v>73240</v>
      </c>
      <c r="CS253" s="200">
        <v>73240</v>
      </c>
      <c r="CT253" s="205" t="s">
        <v>320</v>
      </c>
      <c r="CU253" s="209" t="s">
        <v>320</v>
      </c>
    </row>
    <row r="254" ht="15.4" customHeight="1" spans="1:99">
      <c r="A254" s="201" t="s">
        <v>737</v>
      </c>
      <c r="B254" s="202" t="s">
        <v>134</v>
      </c>
      <c r="C254" s="202" t="s">
        <v>134</v>
      </c>
      <c r="D254" s="202" t="s">
        <v>738</v>
      </c>
      <c r="E254" s="200">
        <v>366362528.43</v>
      </c>
      <c r="F254" s="200">
        <v>119096398.07</v>
      </c>
      <c r="G254" s="200">
        <v>31955796.57</v>
      </c>
      <c r="H254" s="200">
        <v>0</v>
      </c>
      <c r="I254" s="200">
        <v>0</v>
      </c>
      <c r="J254" s="200">
        <v>4701446.92</v>
      </c>
      <c r="K254" s="200">
        <v>1871800</v>
      </c>
      <c r="L254" s="200">
        <v>66345036.85</v>
      </c>
      <c r="M254" s="200">
        <v>7209466.91</v>
      </c>
      <c r="N254" s="200">
        <v>450000</v>
      </c>
      <c r="O254" s="200">
        <v>6562850.82</v>
      </c>
      <c r="P254" s="200">
        <v>242758893.11</v>
      </c>
      <c r="Q254" s="200">
        <v>71350.66</v>
      </c>
      <c r="R254" s="200">
        <v>0</v>
      </c>
      <c r="S254" s="200">
        <v>0</v>
      </c>
      <c r="T254" s="200">
        <v>3401.49</v>
      </c>
      <c r="U254" s="200">
        <v>686209.52</v>
      </c>
      <c r="V254" s="200">
        <v>3274877.53</v>
      </c>
      <c r="W254" s="200">
        <v>245049</v>
      </c>
      <c r="X254" s="200">
        <v>0</v>
      </c>
      <c r="Y254" s="200">
        <v>244899.4</v>
      </c>
      <c r="Z254" s="200">
        <v>368413</v>
      </c>
      <c r="AA254" s="200">
        <v>0</v>
      </c>
      <c r="AB254" s="200">
        <v>36736683.09</v>
      </c>
      <c r="AC254" s="200">
        <v>0</v>
      </c>
      <c r="AD254" s="200">
        <v>0</v>
      </c>
      <c r="AE254" s="200">
        <v>208719</v>
      </c>
      <c r="AF254" s="200">
        <v>38824</v>
      </c>
      <c r="AG254" s="200">
        <v>187938668.91</v>
      </c>
      <c r="AH254" s="200">
        <v>0</v>
      </c>
      <c r="AI254" s="200">
        <v>0</v>
      </c>
      <c r="AJ254" s="200">
        <v>634127.35</v>
      </c>
      <c r="AK254" s="200">
        <v>0</v>
      </c>
      <c r="AL254" s="200">
        <v>954827.39</v>
      </c>
      <c r="AM254" s="200">
        <v>0</v>
      </c>
      <c r="AN254" s="200">
        <v>215137.89</v>
      </c>
      <c r="AO254" s="200">
        <v>0</v>
      </c>
      <c r="AP254" s="200">
        <v>40500</v>
      </c>
      <c r="AQ254" s="200">
        <v>11097204.88</v>
      </c>
      <c r="AR254" s="200">
        <v>4507237.25</v>
      </c>
      <c r="AS254" s="200">
        <v>0</v>
      </c>
      <c r="AT254" s="200">
        <v>0</v>
      </c>
      <c r="AU254" s="200">
        <v>0</v>
      </c>
      <c r="AV254" s="200">
        <v>319992</v>
      </c>
      <c r="AW254" s="200">
        <v>91443</v>
      </c>
      <c r="AX254" s="200">
        <v>488523.95</v>
      </c>
      <c r="AY254" s="200">
        <v>0</v>
      </c>
      <c r="AZ254" s="200">
        <v>0</v>
      </c>
      <c r="BA254" s="200">
        <v>0</v>
      </c>
      <c r="BB254" s="200">
        <v>0</v>
      </c>
      <c r="BC254" s="200">
        <v>2897151</v>
      </c>
      <c r="BD254" s="200">
        <v>0</v>
      </c>
      <c r="BE254" s="200">
        <v>0</v>
      </c>
      <c r="BF254" s="200">
        <v>0</v>
      </c>
      <c r="BG254" s="200">
        <v>0</v>
      </c>
      <c r="BH254" s="200">
        <v>710127.3</v>
      </c>
      <c r="BI254" s="205" t="s">
        <v>320</v>
      </c>
      <c r="BJ254" s="205" t="s">
        <v>320</v>
      </c>
      <c r="BK254" s="205" t="s">
        <v>320</v>
      </c>
      <c r="BL254" s="205" t="s">
        <v>320</v>
      </c>
      <c r="BM254" s="205" t="s">
        <v>320</v>
      </c>
      <c r="BN254" s="205" t="s">
        <v>320</v>
      </c>
      <c r="BO254" s="205" t="s">
        <v>320</v>
      </c>
      <c r="BP254" s="205" t="s">
        <v>320</v>
      </c>
      <c r="BQ254" s="205" t="s">
        <v>320</v>
      </c>
      <c r="BR254" s="205" t="s">
        <v>320</v>
      </c>
      <c r="BS254" s="205" t="s">
        <v>320</v>
      </c>
      <c r="BT254" s="200">
        <v>0</v>
      </c>
      <c r="BU254" s="200">
        <v>0</v>
      </c>
      <c r="BV254" s="200">
        <v>0</v>
      </c>
      <c r="BW254" s="200">
        <v>0</v>
      </c>
      <c r="BX254" s="200">
        <v>0</v>
      </c>
      <c r="BY254" s="200">
        <v>0</v>
      </c>
      <c r="BZ254" s="200">
        <v>0</v>
      </c>
      <c r="CA254" s="200">
        <v>0</v>
      </c>
      <c r="CB254" s="200">
        <v>0</v>
      </c>
      <c r="CC254" s="200">
        <v>0</v>
      </c>
      <c r="CD254" s="200">
        <v>0</v>
      </c>
      <c r="CE254" s="200">
        <v>0</v>
      </c>
      <c r="CF254" s="200">
        <v>0</v>
      </c>
      <c r="CG254" s="200">
        <v>0</v>
      </c>
      <c r="CH254" s="205" t="s">
        <v>320</v>
      </c>
      <c r="CI254" s="200">
        <v>0</v>
      </c>
      <c r="CJ254" s="200">
        <v>0</v>
      </c>
      <c r="CK254" s="200">
        <v>0</v>
      </c>
      <c r="CL254" s="200">
        <v>0</v>
      </c>
      <c r="CM254" s="200">
        <v>0</v>
      </c>
      <c r="CN254" s="200">
        <v>0</v>
      </c>
      <c r="CO254" s="200">
        <v>0</v>
      </c>
      <c r="CP254" s="200">
        <v>0</v>
      </c>
      <c r="CQ254" s="200">
        <v>0</v>
      </c>
      <c r="CR254" s="200">
        <v>0</v>
      </c>
      <c r="CS254" s="200">
        <v>0</v>
      </c>
      <c r="CT254" s="205" t="s">
        <v>320</v>
      </c>
      <c r="CU254" s="209" t="s">
        <v>320</v>
      </c>
    </row>
    <row r="255" ht="15.4" customHeight="1" spans="1:99">
      <c r="A255" s="201" t="s">
        <v>739</v>
      </c>
      <c r="B255" s="202" t="s">
        <v>134</v>
      </c>
      <c r="C255" s="202" t="s">
        <v>134</v>
      </c>
      <c r="D255" s="202" t="s">
        <v>740</v>
      </c>
      <c r="E255" s="200">
        <v>626631272.23</v>
      </c>
      <c r="F255" s="200">
        <v>198926127.49</v>
      </c>
      <c r="G255" s="200">
        <v>40391799.77</v>
      </c>
      <c r="H255" s="200">
        <v>2504414.33</v>
      </c>
      <c r="I255" s="200">
        <v>0</v>
      </c>
      <c r="J255" s="200">
        <v>11856978.43</v>
      </c>
      <c r="K255" s="200">
        <v>3016416.31</v>
      </c>
      <c r="L255" s="200">
        <v>126190782.26</v>
      </c>
      <c r="M255" s="200">
        <v>2762360.7</v>
      </c>
      <c r="N255" s="200">
        <v>1105084.8</v>
      </c>
      <c r="O255" s="200">
        <v>11098290.89</v>
      </c>
      <c r="P255" s="200">
        <v>412734471.76</v>
      </c>
      <c r="Q255" s="200">
        <v>14455508.29</v>
      </c>
      <c r="R255" s="200">
        <v>14281.8</v>
      </c>
      <c r="S255" s="200">
        <v>1386</v>
      </c>
      <c r="T255" s="200">
        <v>22082.72</v>
      </c>
      <c r="U255" s="200">
        <v>1136791.55</v>
      </c>
      <c r="V255" s="200">
        <v>5129083.05</v>
      </c>
      <c r="W255" s="200">
        <v>574529.03</v>
      </c>
      <c r="X255" s="200">
        <v>0</v>
      </c>
      <c r="Y255" s="200">
        <v>414246.7</v>
      </c>
      <c r="Z255" s="200">
        <v>828910.36</v>
      </c>
      <c r="AA255" s="200">
        <v>0</v>
      </c>
      <c r="AB255" s="200">
        <v>4961806.82</v>
      </c>
      <c r="AC255" s="200">
        <v>203196</v>
      </c>
      <c r="AD255" s="200">
        <v>0</v>
      </c>
      <c r="AE255" s="200">
        <v>860091.28</v>
      </c>
      <c r="AF255" s="200">
        <v>34613</v>
      </c>
      <c r="AG255" s="200">
        <v>365361986.2</v>
      </c>
      <c r="AH255" s="200">
        <v>0</v>
      </c>
      <c r="AI255" s="200">
        <v>0</v>
      </c>
      <c r="AJ255" s="200">
        <v>52480</v>
      </c>
      <c r="AK255" s="200">
        <v>982698.25</v>
      </c>
      <c r="AL255" s="200">
        <v>994458.33</v>
      </c>
      <c r="AM255" s="200">
        <v>4050113.11</v>
      </c>
      <c r="AN255" s="200">
        <v>423674.06</v>
      </c>
      <c r="AO255" s="200">
        <v>6880</v>
      </c>
      <c r="AP255" s="200">
        <v>34330</v>
      </c>
      <c r="AQ255" s="200">
        <v>12191325.21</v>
      </c>
      <c r="AR255" s="200">
        <v>14970672.98</v>
      </c>
      <c r="AS255" s="200">
        <v>78928.3</v>
      </c>
      <c r="AT255" s="200">
        <v>0</v>
      </c>
      <c r="AU255" s="200">
        <v>0</v>
      </c>
      <c r="AV255" s="200">
        <v>101925.44</v>
      </c>
      <c r="AW255" s="200">
        <v>1569043.2</v>
      </c>
      <c r="AX255" s="200">
        <v>0</v>
      </c>
      <c r="AY255" s="200">
        <v>26292.6</v>
      </c>
      <c r="AZ255" s="200">
        <v>0</v>
      </c>
      <c r="BA255" s="200">
        <v>0</v>
      </c>
      <c r="BB255" s="200">
        <v>0</v>
      </c>
      <c r="BC255" s="200">
        <v>13181123.44</v>
      </c>
      <c r="BD255" s="200">
        <v>0</v>
      </c>
      <c r="BE255" s="200">
        <v>0</v>
      </c>
      <c r="BF255" s="200">
        <v>0</v>
      </c>
      <c r="BG255" s="200">
        <v>0</v>
      </c>
      <c r="BH255" s="200">
        <v>13360</v>
      </c>
      <c r="BI255" s="205" t="s">
        <v>320</v>
      </c>
      <c r="BJ255" s="205" t="s">
        <v>320</v>
      </c>
      <c r="BK255" s="205" t="s">
        <v>320</v>
      </c>
      <c r="BL255" s="205" t="s">
        <v>320</v>
      </c>
      <c r="BM255" s="205" t="s">
        <v>320</v>
      </c>
      <c r="BN255" s="205" t="s">
        <v>320</v>
      </c>
      <c r="BO255" s="205" t="s">
        <v>320</v>
      </c>
      <c r="BP255" s="205" t="s">
        <v>320</v>
      </c>
      <c r="BQ255" s="205" t="s">
        <v>320</v>
      </c>
      <c r="BR255" s="205" t="s">
        <v>320</v>
      </c>
      <c r="BS255" s="205" t="s">
        <v>320</v>
      </c>
      <c r="BT255" s="200">
        <v>0</v>
      </c>
      <c r="BU255" s="200">
        <v>0</v>
      </c>
      <c r="BV255" s="200">
        <v>0</v>
      </c>
      <c r="BW255" s="200">
        <v>0</v>
      </c>
      <c r="BX255" s="200">
        <v>0</v>
      </c>
      <c r="BY255" s="200">
        <v>0</v>
      </c>
      <c r="BZ255" s="200">
        <v>0</v>
      </c>
      <c r="CA255" s="200">
        <v>0</v>
      </c>
      <c r="CB255" s="200">
        <v>0</v>
      </c>
      <c r="CC255" s="200">
        <v>0</v>
      </c>
      <c r="CD255" s="200">
        <v>0</v>
      </c>
      <c r="CE255" s="200">
        <v>0</v>
      </c>
      <c r="CF255" s="200">
        <v>0</v>
      </c>
      <c r="CG255" s="200">
        <v>0</v>
      </c>
      <c r="CH255" s="205" t="s">
        <v>320</v>
      </c>
      <c r="CI255" s="200">
        <v>0</v>
      </c>
      <c r="CJ255" s="200">
        <v>0</v>
      </c>
      <c r="CK255" s="200">
        <v>0</v>
      </c>
      <c r="CL255" s="200">
        <v>0</v>
      </c>
      <c r="CM255" s="200">
        <v>0</v>
      </c>
      <c r="CN255" s="200">
        <v>0</v>
      </c>
      <c r="CO255" s="200">
        <v>0</v>
      </c>
      <c r="CP255" s="200">
        <v>0</v>
      </c>
      <c r="CQ255" s="200">
        <v>0</v>
      </c>
      <c r="CR255" s="200">
        <v>0</v>
      </c>
      <c r="CS255" s="200">
        <v>0</v>
      </c>
      <c r="CT255" s="205" t="s">
        <v>320</v>
      </c>
      <c r="CU255" s="209" t="s">
        <v>320</v>
      </c>
    </row>
    <row r="256" ht="15.4" customHeight="1" spans="1:99">
      <c r="A256" s="201" t="s">
        <v>741</v>
      </c>
      <c r="B256" s="202" t="s">
        <v>134</v>
      </c>
      <c r="C256" s="202" t="s">
        <v>134</v>
      </c>
      <c r="D256" s="202" t="s">
        <v>742</v>
      </c>
      <c r="E256" s="200">
        <v>364800</v>
      </c>
      <c r="F256" s="200">
        <v>0</v>
      </c>
      <c r="G256" s="200">
        <v>0</v>
      </c>
      <c r="H256" s="200">
        <v>0</v>
      </c>
      <c r="I256" s="200">
        <v>0</v>
      </c>
      <c r="J256" s="200">
        <v>0</v>
      </c>
      <c r="K256" s="200">
        <v>0</v>
      </c>
      <c r="L256" s="200">
        <v>0</v>
      </c>
      <c r="M256" s="200">
        <v>0</v>
      </c>
      <c r="N256" s="200">
        <v>0</v>
      </c>
      <c r="O256" s="200">
        <v>0</v>
      </c>
      <c r="P256" s="200">
        <v>354000</v>
      </c>
      <c r="Q256" s="200">
        <v>354000</v>
      </c>
      <c r="R256" s="200">
        <v>0</v>
      </c>
      <c r="S256" s="200">
        <v>0</v>
      </c>
      <c r="T256" s="200">
        <v>0</v>
      </c>
      <c r="U256" s="200">
        <v>0</v>
      </c>
      <c r="V256" s="200">
        <v>0</v>
      </c>
      <c r="W256" s="200">
        <v>0</v>
      </c>
      <c r="X256" s="200">
        <v>0</v>
      </c>
      <c r="Y256" s="200">
        <v>0</v>
      </c>
      <c r="Z256" s="200">
        <v>0</v>
      </c>
      <c r="AA256" s="200">
        <v>0</v>
      </c>
      <c r="AB256" s="200">
        <v>0</v>
      </c>
      <c r="AC256" s="200">
        <v>0</v>
      </c>
      <c r="AD256" s="200">
        <v>0</v>
      </c>
      <c r="AE256" s="200">
        <v>0</v>
      </c>
      <c r="AF256" s="200">
        <v>0</v>
      </c>
      <c r="AG256" s="200">
        <v>0</v>
      </c>
      <c r="AH256" s="200">
        <v>0</v>
      </c>
      <c r="AI256" s="200">
        <v>0</v>
      </c>
      <c r="AJ256" s="200">
        <v>0</v>
      </c>
      <c r="AK256" s="200">
        <v>0</v>
      </c>
      <c r="AL256" s="200">
        <v>0</v>
      </c>
      <c r="AM256" s="200">
        <v>0</v>
      </c>
      <c r="AN256" s="200">
        <v>0</v>
      </c>
      <c r="AO256" s="200">
        <v>0</v>
      </c>
      <c r="AP256" s="200">
        <v>0</v>
      </c>
      <c r="AQ256" s="200">
        <v>0</v>
      </c>
      <c r="AR256" s="200">
        <v>10800</v>
      </c>
      <c r="AS256" s="200">
        <v>0</v>
      </c>
      <c r="AT256" s="200">
        <v>0</v>
      </c>
      <c r="AU256" s="200">
        <v>0</v>
      </c>
      <c r="AV256" s="200">
        <v>0</v>
      </c>
      <c r="AW256" s="200">
        <v>0</v>
      </c>
      <c r="AX256" s="200">
        <v>0</v>
      </c>
      <c r="AY256" s="200">
        <v>0</v>
      </c>
      <c r="AZ256" s="200">
        <v>0</v>
      </c>
      <c r="BA256" s="200">
        <v>0</v>
      </c>
      <c r="BB256" s="200">
        <v>0</v>
      </c>
      <c r="BC256" s="200">
        <v>0</v>
      </c>
      <c r="BD256" s="200">
        <v>0</v>
      </c>
      <c r="BE256" s="200">
        <v>0</v>
      </c>
      <c r="BF256" s="200">
        <v>0</v>
      </c>
      <c r="BG256" s="200">
        <v>0</v>
      </c>
      <c r="BH256" s="200">
        <v>10800</v>
      </c>
      <c r="BI256" s="205" t="s">
        <v>320</v>
      </c>
      <c r="BJ256" s="205" t="s">
        <v>320</v>
      </c>
      <c r="BK256" s="205" t="s">
        <v>320</v>
      </c>
      <c r="BL256" s="205" t="s">
        <v>320</v>
      </c>
      <c r="BM256" s="205" t="s">
        <v>320</v>
      </c>
      <c r="BN256" s="205" t="s">
        <v>320</v>
      </c>
      <c r="BO256" s="205" t="s">
        <v>320</v>
      </c>
      <c r="BP256" s="205" t="s">
        <v>320</v>
      </c>
      <c r="BQ256" s="205" t="s">
        <v>320</v>
      </c>
      <c r="BR256" s="205" t="s">
        <v>320</v>
      </c>
      <c r="BS256" s="205" t="s">
        <v>320</v>
      </c>
      <c r="BT256" s="200">
        <v>0</v>
      </c>
      <c r="BU256" s="200">
        <v>0</v>
      </c>
      <c r="BV256" s="200">
        <v>0</v>
      </c>
      <c r="BW256" s="200">
        <v>0</v>
      </c>
      <c r="BX256" s="200">
        <v>0</v>
      </c>
      <c r="BY256" s="200">
        <v>0</v>
      </c>
      <c r="BZ256" s="200">
        <v>0</v>
      </c>
      <c r="CA256" s="200">
        <v>0</v>
      </c>
      <c r="CB256" s="200">
        <v>0</v>
      </c>
      <c r="CC256" s="200">
        <v>0</v>
      </c>
      <c r="CD256" s="200">
        <v>0</v>
      </c>
      <c r="CE256" s="200">
        <v>0</v>
      </c>
      <c r="CF256" s="200">
        <v>0</v>
      </c>
      <c r="CG256" s="200">
        <v>0</v>
      </c>
      <c r="CH256" s="205" t="s">
        <v>320</v>
      </c>
      <c r="CI256" s="200">
        <v>0</v>
      </c>
      <c r="CJ256" s="200">
        <v>0</v>
      </c>
      <c r="CK256" s="200">
        <v>0</v>
      </c>
      <c r="CL256" s="200">
        <v>0</v>
      </c>
      <c r="CM256" s="200">
        <v>0</v>
      </c>
      <c r="CN256" s="200">
        <v>0</v>
      </c>
      <c r="CO256" s="200">
        <v>0</v>
      </c>
      <c r="CP256" s="200">
        <v>0</v>
      </c>
      <c r="CQ256" s="200">
        <v>0</v>
      </c>
      <c r="CR256" s="200">
        <v>0</v>
      </c>
      <c r="CS256" s="200">
        <v>0</v>
      </c>
      <c r="CT256" s="205" t="s">
        <v>320</v>
      </c>
      <c r="CU256" s="209" t="s">
        <v>320</v>
      </c>
    </row>
    <row r="257" ht="15.4" customHeight="1" spans="1:99">
      <c r="A257" s="201" t="s">
        <v>743</v>
      </c>
      <c r="B257" s="202" t="s">
        <v>134</v>
      </c>
      <c r="C257" s="202" t="s">
        <v>134</v>
      </c>
      <c r="D257" s="202" t="s">
        <v>744</v>
      </c>
      <c r="E257" s="200">
        <v>0</v>
      </c>
      <c r="F257" s="200">
        <v>0</v>
      </c>
      <c r="G257" s="200">
        <v>0</v>
      </c>
      <c r="H257" s="200">
        <v>0</v>
      </c>
      <c r="I257" s="200">
        <v>0</v>
      </c>
      <c r="J257" s="200">
        <v>0</v>
      </c>
      <c r="K257" s="200">
        <v>0</v>
      </c>
      <c r="L257" s="200">
        <v>0</v>
      </c>
      <c r="M257" s="200">
        <v>0</v>
      </c>
      <c r="N257" s="200">
        <v>0</v>
      </c>
      <c r="O257" s="200">
        <v>0</v>
      </c>
      <c r="P257" s="200">
        <v>0</v>
      </c>
      <c r="Q257" s="200">
        <v>0</v>
      </c>
      <c r="R257" s="200">
        <v>0</v>
      </c>
      <c r="S257" s="200">
        <v>0</v>
      </c>
      <c r="T257" s="200">
        <v>0</v>
      </c>
      <c r="U257" s="200">
        <v>0</v>
      </c>
      <c r="V257" s="200">
        <v>0</v>
      </c>
      <c r="W257" s="200">
        <v>0</v>
      </c>
      <c r="X257" s="200">
        <v>0</v>
      </c>
      <c r="Y257" s="200">
        <v>0</v>
      </c>
      <c r="Z257" s="200">
        <v>0</v>
      </c>
      <c r="AA257" s="200">
        <v>0</v>
      </c>
      <c r="AB257" s="200">
        <v>0</v>
      </c>
      <c r="AC257" s="200">
        <v>0</v>
      </c>
      <c r="AD257" s="200">
        <v>0</v>
      </c>
      <c r="AE257" s="200">
        <v>0</v>
      </c>
      <c r="AF257" s="200">
        <v>0</v>
      </c>
      <c r="AG257" s="200">
        <v>0</v>
      </c>
      <c r="AH257" s="200">
        <v>0</v>
      </c>
      <c r="AI257" s="200">
        <v>0</v>
      </c>
      <c r="AJ257" s="200">
        <v>0</v>
      </c>
      <c r="AK257" s="200">
        <v>0</v>
      </c>
      <c r="AL257" s="200">
        <v>0</v>
      </c>
      <c r="AM257" s="200">
        <v>0</v>
      </c>
      <c r="AN257" s="200">
        <v>0</v>
      </c>
      <c r="AO257" s="200">
        <v>0</v>
      </c>
      <c r="AP257" s="200">
        <v>0</v>
      </c>
      <c r="AQ257" s="200">
        <v>0</v>
      </c>
      <c r="AR257" s="200">
        <v>0</v>
      </c>
      <c r="AS257" s="200">
        <v>0</v>
      </c>
      <c r="AT257" s="200">
        <v>0</v>
      </c>
      <c r="AU257" s="200">
        <v>0</v>
      </c>
      <c r="AV257" s="200">
        <v>0</v>
      </c>
      <c r="AW257" s="200">
        <v>0</v>
      </c>
      <c r="AX257" s="200">
        <v>0</v>
      </c>
      <c r="AY257" s="200">
        <v>0</v>
      </c>
      <c r="AZ257" s="200">
        <v>0</v>
      </c>
      <c r="BA257" s="200">
        <v>0</v>
      </c>
      <c r="BB257" s="200">
        <v>0</v>
      </c>
      <c r="BC257" s="200">
        <v>0</v>
      </c>
      <c r="BD257" s="200">
        <v>0</v>
      </c>
      <c r="BE257" s="200">
        <v>0</v>
      </c>
      <c r="BF257" s="200">
        <v>0</v>
      </c>
      <c r="BG257" s="200">
        <v>0</v>
      </c>
      <c r="BH257" s="200">
        <v>0</v>
      </c>
      <c r="BI257" s="205" t="s">
        <v>320</v>
      </c>
      <c r="BJ257" s="205" t="s">
        <v>320</v>
      </c>
      <c r="BK257" s="205" t="s">
        <v>320</v>
      </c>
      <c r="BL257" s="205" t="s">
        <v>320</v>
      </c>
      <c r="BM257" s="205" t="s">
        <v>320</v>
      </c>
      <c r="BN257" s="205" t="s">
        <v>320</v>
      </c>
      <c r="BO257" s="205" t="s">
        <v>320</v>
      </c>
      <c r="BP257" s="205" t="s">
        <v>320</v>
      </c>
      <c r="BQ257" s="205" t="s">
        <v>320</v>
      </c>
      <c r="BR257" s="205" t="s">
        <v>320</v>
      </c>
      <c r="BS257" s="205" t="s">
        <v>320</v>
      </c>
      <c r="BT257" s="200">
        <v>0</v>
      </c>
      <c r="BU257" s="200">
        <v>0</v>
      </c>
      <c r="BV257" s="200">
        <v>0</v>
      </c>
      <c r="BW257" s="200">
        <v>0</v>
      </c>
      <c r="BX257" s="200">
        <v>0</v>
      </c>
      <c r="BY257" s="200">
        <v>0</v>
      </c>
      <c r="BZ257" s="200">
        <v>0</v>
      </c>
      <c r="CA257" s="200">
        <v>0</v>
      </c>
      <c r="CB257" s="200">
        <v>0</v>
      </c>
      <c r="CC257" s="200">
        <v>0</v>
      </c>
      <c r="CD257" s="200">
        <v>0</v>
      </c>
      <c r="CE257" s="200">
        <v>0</v>
      </c>
      <c r="CF257" s="200">
        <v>0</v>
      </c>
      <c r="CG257" s="200">
        <v>0</v>
      </c>
      <c r="CH257" s="205" t="s">
        <v>320</v>
      </c>
      <c r="CI257" s="200">
        <v>0</v>
      </c>
      <c r="CJ257" s="200">
        <v>0</v>
      </c>
      <c r="CK257" s="200">
        <v>0</v>
      </c>
      <c r="CL257" s="200">
        <v>0</v>
      </c>
      <c r="CM257" s="200">
        <v>0</v>
      </c>
      <c r="CN257" s="200">
        <v>0</v>
      </c>
      <c r="CO257" s="200">
        <v>0</v>
      </c>
      <c r="CP257" s="200">
        <v>0</v>
      </c>
      <c r="CQ257" s="200">
        <v>0</v>
      </c>
      <c r="CR257" s="200">
        <v>0</v>
      </c>
      <c r="CS257" s="200">
        <v>0</v>
      </c>
      <c r="CT257" s="205" t="s">
        <v>320</v>
      </c>
      <c r="CU257" s="209" t="s">
        <v>320</v>
      </c>
    </row>
    <row r="258" ht="15.4" customHeight="1" spans="1:99">
      <c r="A258" s="201" t="s">
        <v>745</v>
      </c>
      <c r="B258" s="202" t="s">
        <v>134</v>
      </c>
      <c r="C258" s="202" t="s">
        <v>134</v>
      </c>
      <c r="D258" s="202" t="s">
        <v>746</v>
      </c>
      <c r="E258" s="200">
        <v>0</v>
      </c>
      <c r="F258" s="200">
        <v>0</v>
      </c>
      <c r="G258" s="200">
        <v>0</v>
      </c>
      <c r="H258" s="200">
        <v>0</v>
      </c>
      <c r="I258" s="200">
        <v>0</v>
      </c>
      <c r="J258" s="200">
        <v>0</v>
      </c>
      <c r="K258" s="200">
        <v>0</v>
      </c>
      <c r="L258" s="200">
        <v>0</v>
      </c>
      <c r="M258" s="200">
        <v>0</v>
      </c>
      <c r="N258" s="200">
        <v>0</v>
      </c>
      <c r="O258" s="200">
        <v>0</v>
      </c>
      <c r="P258" s="200">
        <v>0</v>
      </c>
      <c r="Q258" s="200">
        <v>0</v>
      </c>
      <c r="R258" s="200">
        <v>0</v>
      </c>
      <c r="S258" s="200">
        <v>0</v>
      </c>
      <c r="T258" s="200">
        <v>0</v>
      </c>
      <c r="U258" s="200">
        <v>0</v>
      </c>
      <c r="V258" s="200">
        <v>0</v>
      </c>
      <c r="W258" s="200">
        <v>0</v>
      </c>
      <c r="X258" s="200">
        <v>0</v>
      </c>
      <c r="Y258" s="200">
        <v>0</v>
      </c>
      <c r="Z258" s="200">
        <v>0</v>
      </c>
      <c r="AA258" s="200">
        <v>0</v>
      </c>
      <c r="AB258" s="200">
        <v>0</v>
      </c>
      <c r="AC258" s="200">
        <v>0</v>
      </c>
      <c r="AD258" s="200">
        <v>0</v>
      </c>
      <c r="AE258" s="200">
        <v>0</v>
      </c>
      <c r="AF258" s="200">
        <v>0</v>
      </c>
      <c r="AG258" s="200">
        <v>0</v>
      </c>
      <c r="AH258" s="200">
        <v>0</v>
      </c>
      <c r="AI258" s="200">
        <v>0</v>
      </c>
      <c r="AJ258" s="200">
        <v>0</v>
      </c>
      <c r="AK258" s="200">
        <v>0</v>
      </c>
      <c r="AL258" s="200">
        <v>0</v>
      </c>
      <c r="AM258" s="200">
        <v>0</v>
      </c>
      <c r="AN258" s="200">
        <v>0</v>
      </c>
      <c r="AO258" s="200">
        <v>0</v>
      </c>
      <c r="AP258" s="200">
        <v>0</v>
      </c>
      <c r="AQ258" s="200">
        <v>0</v>
      </c>
      <c r="AR258" s="200">
        <v>0</v>
      </c>
      <c r="AS258" s="200">
        <v>0</v>
      </c>
      <c r="AT258" s="200">
        <v>0</v>
      </c>
      <c r="AU258" s="200">
        <v>0</v>
      </c>
      <c r="AV258" s="200">
        <v>0</v>
      </c>
      <c r="AW258" s="200">
        <v>0</v>
      </c>
      <c r="AX258" s="200">
        <v>0</v>
      </c>
      <c r="AY258" s="200">
        <v>0</v>
      </c>
      <c r="AZ258" s="200">
        <v>0</v>
      </c>
      <c r="BA258" s="200">
        <v>0</v>
      </c>
      <c r="BB258" s="200">
        <v>0</v>
      </c>
      <c r="BC258" s="200">
        <v>0</v>
      </c>
      <c r="BD258" s="200">
        <v>0</v>
      </c>
      <c r="BE258" s="200">
        <v>0</v>
      </c>
      <c r="BF258" s="200">
        <v>0</v>
      </c>
      <c r="BG258" s="200">
        <v>0</v>
      </c>
      <c r="BH258" s="200">
        <v>0</v>
      </c>
      <c r="BI258" s="205" t="s">
        <v>320</v>
      </c>
      <c r="BJ258" s="205" t="s">
        <v>320</v>
      </c>
      <c r="BK258" s="205" t="s">
        <v>320</v>
      </c>
      <c r="BL258" s="205" t="s">
        <v>320</v>
      </c>
      <c r="BM258" s="205" t="s">
        <v>320</v>
      </c>
      <c r="BN258" s="205" t="s">
        <v>320</v>
      </c>
      <c r="BO258" s="205" t="s">
        <v>320</v>
      </c>
      <c r="BP258" s="205" t="s">
        <v>320</v>
      </c>
      <c r="BQ258" s="205" t="s">
        <v>320</v>
      </c>
      <c r="BR258" s="205" t="s">
        <v>320</v>
      </c>
      <c r="BS258" s="205" t="s">
        <v>320</v>
      </c>
      <c r="BT258" s="200">
        <v>0</v>
      </c>
      <c r="BU258" s="200">
        <v>0</v>
      </c>
      <c r="BV258" s="200">
        <v>0</v>
      </c>
      <c r="BW258" s="200">
        <v>0</v>
      </c>
      <c r="BX258" s="200">
        <v>0</v>
      </c>
      <c r="BY258" s="200">
        <v>0</v>
      </c>
      <c r="BZ258" s="200">
        <v>0</v>
      </c>
      <c r="CA258" s="200">
        <v>0</v>
      </c>
      <c r="CB258" s="200">
        <v>0</v>
      </c>
      <c r="CC258" s="200">
        <v>0</v>
      </c>
      <c r="CD258" s="200">
        <v>0</v>
      </c>
      <c r="CE258" s="200">
        <v>0</v>
      </c>
      <c r="CF258" s="200">
        <v>0</v>
      </c>
      <c r="CG258" s="200">
        <v>0</v>
      </c>
      <c r="CH258" s="205" t="s">
        <v>320</v>
      </c>
      <c r="CI258" s="200">
        <v>0</v>
      </c>
      <c r="CJ258" s="200">
        <v>0</v>
      </c>
      <c r="CK258" s="200">
        <v>0</v>
      </c>
      <c r="CL258" s="200">
        <v>0</v>
      </c>
      <c r="CM258" s="200">
        <v>0</v>
      </c>
      <c r="CN258" s="200">
        <v>0</v>
      </c>
      <c r="CO258" s="200">
        <v>0</v>
      </c>
      <c r="CP258" s="200">
        <v>0</v>
      </c>
      <c r="CQ258" s="200">
        <v>0</v>
      </c>
      <c r="CR258" s="200">
        <v>0</v>
      </c>
      <c r="CS258" s="200">
        <v>0</v>
      </c>
      <c r="CT258" s="205" t="s">
        <v>320</v>
      </c>
      <c r="CU258" s="209" t="s">
        <v>320</v>
      </c>
    </row>
    <row r="259" ht="15.4" customHeight="1" spans="1:99">
      <c r="A259" s="201" t="s">
        <v>747</v>
      </c>
      <c r="B259" s="202" t="s">
        <v>134</v>
      </c>
      <c r="C259" s="202" t="s">
        <v>134</v>
      </c>
      <c r="D259" s="202" t="s">
        <v>748</v>
      </c>
      <c r="E259" s="200">
        <v>109095024.02</v>
      </c>
      <c r="F259" s="200">
        <v>37067017.82</v>
      </c>
      <c r="G259" s="200">
        <v>19459714.38</v>
      </c>
      <c r="H259" s="200">
        <v>2028230.9</v>
      </c>
      <c r="I259" s="200">
        <v>964933</v>
      </c>
      <c r="J259" s="200">
        <v>3187017.93</v>
      </c>
      <c r="K259" s="200">
        <v>664371</v>
      </c>
      <c r="L259" s="200">
        <v>8169965.68</v>
      </c>
      <c r="M259" s="200">
        <v>993335.1</v>
      </c>
      <c r="N259" s="200">
        <v>0</v>
      </c>
      <c r="O259" s="200">
        <v>1599449.83</v>
      </c>
      <c r="P259" s="200">
        <v>59403358.7</v>
      </c>
      <c r="Q259" s="200">
        <v>7613789.15</v>
      </c>
      <c r="R259" s="200">
        <v>9210</v>
      </c>
      <c r="S259" s="200">
        <v>0</v>
      </c>
      <c r="T259" s="200">
        <v>17375.06</v>
      </c>
      <c r="U259" s="200">
        <v>67487.6</v>
      </c>
      <c r="V259" s="200">
        <v>793238.97</v>
      </c>
      <c r="W259" s="200">
        <v>437062.87</v>
      </c>
      <c r="X259" s="200">
        <v>0</v>
      </c>
      <c r="Y259" s="200">
        <v>940496.93</v>
      </c>
      <c r="Z259" s="200">
        <v>677282.13</v>
      </c>
      <c r="AA259" s="200">
        <v>0</v>
      </c>
      <c r="AB259" s="200">
        <v>1667629.25</v>
      </c>
      <c r="AC259" s="200">
        <v>260736</v>
      </c>
      <c r="AD259" s="200">
        <v>30488</v>
      </c>
      <c r="AE259" s="200">
        <v>80893</v>
      </c>
      <c r="AF259" s="200">
        <v>30632.95</v>
      </c>
      <c r="AG259" s="200">
        <v>43773938.68</v>
      </c>
      <c r="AH259" s="200">
        <v>0</v>
      </c>
      <c r="AI259" s="200">
        <v>0</v>
      </c>
      <c r="AJ259" s="200">
        <v>465122.25</v>
      </c>
      <c r="AK259" s="200">
        <v>0</v>
      </c>
      <c r="AL259" s="200">
        <v>477688.1</v>
      </c>
      <c r="AM259" s="200">
        <v>0</v>
      </c>
      <c r="AN259" s="200">
        <v>769291.96</v>
      </c>
      <c r="AO259" s="200">
        <v>0</v>
      </c>
      <c r="AP259" s="200">
        <v>0</v>
      </c>
      <c r="AQ259" s="200">
        <v>1290995.8</v>
      </c>
      <c r="AR259" s="200">
        <v>1589778.1</v>
      </c>
      <c r="AS259" s="200">
        <v>0</v>
      </c>
      <c r="AT259" s="200">
        <v>0</v>
      </c>
      <c r="AU259" s="200">
        <v>0</v>
      </c>
      <c r="AV259" s="200">
        <v>0</v>
      </c>
      <c r="AW259" s="200">
        <v>82059.1</v>
      </c>
      <c r="AX259" s="200">
        <v>0</v>
      </c>
      <c r="AY259" s="200">
        <v>0</v>
      </c>
      <c r="AZ259" s="200">
        <v>0</v>
      </c>
      <c r="BA259" s="200">
        <v>2640</v>
      </c>
      <c r="BB259" s="200">
        <v>0</v>
      </c>
      <c r="BC259" s="200">
        <v>1497904</v>
      </c>
      <c r="BD259" s="200">
        <v>0</v>
      </c>
      <c r="BE259" s="200">
        <v>0</v>
      </c>
      <c r="BF259" s="200">
        <v>0</v>
      </c>
      <c r="BG259" s="200">
        <v>0</v>
      </c>
      <c r="BH259" s="200">
        <v>7175</v>
      </c>
      <c r="BI259" s="205" t="s">
        <v>320</v>
      </c>
      <c r="BJ259" s="205" t="s">
        <v>320</v>
      </c>
      <c r="BK259" s="205" t="s">
        <v>320</v>
      </c>
      <c r="BL259" s="205" t="s">
        <v>320</v>
      </c>
      <c r="BM259" s="205" t="s">
        <v>320</v>
      </c>
      <c r="BN259" s="205" t="s">
        <v>320</v>
      </c>
      <c r="BO259" s="205" t="s">
        <v>320</v>
      </c>
      <c r="BP259" s="205" t="s">
        <v>320</v>
      </c>
      <c r="BQ259" s="205" t="s">
        <v>320</v>
      </c>
      <c r="BR259" s="205" t="s">
        <v>320</v>
      </c>
      <c r="BS259" s="205" t="s">
        <v>320</v>
      </c>
      <c r="BT259" s="200">
        <v>11034869.4</v>
      </c>
      <c r="BU259" s="200">
        <v>0</v>
      </c>
      <c r="BV259" s="200">
        <v>540534.82</v>
      </c>
      <c r="BW259" s="200">
        <v>10097290</v>
      </c>
      <c r="BX259" s="200">
        <v>0</v>
      </c>
      <c r="BY259" s="200">
        <v>0</v>
      </c>
      <c r="BZ259" s="200">
        <v>0</v>
      </c>
      <c r="CA259" s="200">
        <v>0</v>
      </c>
      <c r="CB259" s="200">
        <v>0</v>
      </c>
      <c r="CC259" s="200">
        <v>0</v>
      </c>
      <c r="CD259" s="200">
        <v>0</v>
      </c>
      <c r="CE259" s="200">
        <v>0</v>
      </c>
      <c r="CF259" s="200">
        <v>0</v>
      </c>
      <c r="CG259" s="200">
        <v>0</v>
      </c>
      <c r="CH259" s="205" t="s">
        <v>320</v>
      </c>
      <c r="CI259" s="200">
        <v>397044.58</v>
      </c>
      <c r="CJ259" s="200">
        <v>0</v>
      </c>
      <c r="CK259" s="200">
        <v>0</v>
      </c>
      <c r="CL259" s="200">
        <v>0</v>
      </c>
      <c r="CM259" s="200">
        <v>0</v>
      </c>
      <c r="CN259" s="200">
        <v>0</v>
      </c>
      <c r="CO259" s="200">
        <v>0</v>
      </c>
      <c r="CP259" s="200">
        <v>0</v>
      </c>
      <c r="CQ259" s="200">
        <v>0</v>
      </c>
      <c r="CR259" s="200">
        <v>0</v>
      </c>
      <c r="CS259" s="200">
        <v>0</v>
      </c>
      <c r="CT259" s="205" t="s">
        <v>320</v>
      </c>
      <c r="CU259" s="209" t="s">
        <v>320</v>
      </c>
    </row>
    <row r="260" ht="15.4" customHeight="1" spans="1:99">
      <c r="A260" s="201" t="s">
        <v>749</v>
      </c>
      <c r="B260" s="202" t="s">
        <v>134</v>
      </c>
      <c r="C260" s="202" t="s">
        <v>134</v>
      </c>
      <c r="D260" s="202" t="s">
        <v>750</v>
      </c>
      <c r="E260" s="200">
        <v>37688205.39</v>
      </c>
      <c r="F260" s="200">
        <v>10985171.84</v>
      </c>
      <c r="G260" s="200">
        <v>6440820.2</v>
      </c>
      <c r="H260" s="200">
        <v>185062.4</v>
      </c>
      <c r="I260" s="200">
        <v>0</v>
      </c>
      <c r="J260" s="200">
        <v>1935621.8</v>
      </c>
      <c r="K260" s="200">
        <v>409545</v>
      </c>
      <c r="L260" s="200">
        <v>787129.31</v>
      </c>
      <c r="M260" s="200">
        <v>0</v>
      </c>
      <c r="N260" s="200">
        <v>0</v>
      </c>
      <c r="O260" s="200">
        <v>1226993.13</v>
      </c>
      <c r="P260" s="200">
        <v>25367315.13</v>
      </c>
      <c r="Q260" s="200">
        <v>423019.91</v>
      </c>
      <c r="R260" s="200">
        <v>0</v>
      </c>
      <c r="S260" s="200">
        <v>0</v>
      </c>
      <c r="T260" s="200">
        <v>4318.06</v>
      </c>
      <c r="U260" s="200">
        <v>14166.93</v>
      </c>
      <c r="V260" s="200">
        <v>56013.35</v>
      </c>
      <c r="W260" s="200">
        <v>199051.87</v>
      </c>
      <c r="X260" s="200">
        <v>0</v>
      </c>
      <c r="Y260" s="200">
        <v>537110.5</v>
      </c>
      <c r="Z260" s="200">
        <v>118394.13</v>
      </c>
      <c r="AA260" s="200">
        <v>0</v>
      </c>
      <c r="AB260" s="200">
        <v>265238.03</v>
      </c>
      <c r="AC260" s="200">
        <v>30000</v>
      </c>
      <c r="AD260" s="200">
        <v>11352</v>
      </c>
      <c r="AE260" s="200">
        <v>0</v>
      </c>
      <c r="AF260" s="200">
        <v>19371.95</v>
      </c>
      <c r="AG260" s="200">
        <v>22752153.23</v>
      </c>
      <c r="AH260" s="200">
        <v>0</v>
      </c>
      <c r="AI260" s="200">
        <v>0</v>
      </c>
      <c r="AJ260" s="200">
        <v>5122.25</v>
      </c>
      <c r="AK260" s="200">
        <v>0</v>
      </c>
      <c r="AL260" s="200">
        <v>147763.07</v>
      </c>
      <c r="AM260" s="200">
        <v>0</v>
      </c>
      <c r="AN260" s="200">
        <v>169477.42</v>
      </c>
      <c r="AO260" s="200">
        <v>0</v>
      </c>
      <c r="AP260" s="200">
        <v>0</v>
      </c>
      <c r="AQ260" s="200">
        <v>614762.43</v>
      </c>
      <c r="AR260" s="200">
        <v>512115.6</v>
      </c>
      <c r="AS260" s="200">
        <v>0</v>
      </c>
      <c r="AT260" s="200">
        <v>0</v>
      </c>
      <c r="AU260" s="200">
        <v>0</v>
      </c>
      <c r="AV260" s="200">
        <v>0</v>
      </c>
      <c r="AW260" s="200">
        <v>46811.6</v>
      </c>
      <c r="AX260" s="200">
        <v>0</v>
      </c>
      <c r="AY260" s="200">
        <v>0</v>
      </c>
      <c r="AZ260" s="200">
        <v>0</v>
      </c>
      <c r="BA260" s="200">
        <v>2040</v>
      </c>
      <c r="BB260" s="200">
        <v>0</v>
      </c>
      <c r="BC260" s="200">
        <v>463264</v>
      </c>
      <c r="BD260" s="200">
        <v>0</v>
      </c>
      <c r="BE260" s="200">
        <v>0</v>
      </c>
      <c r="BF260" s="200">
        <v>0</v>
      </c>
      <c r="BG260" s="200">
        <v>0</v>
      </c>
      <c r="BH260" s="200">
        <v>0</v>
      </c>
      <c r="BI260" s="205" t="s">
        <v>320</v>
      </c>
      <c r="BJ260" s="205" t="s">
        <v>320</v>
      </c>
      <c r="BK260" s="205" t="s">
        <v>320</v>
      </c>
      <c r="BL260" s="205" t="s">
        <v>320</v>
      </c>
      <c r="BM260" s="205" t="s">
        <v>320</v>
      </c>
      <c r="BN260" s="205" t="s">
        <v>320</v>
      </c>
      <c r="BO260" s="205" t="s">
        <v>320</v>
      </c>
      <c r="BP260" s="205" t="s">
        <v>320</v>
      </c>
      <c r="BQ260" s="205" t="s">
        <v>320</v>
      </c>
      <c r="BR260" s="205" t="s">
        <v>320</v>
      </c>
      <c r="BS260" s="205" t="s">
        <v>320</v>
      </c>
      <c r="BT260" s="200">
        <v>823602.82</v>
      </c>
      <c r="BU260" s="200">
        <v>0</v>
      </c>
      <c r="BV260" s="200">
        <v>253902.82</v>
      </c>
      <c r="BW260" s="200">
        <v>569700</v>
      </c>
      <c r="BX260" s="200">
        <v>0</v>
      </c>
      <c r="BY260" s="200">
        <v>0</v>
      </c>
      <c r="BZ260" s="200">
        <v>0</v>
      </c>
      <c r="CA260" s="200">
        <v>0</v>
      </c>
      <c r="CB260" s="200">
        <v>0</v>
      </c>
      <c r="CC260" s="200">
        <v>0</v>
      </c>
      <c r="CD260" s="200">
        <v>0</v>
      </c>
      <c r="CE260" s="200">
        <v>0</v>
      </c>
      <c r="CF260" s="200">
        <v>0</v>
      </c>
      <c r="CG260" s="200">
        <v>0</v>
      </c>
      <c r="CH260" s="205" t="s">
        <v>320</v>
      </c>
      <c r="CI260" s="200">
        <v>0</v>
      </c>
      <c r="CJ260" s="200">
        <v>0</v>
      </c>
      <c r="CK260" s="200">
        <v>0</v>
      </c>
      <c r="CL260" s="200">
        <v>0</v>
      </c>
      <c r="CM260" s="200">
        <v>0</v>
      </c>
      <c r="CN260" s="200">
        <v>0</v>
      </c>
      <c r="CO260" s="200">
        <v>0</v>
      </c>
      <c r="CP260" s="200">
        <v>0</v>
      </c>
      <c r="CQ260" s="200">
        <v>0</v>
      </c>
      <c r="CR260" s="200">
        <v>0</v>
      </c>
      <c r="CS260" s="200">
        <v>0</v>
      </c>
      <c r="CT260" s="205" t="s">
        <v>320</v>
      </c>
      <c r="CU260" s="209" t="s">
        <v>320</v>
      </c>
    </row>
    <row r="261" ht="15.4" customHeight="1" spans="1:99">
      <c r="A261" s="201" t="s">
        <v>751</v>
      </c>
      <c r="B261" s="202" t="s">
        <v>134</v>
      </c>
      <c r="C261" s="202" t="s">
        <v>134</v>
      </c>
      <c r="D261" s="202" t="s">
        <v>752</v>
      </c>
      <c r="E261" s="200">
        <v>6212003.72</v>
      </c>
      <c r="F261" s="200">
        <v>4871550.5</v>
      </c>
      <c r="G261" s="200">
        <v>1599210</v>
      </c>
      <c r="H261" s="200">
        <v>1591824.5</v>
      </c>
      <c r="I261" s="200">
        <v>964933</v>
      </c>
      <c r="J261" s="200">
        <v>491289</v>
      </c>
      <c r="K261" s="200">
        <v>90909</v>
      </c>
      <c r="L261" s="200">
        <v>133385</v>
      </c>
      <c r="M261" s="200">
        <v>0</v>
      </c>
      <c r="N261" s="200">
        <v>0</v>
      </c>
      <c r="O261" s="200">
        <v>0</v>
      </c>
      <c r="P261" s="200">
        <v>872569.22</v>
      </c>
      <c r="Q261" s="200">
        <v>349610.22</v>
      </c>
      <c r="R261" s="200">
        <v>9210</v>
      </c>
      <c r="S261" s="200">
        <v>0</v>
      </c>
      <c r="T261" s="200">
        <v>1556</v>
      </c>
      <c r="U261" s="200">
        <v>16618</v>
      </c>
      <c r="V261" s="200">
        <v>61322</v>
      </c>
      <c r="W261" s="200">
        <v>73503</v>
      </c>
      <c r="X261" s="200">
        <v>0</v>
      </c>
      <c r="Y261" s="200">
        <v>2400</v>
      </c>
      <c r="Z261" s="200">
        <v>124748</v>
      </c>
      <c r="AA261" s="200">
        <v>0</v>
      </c>
      <c r="AB261" s="200">
        <v>42389</v>
      </c>
      <c r="AC261" s="200">
        <v>0</v>
      </c>
      <c r="AD261" s="200">
        <v>2136</v>
      </c>
      <c r="AE261" s="200">
        <v>67153</v>
      </c>
      <c r="AF261" s="200">
        <v>1500</v>
      </c>
      <c r="AG261" s="200">
        <v>11163</v>
      </c>
      <c r="AH261" s="200">
        <v>0</v>
      </c>
      <c r="AI261" s="200">
        <v>0</v>
      </c>
      <c r="AJ261" s="200">
        <v>0</v>
      </c>
      <c r="AK261" s="200">
        <v>0</v>
      </c>
      <c r="AL261" s="200">
        <v>57887</v>
      </c>
      <c r="AM261" s="200">
        <v>0</v>
      </c>
      <c r="AN261" s="200">
        <v>51374</v>
      </c>
      <c r="AO261" s="200">
        <v>0</v>
      </c>
      <c r="AP261" s="200">
        <v>0</v>
      </c>
      <c r="AQ261" s="200">
        <v>0</v>
      </c>
      <c r="AR261" s="200">
        <v>365682</v>
      </c>
      <c r="AS261" s="200">
        <v>0</v>
      </c>
      <c r="AT261" s="200">
        <v>0</v>
      </c>
      <c r="AU261" s="200">
        <v>0</v>
      </c>
      <c r="AV261" s="200">
        <v>0</v>
      </c>
      <c r="AW261" s="200">
        <v>18360</v>
      </c>
      <c r="AX261" s="200">
        <v>0</v>
      </c>
      <c r="AY261" s="200">
        <v>0</v>
      </c>
      <c r="AZ261" s="200">
        <v>0</v>
      </c>
      <c r="BA261" s="200">
        <v>0</v>
      </c>
      <c r="BB261" s="200">
        <v>0</v>
      </c>
      <c r="BC261" s="200">
        <v>347322</v>
      </c>
      <c r="BD261" s="200">
        <v>0</v>
      </c>
      <c r="BE261" s="200">
        <v>0</v>
      </c>
      <c r="BF261" s="200">
        <v>0</v>
      </c>
      <c r="BG261" s="200">
        <v>0</v>
      </c>
      <c r="BH261" s="200">
        <v>0</v>
      </c>
      <c r="BI261" s="205" t="s">
        <v>320</v>
      </c>
      <c r="BJ261" s="205" t="s">
        <v>320</v>
      </c>
      <c r="BK261" s="205" t="s">
        <v>320</v>
      </c>
      <c r="BL261" s="205" t="s">
        <v>320</v>
      </c>
      <c r="BM261" s="205" t="s">
        <v>320</v>
      </c>
      <c r="BN261" s="205" t="s">
        <v>320</v>
      </c>
      <c r="BO261" s="205" t="s">
        <v>320</v>
      </c>
      <c r="BP261" s="205" t="s">
        <v>320</v>
      </c>
      <c r="BQ261" s="205" t="s">
        <v>320</v>
      </c>
      <c r="BR261" s="205" t="s">
        <v>320</v>
      </c>
      <c r="BS261" s="205" t="s">
        <v>320</v>
      </c>
      <c r="BT261" s="200">
        <v>102202</v>
      </c>
      <c r="BU261" s="200">
        <v>0</v>
      </c>
      <c r="BV261" s="200">
        <v>102202</v>
      </c>
      <c r="BW261" s="200">
        <v>0</v>
      </c>
      <c r="BX261" s="200">
        <v>0</v>
      </c>
      <c r="BY261" s="200">
        <v>0</v>
      </c>
      <c r="BZ261" s="200">
        <v>0</v>
      </c>
      <c r="CA261" s="200">
        <v>0</v>
      </c>
      <c r="CB261" s="200">
        <v>0</v>
      </c>
      <c r="CC261" s="200">
        <v>0</v>
      </c>
      <c r="CD261" s="200">
        <v>0</v>
      </c>
      <c r="CE261" s="200">
        <v>0</v>
      </c>
      <c r="CF261" s="200">
        <v>0</v>
      </c>
      <c r="CG261" s="200">
        <v>0</v>
      </c>
      <c r="CH261" s="205" t="s">
        <v>320</v>
      </c>
      <c r="CI261" s="200">
        <v>0</v>
      </c>
      <c r="CJ261" s="200">
        <v>0</v>
      </c>
      <c r="CK261" s="200">
        <v>0</v>
      </c>
      <c r="CL261" s="200">
        <v>0</v>
      </c>
      <c r="CM261" s="200">
        <v>0</v>
      </c>
      <c r="CN261" s="200">
        <v>0</v>
      </c>
      <c r="CO261" s="200">
        <v>0</v>
      </c>
      <c r="CP261" s="200">
        <v>0</v>
      </c>
      <c r="CQ261" s="200">
        <v>0</v>
      </c>
      <c r="CR261" s="200">
        <v>0</v>
      </c>
      <c r="CS261" s="200">
        <v>0</v>
      </c>
      <c r="CT261" s="205" t="s">
        <v>320</v>
      </c>
      <c r="CU261" s="209" t="s">
        <v>320</v>
      </c>
    </row>
    <row r="262" ht="15.4" customHeight="1" spans="1:99">
      <c r="A262" s="201" t="s">
        <v>753</v>
      </c>
      <c r="B262" s="202" t="s">
        <v>134</v>
      </c>
      <c r="C262" s="202" t="s">
        <v>134</v>
      </c>
      <c r="D262" s="202" t="s">
        <v>754</v>
      </c>
      <c r="E262" s="200">
        <v>6230651.98</v>
      </c>
      <c r="F262" s="200">
        <v>6230651.98</v>
      </c>
      <c r="G262" s="200">
        <v>6230651.98</v>
      </c>
      <c r="H262" s="200">
        <v>0</v>
      </c>
      <c r="I262" s="200">
        <v>0</v>
      </c>
      <c r="J262" s="200">
        <v>0</v>
      </c>
      <c r="K262" s="200">
        <v>0</v>
      </c>
      <c r="L262" s="200">
        <v>0</v>
      </c>
      <c r="M262" s="200">
        <v>0</v>
      </c>
      <c r="N262" s="200">
        <v>0</v>
      </c>
      <c r="O262" s="200">
        <v>0</v>
      </c>
      <c r="P262" s="200">
        <v>0</v>
      </c>
      <c r="Q262" s="200">
        <v>0</v>
      </c>
      <c r="R262" s="200">
        <v>0</v>
      </c>
      <c r="S262" s="200">
        <v>0</v>
      </c>
      <c r="T262" s="200">
        <v>0</v>
      </c>
      <c r="U262" s="200">
        <v>0</v>
      </c>
      <c r="V262" s="200">
        <v>0</v>
      </c>
      <c r="W262" s="200">
        <v>0</v>
      </c>
      <c r="X262" s="200">
        <v>0</v>
      </c>
      <c r="Y262" s="200">
        <v>0</v>
      </c>
      <c r="Z262" s="200">
        <v>0</v>
      </c>
      <c r="AA262" s="200">
        <v>0</v>
      </c>
      <c r="AB262" s="200">
        <v>0</v>
      </c>
      <c r="AC262" s="200">
        <v>0</v>
      </c>
      <c r="AD262" s="200">
        <v>0</v>
      </c>
      <c r="AE262" s="200">
        <v>0</v>
      </c>
      <c r="AF262" s="200">
        <v>0</v>
      </c>
      <c r="AG262" s="200">
        <v>0</v>
      </c>
      <c r="AH262" s="200">
        <v>0</v>
      </c>
      <c r="AI262" s="200">
        <v>0</v>
      </c>
      <c r="AJ262" s="200">
        <v>0</v>
      </c>
      <c r="AK262" s="200">
        <v>0</v>
      </c>
      <c r="AL262" s="200">
        <v>0</v>
      </c>
      <c r="AM262" s="200">
        <v>0</v>
      </c>
      <c r="AN262" s="200">
        <v>0</v>
      </c>
      <c r="AO262" s="200">
        <v>0</v>
      </c>
      <c r="AP262" s="200">
        <v>0</v>
      </c>
      <c r="AQ262" s="200">
        <v>0</v>
      </c>
      <c r="AR262" s="200">
        <v>0</v>
      </c>
      <c r="AS262" s="200">
        <v>0</v>
      </c>
      <c r="AT262" s="200">
        <v>0</v>
      </c>
      <c r="AU262" s="200">
        <v>0</v>
      </c>
      <c r="AV262" s="200">
        <v>0</v>
      </c>
      <c r="AW262" s="200">
        <v>0</v>
      </c>
      <c r="AX262" s="200">
        <v>0</v>
      </c>
      <c r="AY262" s="200">
        <v>0</v>
      </c>
      <c r="AZ262" s="200">
        <v>0</v>
      </c>
      <c r="BA262" s="200">
        <v>0</v>
      </c>
      <c r="BB262" s="200">
        <v>0</v>
      </c>
      <c r="BC262" s="200">
        <v>0</v>
      </c>
      <c r="BD262" s="200">
        <v>0</v>
      </c>
      <c r="BE262" s="200">
        <v>0</v>
      </c>
      <c r="BF262" s="200">
        <v>0</v>
      </c>
      <c r="BG262" s="200">
        <v>0</v>
      </c>
      <c r="BH262" s="200">
        <v>0</v>
      </c>
      <c r="BI262" s="205" t="s">
        <v>320</v>
      </c>
      <c r="BJ262" s="205" t="s">
        <v>320</v>
      </c>
      <c r="BK262" s="205" t="s">
        <v>320</v>
      </c>
      <c r="BL262" s="205" t="s">
        <v>320</v>
      </c>
      <c r="BM262" s="205" t="s">
        <v>320</v>
      </c>
      <c r="BN262" s="205" t="s">
        <v>320</v>
      </c>
      <c r="BO262" s="205" t="s">
        <v>320</v>
      </c>
      <c r="BP262" s="205" t="s">
        <v>320</v>
      </c>
      <c r="BQ262" s="205" t="s">
        <v>320</v>
      </c>
      <c r="BR262" s="205" t="s">
        <v>320</v>
      </c>
      <c r="BS262" s="205" t="s">
        <v>320</v>
      </c>
      <c r="BT262" s="200">
        <v>0</v>
      </c>
      <c r="BU262" s="200">
        <v>0</v>
      </c>
      <c r="BV262" s="200">
        <v>0</v>
      </c>
      <c r="BW262" s="200">
        <v>0</v>
      </c>
      <c r="BX262" s="200">
        <v>0</v>
      </c>
      <c r="BY262" s="200">
        <v>0</v>
      </c>
      <c r="BZ262" s="200">
        <v>0</v>
      </c>
      <c r="CA262" s="200">
        <v>0</v>
      </c>
      <c r="CB262" s="200">
        <v>0</v>
      </c>
      <c r="CC262" s="200">
        <v>0</v>
      </c>
      <c r="CD262" s="200">
        <v>0</v>
      </c>
      <c r="CE262" s="200">
        <v>0</v>
      </c>
      <c r="CF262" s="200">
        <v>0</v>
      </c>
      <c r="CG262" s="200">
        <v>0</v>
      </c>
      <c r="CH262" s="205" t="s">
        <v>320</v>
      </c>
      <c r="CI262" s="200">
        <v>0</v>
      </c>
      <c r="CJ262" s="200">
        <v>0</v>
      </c>
      <c r="CK262" s="200">
        <v>0</v>
      </c>
      <c r="CL262" s="200">
        <v>0</v>
      </c>
      <c r="CM262" s="200">
        <v>0</v>
      </c>
      <c r="CN262" s="200">
        <v>0</v>
      </c>
      <c r="CO262" s="200">
        <v>0</v>
      </c>
      <c r="CP262" s="200">
        <v>0</v>
      </c>
      <c r="CQ262" s="200">
        <v>0</v>
      </c>
      <c r="CR262" s="200">
        <v>0</v>
      </c>
      <c r="CS262" s="200">
        <v>0</v>
      </c>
      <c r="CT262" s="205" t="s">
        <v>320</v>
      </c>
      <c r="CU262" s="209" t="s">
        <v>320</v>
      </c>
    </row>
    <row r="263" ht="15.4" customHeight="1" spans="1:99">
      <c r="A263" s="201" t="s">
        <v>755</v>
      </c>
      <c r="B263" s="202" t="s">
        <v>134</v>
      </c>
      <c r="C263" s="202" t="s">
        <v>134</v>
      </c>
      <c r="D263" s="202" t="s">
        <v>756</v>
      </c>
      <c r="E263" s="200">
        <v>41179428.75</v>
      </c>
      <c r="F263" s="200">
        <v>12362662.9</v>
      </c>
      <c r="G263" s="200">
        <v>3836232.8</v>
      </c>
      <c r="H263" s="200">
        <v>217464</v>
      </c>
      <c r="I263" s="200">
        <v>0</v>
      </c>
      <c r="J263" s="200">
        <v>760107.13</v>
      </c>
      <c r="K263" s="200">
        <v>90987</v>
      </c>
      <c r="L263" s="200">
        <v>6464536.87</v>
      </c>
      <c r="M263" s="200">
        <v>993335.1</v>
      </c>
      <c r="N263" s="200">
        <v>0</v>
      </c>
      <c r="O263" s="200">
        <v>0</v>
      </c>
      <c r="P263" s="200">
        <v>18171258.27</v>
      </c>
      <c r="Q263" s="200">
        <v>260427.41</v>
      </c>
      <c r="R263" s="200">
        <v>0</v>
      </c>
      <c r="S263" s="200">
        <v>0</v>
      </c>
      <c r="T263" s="200">
        <v>9264</v>
      </c>
      <c r="U263" s="200">
        <v>25743.54</v>
      </c>
      <c r="V263" s="200">
        <v>589865.26</v>
      </c>
      <c r="W263" s="200">
        <v>122508</v>
      </c>
      <c r="X263" s="200">
        <v>0</v>
      </c>
      <c r="Y263" s="200">
        <v>400986.43</v>
      </c>
      <c r="Z263" s="200">
        <v>426398</v>
      </c>
      <c r="AA263" s="200">
        <v>0</v>
      </c>
      <c r="AB263" s="200">
        <v>783757</v>
      </c>
      <c r="AC263" s="200">
        <v>230736</v>
      </c>
      <c r="AD263" s="200">
        <v>17000</v>
      </c>
      <c r="AE263" s="200">
        <v>12840</v>
      </c>
      <c r="AF263" s="200">
        <v>9032</v>
      </c>
      <c r="AG263" s="200">
        <v>14019008.22</v>
      </c>
      <c r="AH263" s="200">
        <v>0</v>
      </c>
      <c r="AI263" s="200">
        <v>0</v>
      </c>
      <c r="AJ263" s="200">
        <v>0</v>
      </c>
      <c r="AK263" s="200">
        <v>0</v>
      </c>
      <c r="AL263" s="200">
        <v>243201.03</v>
      </c>
      <c r="AM263" s="200">
        <v>0</v>
      </c>
      <c r="AN263" s="200">
        <v>539055.07</v>
      </c>
      <c r="AO263" s="200">
        <v>0</v>
      </c>
      <c r="AP263" s="200">
        <v>0</v>
      </c>
      <c r="AQ263" s="200">
        <v>481436.31</v>
      </c>
      <c r="AR263" s="200">
        <v>700993</v>
      </c>
      <c r="AS263" s="200">
        <v>0</v>
      </c>
      <c r="AT263" s="200">
        <v>0</v>
      </c>
      <c r="AU263" s="200">
        <v>0</v>
      </c>
      <c r="AV263" s="200">
        <v>0</v>
      </c>
      <c r="AW263" s="200">
        <v>6500</v>
      </c>
      <c r="AX263" s="200">
        <v>0</v>
      </c>
      <c r="AY263" s="200">
        <v>0</v>
      </c>
      <c r="AZ263" s="200">
        <v>0</v>
      </c>
      <c r="BA263" s="200">
        <v>0</v>
      </c>
      <c r="BB263" s="200">
        <v>0</v>
      </c>
      <c r="BC263" s="200">
        <v>687318</v>
      </c>
      <c r="BD263" s="200">
        <v>0</v>
      </c>
      <c r="BE263" s="200">
        <v>0</v>
      </c>
      <c r="BF263" s="200">
        <v>0</v>
      </c>
      <c r="BG263" s="200">
        <v>0</v>
      </c>
      <c r="BH263" s="200">
        <v>7175</v>
      </c>
      <c r="BI263" s="205" t="s">
        <v>320</v>
      </c>
      <c r="BJ263" s="205" t="s">
        <v>320</v>
      </c>
      <c r="BK263" s="205" t="s">
        <v>320</v>
      </c>
      <c r="BL263" s="205" t="s">
        <v>320</v>
      </c>
      <c r="BM263" s="205" t="s">
        <v>320</v>
      </c>
      <c r="BN263" s="205" t="s">
        <v>320</v>
      </c>
      <c r="BO263" s="205" t="s">
        <v>320</v>
      </c>
      <c r="BP263" s="205" t="s">
        <v>320</v>
      </c>
      <c r="BQ263" s="205" t="s">
        <v>320</v>
      </c>
      <c r="BR263" s="205" t="s">
        <v>320</v>
      </c>
      <c r="BS263" s="205" t="s">
        <v>320</v>
      </c>
      <c r="BT263" s="200">
        <v>9944514.58</v>
      </c>
      <c r="BU263" s="200">
        <v>0</v>
      </c>
      <c r="BV263" s="200">
        <v>19880</v>
      </c>
      <c r="BW263" s="200">
        <v>9527590</v>
      </c>
      <c r="BX263" s="200">
        <v>0</v>
      </c>
      <c r="BY263" s="200">
        <v>0</v>
      </c>
      <c r="BZ263" s="200">
        <v>0</v>
      </c>
      <c r="CA263" s="200">
        <v>0</v>
      </c>
      <c r="CB263" s="200">
        <v>0</v>
      </c>
      <c r="CC263" s="200">
        <v>0</v>
      </c>
      <c r="CD263" s="200">
        <v>0</v>
      </c>
      <c r="CE263" s="200">
        <v>0</v>
      </c>
      <c r="CF263" s="200">
        <v>0</v>
      </c>
      <c r="CG263" s="200">
        <v>0</v>
      </c>
      <c r="CH263" s="205" t="s">
        <v>320</v>
      </c>
      <c r="CI263" s="200">
        <v>397044.58</v>
      </c>
      <c r="CJ263" s="200">
        <v>0</v>
      </c>
      <c r="CK263" s="200">
        <v>0</v>
      </c>
      <c r="CL263" s="200">
        <v>0</v>
      </c>
      <c r="CM263" s="200">
        <v>0</v>
      </c>
      <c r="CN263" s="200">
        <v>0</v>
      </c>
      <c r="CO263" s="200">
        <v>0</v>
      </c>
      <c r="CP263" s="200">
        <v>0</v>
      </c>
      <c r="CQ263" s="200">
        <v>0</v>
      </c>
      <c r="CR263" s="200">
        <v>0</v>
      </c>
      <c r="CS263" s="200">
        <v>0</v>
      </c>
      <c r="CT263" s="205" t="s">
        <v>320</v>
      </c>
      <c r="CU263" s="209" t="s">
        <v>320</v>
      </c>
    </row>
    <row r="264" ht="15.4" customHeight="1" spans="1:99">
      <c r="A264" s="201" t="s">
        <v>757</v>
      </c>
      <c r="B264" s="202" t="s">
        <v>134</v>
      </c>
      <c r="C264" s="202" t="s">
        <v>134</v>
      </c>
      <c r="D264" s="202" t="s">
        <v>758</v>
      </c>
      <c r="E264" s="200">
        <v>6535654.47</v>
      </c>
      <c r="F264" s="200">
        <v>2106947.6</v>
      </c>
      <c r="G264" s="200">
        <v>842766.4</v>
      </c>
      <c r="H264" s="200">
        <v>33880</v>
      </c>
      <c r="I264" s="200">
        <v>0</v>
      </c>
      <c r="J264" s="200">
        <v>0</v>
      </c>
      <c r="K264" s="200">
        <v>72930</v>
      </c>
      <c r="L264" s="200">
        <v>784914.5</v>
      </c>
      <c r="M264" s="200">
        <v>0</v>
      </c>
      <c r="N264" s="200">
        <v>0</v>
      </c>
      <c r="O264" s="200">
        <v>372456.7</v>
      </c>
      <c r="P264" s="200">
        <v>4253169.37</v>
      </c>
      <c r="Q264" s="200">
        <v>122804.9</v>
      </c>
      <c r="R264" s="200">
        <v>0</v>
      </c>
      <c r="S264" s="200">
        <v>0</v>
      </c>
      <c r="T264" s="200">
        <v>2237</v>
      </c>
      <c r="U264" s="200">
        <v>10959.13</v>
      </c>
      <c r="V264" s="200">
        <v>86038.36</v>
      </c>
      <c r="W264" s="200">
        <v>42000</v>
      </c>
      <c r="X264" s="200">
        <v>0</v>
      </c>
      <c r="Y264" s="200">
        <v>0</v>
      </c>
      <c r="Z264" s="200">
        <v>7742</v>
      </c>
      <c r="AA264" s="200">
        <v>0</v>
      </c>
      <c r="AB264" s="200">
        <v>576245.22</v>
      </c>
      <c r="AC264" s="200">
        <v>0</v>
      </c>
      <c r="AD264" s="200">
        <v>0</v>
      </c>
      <c r="AE264" s="200">
        <v>900</v>
      </c>
      <c r="AF264" s="200">
        <v>729</v>
      </c>
      <c r="AG264" s="200">
        <v>3360494.23</v>
      </c>
      <c r="AH264" s="200">
        <v>0</v>
      </c>
      <c r="AI264" s="200">
        <v>0</v>
      </c>
      <c r="AJ264" s="200">
        <v>0</v>
      </c>
      <c r="AK264" s="200">
        <v>0</v>
      </c>
      <c r="AL264" s="200">
        <v>28837</v>
      </c>
      <c r="AM264" s="200">
        <v>0</v>
      </c>
      <c r="AN264" s="200">
        <v>9385.47</v>
      </c>
      <c r="AO264" s="200">
        <v>0</v>
      </c>
      <c r="AP264" s="200">
        <v>0</v>
      </c>
      <c r="AQ264" s="200">
        <v>4797.06</v>
      </c>
      <c r="AR264" s="200">
        <v>10987.5</v>
      </c>
      <c r="AS264" s="200">
        <v>0</v>
      </c>
      <c r="AT264" s="200">
        <v>0</v>
      </c>
      <c r="AU264" s="200">
        <v>0</v>
      </c>
      <c r="AV264" s="200">
        <v>0</v>
      </c>
      <c r="AW264" s="200">
        <v>10387.5</v>
      </c>
      <c r="AX264" s="200">
        <v>0</v>
      </c>
      <c r="AY264" s="200">
        <v>0</v>
      </c>
      <c r="AZ264" s="200">
        <v>0</v>
      </c>
      <c r="BA264" s="200">
        <v>600</v>
      </c>
      <c r="BB264" s="200">
        <v>0</v>
      </c>
      <c r="BC264" s="200">
        <v>0</v>
      </c>
      <c r="BD264" s="200">
        <v>0</v>
      </c>
      <c r="BE264" s="200">
        <v>0</v>
      </c>
      <c r="BF264" s="200">
        <v>0</v>
      </c>
      <c r="BG264" s="200">
        <v>0</v>
      </c>
      <c r="BH264" s="200">
        <v>0</v>
      </c>
      <c r="BI264" s="205" t="s">
        <v>320</v>
      </c>
      <c r="BJ264" s="205" t="s">
        <v>320</v>
      </c>
      <c r="BK264" s="205" t="s">
        <v>320</v>
      </c>
      <c r="BL264" s="205" t="s">
        <v>320</v>
      </c>
      <c r="BM264" s="205" t="s">
        <v>320</v>
      </c>
      <c r="BN264" s="205" t="s">
        <v>320</v>
      </c>
      <c r="BO264" s="205" t="s">
        <v>320</v>
      </c>
      <c r="BP264" s="205" t="s">
        <v>320</v>
      </c>
      <c r="BQ264" s="205" t="s">
        <v>320</v>
      </c>
      <c r="BR264" s="205" t="s">
        <v>320</v>
      </c>
      <c r="BS264" s="205" t="s">
        <v>320</v>
      </c>
      <c r="BT264" s="200">
        <v>164550</v>
      </c>
      <c r="BU264" s="200">
        <v>0</v>
      </c>
      <c r="BV264" s="200">
        <v>164550</v>
      </c>
      <c r="BW264" s="200">
        <v>0</v>
      </c>
      <c r="BX264" s="200">
        <v>0</v>
      </c>
      <c r="BY264" s="200">
        <v>0</v>
      </c>
      <c r="BZ264" s="200">
        <v>0</v>
      </c>
      <c r="CA264" s="200">
        <v>0</v>
      </c>
      <c r="CB264" s="200">
        <v>0</v>
      </c>
      <c r="CC264" s="200">
        <v>0</v>
      </c>
      <c r="CD264" s="200">
        <v>0</v>
      </c>
      <c r="CE264" s="200">
        <v>0</v>
      </c>
      <c r="CF264" s="200">
        <v>0</v>
      </c>
      <c r="CG264" s="200">
        <v>0</v>
      </c>
      <c r="CH264" s="205" t="s">
        <v>320</v>
      </c>
      <c r="CI264" s="200">
        <v>0</v>
      </c>
      <c r="CJ264" s="200">
        <v>0</v>
      </c>
      <c r="CK264" s="200">
        <v>0</v>
      </c>
      <c r="CL264" s="200">
        <v>0</v>
      </c>
      <c r="CM264" s="200">
        <v>0</v>
      </c>
      <c r="CN264" s="200">
        <v>0</v>
      </c>
      <c r="CO264" s="200">
        <v>0</v>
      </c>
      <c r="CP264" s="200">
        <v>0</v>
      </c>
      <c r="CQ264" s="200">
        <v>0</v>
      </c>
      <c r="CR264" s="200">
        <v>0</v>
      </c>
      <c r="CS264" s="200">
        <v>0</v>
      </c>
      <c r="CT264" s="205" t="s">
        <v>320</v>
      </c>
      <c r="CU264" s="209" t="s">
        <v>320</v>
      </c>
    </row>
    <row r="265" ht="15.4" customHeight="1" spans="1:99">
      <c r="A265" s="201" t="s">
        <v>759</v>
      </c>
      <c r="B265" s="202" t="s">
        <v>134</v>
      </c>
      <c r="C265" s="202" t="s">
        <v>134</v>
      </c>
      <c r="D265" s="202" t="s">
        <v>760</v>
      </c>
      <c r="E265" s="200">
        <v>10739046.71</v>
      </c>
      <c r="F265" s="200">
        <v>0</v>
      </c>
      <c r="G265" s="200">
        <v>0</v>
      </c>
      <c r="H265" s="200">
        <v>0</v>
      </c>
      <c r="I265" s="200">
        <v>0</v>
      </c>
      <c r="J265" s="200">
        <v>0</v>
      </c>
      <c r="K265" s="200">
        <v>0</v>
      </c>
      <c r="L265" s="200">
        <v>0</v>
      </c>
      <c r="M265" s="200">
        <v>0</v>
      </c>
      <c r="N265" s="200">
        <v>0</v>
      </c>
      <c r="O265" s="200">
        <v>0</v>
      </c>
      <c r="P265" s="200">
        <v>10739046.71</v>
      </c>
      <c r="Q265" s="200">
        <v>6457926.71</v>
      </c>
      <c r="R265" s="200">
        <v>0</v>
      </c>
      <c r="S265" s="200">
        <v>0</v>
      </c>
      <c r="T265" s="200">
        <v>0</v>
      </c>
      <c r="U265" s="200">
        <v>0</v>
      </c>
      <c r="V265" s="200">
        <v>0</v>
      </c>
      <c r="W265" s="200">
        <v>0</v>
      </c>
      <c r="X265" s="200">
        <v>0</v>
      </c>
      <c r="Y265" s="200">
        <v>0</v>
      </c>
      <c r="Z265" s="200">
        <v>0</v>
      </c>
      <c r="AA265" s="200">
        <v>0</v>
      </c>
      <c r="AB265" s="200">
        <v>0</v>
      </c>
      <c r="AC265" s="200">
        <v>0</v>
      </c>
      <c r="AD265" s="200">
        <v>0</v>
      </c>
      <c r="AE265" s="200">
        <v>0</v>
      </c>
      <c r="AF265" s="200">
        <v>0</v>
      </c>
      <c r="AG265" s="200">
        <v>3631120</v>
      </c>
      <c r="AH265" s="200">
        <v>0</v>
      </c>
      <c r="AI265" s="200">
        <v>0</v>
      </c>
      <c r="AJ265" s="200">
        <v>460000</v>
      </c>
      <c r="AK265" s="200">
        <v>0</v>
      </c>
      <c r="AL265" s="200">
        <v>0</v>
      </c>
      <c r="AM265" s="200">
        <v>0</v>
      </c>
      <c r="AN265" s="200">
        <v>0</v>
      </c>
      <c r="AO265" s="200">
        <v>0</v>
      </c>
      <c r="AP265" s="200">
        <v>0</v>
      </c>
      <c r="AQ265" s="200">
        <v>190000</v>
      </c>
      <c r="AR265" s="200">
        <v>0</v>
      </c>
      <c r="AS265" s="200">
        <v>0</v>
      </c>
      <c r="AT265" s="200">
        <v>0</v>
      </c>
      <c r="AU265" s="200">
        <v>0</v>
      </c>
      <c r="AV265" s="200">
        <v>0</v>
      </c>
      <c r="AW265" s="200">
        <v>0</v>
      </c>
      <c r="AX265" s="200">
        <v>0</v>
      </c>
      <c r="AY265" s="200">
        <v>0</v>
      </c>
      <c r="AZ265" s="200">
        <v>0</v>
      </c>
      <c r="BA265" s="200">
        <v>0</v>
      </c>
      <c r="BB265" s="200">
        <v>0</v>
      </c>
      <c r="BC265" s="200">
        <v>0</v>
      </c>
      <c r="BD265" s="200">
        <v>0</v>
      </c>
      <c r="BE265" s="200">
        <v>0</v>
      </c>
      <c r="BF265" s="200">
        <v>0</v>
      </c>
      <c r="BG265" s="200">
        <v>0</v>
      </c>
      <c r="BH265" s="200">
        <v>0</v>
      </c>
      <c r="BI265" s="205" t="s">
        <v>320</v>
      </c>
      <c r="BJ265" s="205" t="s">
        <v>320</v>
      </c>
      <c r="BK265" s="205" t="s">
        <v>320</v>
      </c>
      <c r="BL265" s="205" t="s">
        <v>320</v>
      </c>
      <c r="BM265" s="205" t="s">
        <v>320</v>
      </c>
      <c r="BN265" s="205" t="s">
        <v>320</v>
      </c>
      <c r="BO265" s="205" t="s">
        <v>320</v>
      </c>
      <c r="BP265" s="205" t="s">
        <v>320</v>
      </c>
      <c r="BQ265" s="205" t="s">
        <v>320</v>
      </c>
      <c r="BR265" s="205" t="s">
        <v>320</v>
      </c>
      <c r="BS265" s="205" t="s">
        <v>320</v>
      </c>
      <c r="BT265" s="200">
        <v>0</v>
      </c>
      <c r="BU265" s="200">
        <v>0</v>
      </c>
      <c r="BV265" s="200">
        <v>0</v>
      </c>
      <c r="BW265" s="200">
        <v>0</v>
      </c>
      <c r="BX265" s="200">
        <v>0</v>
      </c>
      <c r="BY265" s="200">
        <v>0</v>
      </c>
      <c r="BZ265" s="200">
        <v>0</v>
      </c>
      <c r="CA265" s="200">
        <v>0</v>
      </c>
      <c r="CB265" s="200">
        <v>0</v>
      </c>
      <c r="CC265" s="200">
        <v>0</v>
      </c>
      <c r="CD265" s="200">
        <v>0</v>
      </c>
      <c r="CE265" s="200">
        <v>0</v>
      </c>
      <c r="CF265" s="200">
        <v>0</v>
      </c>
      <c r="CG265" s="200">
        <v>0</v>
      </c>
      <c r="CH265" s="205" t="s">
        <v>320</v>
      </c>
      <c r="CI265" s="200">
        <v>0</v>
      </c>
      <c r="CJ265" s="200">
        <v>0</v>
      </c>
      <c r="CK265" s="200">
        <v>0</v>
      </c>
      <c r="CL265" s="200">
        <v>0</v>
      </c>
      <c r="CM265" s="200">
        <v>0</v>
      </c>
      <c r="CN265" s="200">
        <v>0</v>
      </c>
      <c r="CO265" s="200">
        <v>0</v>
      </c>
      <c r="CP265" s="200">
        <v>0</v>
      </c>
      <c r="CQ265" s="200">
        <v>0</v>
      </c>
      <c r="CR265" s="200">
        <v>0</v>
      </c>
      <c r="CS265" s="200">
        <v>0</v>
      </c>
      <c r="CT265" s="205" t="s">
        <v>320</v>
      </c>
      <c r="CU265" s="209" t="s">
        <v>320</v>
      </c>
    </row>
    <row r="266" ht="15.4" customHeight="1" spans="1:99">
      <c r="A266" s="201" t="s">
        <v>761</v>
      </c>
      <c r="B266" s="202" t="s">
        <v>134</v>
      </c>
      <c r="C266" s="202" t="s">
        <v>134</v>
      </c>
      <c r="D266" s="202" t="s">
        <v>762</v>
      </c>
      <c r="E266" s="200">
        <v>510033</v>
      </c>
      <c r="F266" s="200">
        <v>510033</v>
      </c>
      <c r="G266" s="200">
        <v>510033</v>
      </c>
      <c r="H266" s="200">
        <v>0</v>
      </c>
      <c r="I266" s="200">
        <v>0</v>
      </c>
      <c r="J266" s="200">
        <v>0</v>
      </c>
      <c r="K266" s="200">
        <v>0</v>
      </c>
      <c r="L266" s="200">
        <v>0</v>
      </c>
      <c r="M266" s="200">
        <v>0</v>
      </c>
      <c r="N266" s="200">
        <v>0</v>
      </c>
      <c r="O266" s="200">
        <v>0</v>
      </c>
      <c r="P266" s="200">
        <v>0</v>
      </c>
      <c r="Q266" s="200">
        <v>0</v>
      </c>
      <c r="R266" s="200">
        <v>0</v>
      </c>
      <c r="S266" s="200">
        <v>0</v>
      </c>
      <c r="T266" s="200">
        <v>0</v>
      </c>
      <c r="U266" s="200">
        <v>0</v>
      </c>
      <c r="V266" s="200">
        <v>0</v>
      </c>
      <c r="W266" s="200">
        <v>0</v>
      </c>
      <c r="X266" s="200">
        <v>0</v>
      </c>
      <c r="Y266" s="200">
        <v>0</v>
      </c>
      <c r="Z266" s="200">
        <v>0</v>
      </c>
      <c r="AA266" s="200">
        <v>0</v>
      </c>
      <c r="AB266" s="200">
        <v>0</v>
      </c>
      <c r="AC266" s="200">
        <v>0</v>
      </c>
      <c r="AD266" s="200">
        <v>0</v>
      </c>
      <c r="AE266" s="200">
        <v>0</v>
      </c>
      <c r="AF266" s="200">
        <v>0</v>
      </c>
      <c r="AG266" s="200">
        <v>0</v>
      </c>
      <c r="AH266" s="200">
        <v>0</v>
      </c>
      <c r="AI266" s="200">
        <v>0</v>
      </c>
      <c r="AJ266" s="200">
        <v>0</v>
      </c>
      <c r="AK266" s="200">
        <v>0</v>
      </c>
      <c r="AL266" s="200">
        <v>0</v>
      </c>
      <c r="AM266" s="200">
        <v>0</v>
      </c>
      <c r="AN266" s="200">
        <v>0</v>
      </c>
      <c r="AO266" s="200">
        <v>0</v>
      </c>
      <c r="AP266" s="200">
        <v>0</v>
      </c>
      <c r="AQ266" s="200">
        <v>0</v>
      </c>
      <c r="AR266" s="200">
        <v>0</v>
      </c>
      <c r="AS266" s="200">
        <v>0</v>
      </c>
      <c r="AT266" s="200">
        <v>0</v>
      </c>
      <c r="AU266" s="200">
        <v>0</v>
      </c>
      <c r="AV266" s="200">
        <v>0</v>
      </c>
      <c r="AW266" s="200">
        <v>0</v>
      </c>
      <c r="AX266" s="200">
        <v>0</v>
      </c>
      <c r="AY266" s="200">
        <v>0</v>
      </c>
      <c r="AZ266" s="200">
        <v>0</v>
      </c>
      <c r="BA266" s="200">
        <v>0</v>
      </c>
      <c r="BB266" s="200">
        <v>0</v>
      </c>
      <c r="BC266" s="200">
        <v>0</v>
      </c>
      <c r="BD266" s="200">
        <v>0</v>
      </c>
      <c r="BE266" s="200">
        <v>0</v>
      </c>
      <c r="BF266" s="200">
        <v>0</v>
      </c>
      <c r="BG266" s="200">
        <v>0</v>
      </c>
      <c r="BH266" s="200">
        <v>0</v>
      </c>
      <c r="BI266" s="205" t="s">
        <v>320</v>
      </c>
      <c r="BJ266" s="205" t="s">
        <v>320</v>
      </c>
      <c r="BK266" s="205" t="s">
        <v>320</v>
      </c>
      <c r="BL266" s="205" t="s">
        <v>320</v>
      </c>
      <c r="BM266" s="205" t="s">
        <v>320</v>
      </c>
      <c r="BN266" s="205" t="s">
        <v>320</v>
      </c>
      <c r="BO266" s="205" t="s">
        <v>320</v>
      </c>
      <c r="BP266" s="205" t="s">
        <v>320</v>
      </c>
      <c r="BQ266" s="205" t="s">
        <v>320</v>
      </c>
      <c r="BR266" s="205" t="s">
        <v>320</v>
      </c>
      <c r="BS266" s="205" t="s">
        <v>320</v>
      </c>
      <c r="BT266" s="200">
        <v>0</v>
      </c>
      <c r="BU266" s="200">
        <v>0</v>
      </c>
      <c r="BV266" s="200">
        <v>0</v>
      </c>
      <c r="BW266" s="200">
        <v>0</v>
      </c>
      <c r="BX266" s="200">
        <v>0</v>
      </c>
      <c r="BY266" s="200">
        <v>0</v>
      </c>
      <c r="BZ266" s="200">
        <v>0</v>
      </c>
      <c r="CA266" s="200">
        <v>0</v>
      </c>
      <c r="CB266" s="200">
        <v>0</v>
      </c>
      <c r="CC266" s="200">
        <v>0</v>
      </c>
      <c r="CD266" s="200">
        <v>0</v>
      </c>
      <c r="CE266" s="200">
        <v>0</v>
      </c>
      <c r="CF266" s="200">
        <v>0</v>
      </c>
      <c r="CG266" s="200">
        <v>0</v>
      </c>
      <c r="CH266" s="205" t="s">
        <v>320</v>
      </c>
      <c r="CI266" s="200">
        <v>0</v>
      </c>
      <c r="CJ266" s="200">
        <v>0</v>
      </c>
      <c r="CK266" s="200">
        <v>0</v>
      </c>
      <c r="CL266" s="200">
        <v>0</v>
      </c>
      <c r="CM266" s="200">
        <v>0</v>
      </c>
      <c r="CN266" s="200">
        <v>0</v>
      </c>
      <c r="CO266" s="200">
        <v>0</v>
      </c>
      <c r="CP266" s="200">
        <v>0</v>
      </c>
      <c r="CQ266" s="200">
        <v>0</v>
      </c>
      <c r="CR266" s="200">
        <v>0</v>
      </c>
      <c r="CS266" s="200">
        <v>0</v>
      </c>
      <c r="CT266" s="205" t="s">
        <v>320</v>
      </c>
      <c r="CU266" s="209" t="s">
        <v>320</v>
      </c>
    </row>
    <row r="267" ht="15.4" customHeight="1" spans="1:99">
      <c r="A267" s="201" t="s">
        <v>763</v>
      </c>
      <c r="B267" s="202" t="s">
        <v>134</v>
      </c>
      <c r="C267" s="202" t="s">
        <v>134</v>
      </c>
      <c r="D267" s="202" t="s">
        <v>764</v>
      </c>
      <c r="E267" s="200">
        <v>2495923.92</v>
      </c>
      <c r="F267" s="200">
        <v>1873813.66</v>
      </c>
      <c r="G267" s="200">
        <v>953601.59</v>
      </c>
      <c r="H267" s="200">
        <v>128099</v>
      </c>
      <c r="I267" s="200">
        <v>146342</v>
      </c>
      <c r="J267" s="200">
        <v>121505.07</v>
      </c>
      <c r="K267" s="200">
        <v>8000</v>
      </c>
      <c r="L267" s="200">
        <v>300052</v>
      </c>
      <c r="M267" s="200">
        <v>138224.7</v>
      </c>
      <c r="N267" s="200">
        <v>77989.3</v>
      </c>
      <c r="O267" s="200">
        <v>0</v>
      </c>
      <c r="P267" s="200">
        <v>371782.26</v>
      </c>
      <c r="Q267" s="200">
        <v>248171.26</v>
      </c>
      <c r="R267" s="200">
        <v>30500</v>
      </c>
      <c r="S267" s="200">
        <v>0</v>
      </c>
      <c r="T267" s="200">
        <v>0</v>
      </c>
      <c r="U267" s="200">
        <v>3980</v>
      </c>
      <c r="V267" s="200">
        <v>9160</v>
      </c>
      <c r="W267" s="200">
        <v>9820</v>
      </c>
      <c r="X267" s="200">
        <v>0</v>
      </c>
      <c r="Y267" s="200">
        <v>0</v>
      </c>
      <c r="Z267" s="200">
        <v>0</v>
      </c>
      <c r="AA267" s="200">
        <v>0</v>
      </c>
      <c r="AB267" s="200">
        <v>25282</v>
      </c>
      <c r="AC267" s="200">
        <v>0</v>
      </c>
      <c r="AD267" s="200">
        <v>0</v>
      </c>
      <c r="AE267" s="200">
        <v>9569</v>
      </c>
      <c r="AF267" s="200">
        <v>3800</v>
      </c>
      <c r="AG267" s="200">
        <v>0</v>
      </c>
      <c r="AH267" s="200">
        <v>0</v>
      </c>
      <c r="AI267" s="200">
        <v>0</v>
      </c>
      <c r="AJ267" s="200">
        <v>0</v>
      </c>
      <c r="AK267" s="200">
        <v>0</v>
      </c>
      <c r="AL267" s="200">
        <v>0</v>
      </c>
      <c r="AM267" s="200">
        <v>0</v>
      </c>
      <c r="AN267" s="200">
        <v>31500</v>
      </c>
      <c r="AO267" s="200">
        <v>0</v>
      </c>
      <c r="AP267" s="200">
        <v>0</v>
      </c>
      <c r="AQ267" s="200">
        <v>0</v>
      </c>
      <c r="AR267" s="200">
        <v>250328</v>
      </c>
      <c r="AS267" s="200">
        <v>0</v>
      </c>
      <c r="AT267" s="200">
        <v>0</v>
      </c>
      <c r="AU267" s="200">
        <v>0</v>
      </c>
      <c r="AV267" s="200">
        <v>0</v>
      </c>
      <c r="AW267" s="200">
        <v>225600</v>
      </c>
      <c r="AX267" s="200">
        <v>0</v>
      </c>
      <c r="AY267" s="200">
        <v>0</v>
      </c>
      <c r="AZ267" s="200">
        <v>0</v>
      </c>
      <c r="BA267" s="200">
        <v>0</v>
      </c>
      <c r="BB267" s="200">
        <v>0</v>
      </c>
      <c r="BC267" s="200">
        <v>24728</v>
      </c>
      <c r="BD267" s="200">
        <v>0</v>
      </c>
      <c r="BE267" s="200">
        <v>0</v>
      </c>
      <c r="BF267" s="200">
        <v>0</v>
      </c>
      <c r="BG267" s="200">
        <v>0</v>
      </c>
      <c r="BH267" s="200">
        <v>0</v>
      </c>
      <c r="BI267" s="205" t="s">
        <v>320</v>
      </c>
      <c r="BJ267" s="205" t="s">
        <v>320</v>
      </c>
      <c r="BK267" s="205" t="s">
        <v>320</v>
      </c>
      <c r="BL267" s="205" t="s">
        <v>320</v>
      </c>
      <c r="BM267" s="205" t="s">
        <v>320</v>
      </c>
      <c r="BN267" s="205" t="s">
        <v>320</v>
      </c>
      <c r="BO267" s="205" t="s">
        <v>320</v>
      </c>
      <c r="BP267" s="205" t="s">
        <v>320</v>
      </c>
      <c r="BQ267" s="205" t="s">
        <v>320</v>
      </c>
      <c r="BR267" s="205" t="s">
        <v>320</v>
      </c>
      <c r="BS267" s="205" t="s">
        <v>320</v>
      </c>
      <c r="BT267" s="200">
        <v>0</v>
      </c>
      <c r="BU267" s="200">
        <v>0</v>
      </c>
      <c r="BV267" s="200">
        <v>0</v>
      </c>
      <c r="BW267" s="200">
        <v>0</v>
      </c>
      <c r="BX267" s="200">
        <v>0</v>
      </c>
      <c r="BY267" s="200">
        <v>0</v>
      </c>
      <c r="BZ267" s="200">
        <v>0</v>
      </c>
      <c r="CA267" s="200">
        <v>0</v>
      </c>
      <c r="CB267" s="200">
        <v>0</v>
      </c>
      <c r="CC267" s="200">
        <v>0</v>
      </c>
      <c r="CD267" s="200">
        <v>0</v>
      </c>
      <c r="CE267" s="200">
        <v>0</v>
      </c>
      <c r="CF267" s="200">
        <v>0</v>
      </c>
      <c r="CG267" s="200">
        <v>0</v>
      </c>
      <c r="CH267" s="205" t="s">
        <v>320</v>
      </c>
      <c r="CI267" s="200">
        <v>0</v>
      </c>
      <c r="CJ267" s="200">
        <v>0</v>
      </c>
      <c r="CK267" s="200">
        <v>0</v>
      </c>
      <c r="CL267" s="200">
        <v>0</v>
      </c>
      <c r="CM267" s="200">
        <v>0</v>
      </c>
      <c r="CN267" s="200">
        <v>0</v>
      </c>
      <c r="CO267" s="200">
        <v>0</v>
      </c>
      <c r="CP267" s="200">
        <v>0</v>
      </c>
      <c r="CQ267" s="200">
        <v>0</v>
      </c>
      <c r="CR267" s="200">
        <v>0</v>
      </c>
      <c r="CS267" s="200">
        <v>0</v>
      </c>
      <c r="CT267" s="205" t="s">
        <v>320</v>
      </c>
      <c r="CU267" s="209" t="s">
        <v>320</v>
      </c>
    </row>
    <row r="268" ht="15.4" customHeight="1" spans="1:99">
      <c r="A268" s="201" t="s">
        <v>765</v>
      </c>
      <c r="B268" s="202" t="s">
        <v>134</v>
      </c>
      <c r="C268" s="202" t="s">
        <v>134</v>
      </c>
      <c r="D268" s="202" t="s">
        <v>766</v>
      </c>
      <c r="E268" s="200">
        <v>2144666.06</v>
      </c>
      <c r="F268" s="200">
        <v>1863464.16</v>
      </c>
      <c r="G268" s="200">
        <v>953601.59</v>
      </c>
      <c r="H268" s="200">
        <v>128099</v>
      </c>
      <c r="I268" s="200">
        <v>146342</v>
      </c>
      <c r="J268" s="200">
        <v>121505.07</v>
      </c>
      <c r="K268" s="200">
        <v>8000</v>
      </c>
      <c r="L268" s="200">
        <v>300052</v>
      </c>
      <c r="M268" s="200">
        <v>127875.2</v>
      </c>
      <c r="N268" s="200">
        <v>77989.3</v>
      </c>
      <c r="O268" s="200">
        <v>0</v>
      </c>
      <c r="P268" s="200">
        <v>144642</v>
      </c>
      <c r="Q268" s="200">
        <v>31600</v>
      </c>
      <c r="R268" s="200">
        <v>30500</v>
      </c>
      <c r="S268" s="200">
        <v>0</v>
      </c>
      <c r="T268" s="200">
        <v>0</v>
      </c>
      <c r="U268" s="200">
        <v>3980</v>
      </c>
      <c r="V268" s="200">
        <v>9160</v>
      </c>
      <c r="W268" s="200">
        <v>9820</v>
      </c>
      <c r="X268" s="200">
        <v>0</v>
      </c>
      <c r="Y268" s="200">
        <v>0</v>
      </c>
      <c r="Z268" s="200">
        <v>0</v>
      </c>
      <c r="AA268" s="200">
        <v>0</v>
      </c>
      <c r="AB268" s="200">
        <v>25282</v>
      </c>
      <c r="AC268" s="200">
        <v>0</v>
      </c>
      <c r="AD268" s="200">
        <v>0</v>
      </c>
      <c r="AE268" s="200">
        <v>0</v>
      </c>
      <c r="AF268" s="200">
        <v>2800</v>
      </c>
      <c r="AG268" s="200">
        <v>0</v>
      </c>
      <c r="AH268" s="200">
        <v>0</v>
      </c>
      <c r="AI268" s="200">
        <v>0</v>
      </c>
      <c r="AJ268" s="200">
        <v>0</v>
      </c>
      <c r="AK268" s="200">
        <v>0</v>
      </c>
      <c r="AL268" s="200">
        <v>0</v>
      </c>
      <c r="AM268" s="200">
        <v>0</v>
      </c>
      <c r="AN268" s="200">
        <v>31500</v>
      </c>
      <c r="AO268" s="200">
        <v>0</v>
      </c>
      <c r="AP268" s="200">
        <v>0</v>
      </c>
      <c r="AQ268" s="200">
        <v>0</v>
      </c>
      <c r="AR268" s="200">
        <v>136559.9</v>
      </c>
      <c r="AS268" s="200">
        <v>0</v>
      </c>
      <c r="AT268" s="200">
        <v>0</v>
      </c>
      <c r="AU268" s="200">
        <v>0</v>
      </c>
      <c r="AV268" s="200">
        <v>0</v>
      </c>
      <c r="AW268" s="200">
        <v>111831.9</v>
      </c>
      <c r="AX268" s="200">
        <v>0</v>
      </c>
      <c r="AY268" s="200">
        <v>0</v>
      </c>
      <c r="AZ268" s="200">
        <v>0</v>
      </c>
      <c r="BA268" s="200">
        <v>0</v>
      </c>
      <c r="BB268" s="200">
        <v>0</v>
      </c>
      <c r="BC268" s="200">
        <v>24728</v>
      </c>
      <c r="BD268" s="200">
        <v>0</v>
      </c>
      <c r="BE268" s="200">
        <v>0</v>
      </c>
      <c r="BF268" s="200">
        <v>0</v>
      </c>
      <c r="BG268" s="200">
        <v>0</v>
      </c>
      <c r="BH268" s="200">
        <v>0</v>
      </c>
      <c r="BI268" s="205" t="s">
        <v>320</v>
      </c>
      <c r="BJ268" s="205" t="s">
        <v>320</v>
      </c>
      <c r="BK268" s="205" t="s">
        <v>320</v>
      </c>
      <c r="BL268" s="205" t="s">
        <v>320</v>
      </c>
      <c r="BM268" s="205" t="s">
        <v>320</v>
      </c>
      <c r="BN268" s="205" t="s">
        <v>320</v>
      </c>
      <c r="BO268" s="205" t="s">
        <v>320</v>
      </c>
      <c r="BP268" s="205" t="s">
        <v>320</v>
      </c>
      <c r="BQ268" s="205" t="s">
        <v>320</v>
      </c>
      <c r="BR268" s="205" t="s">
        <v>320</v>
      </c>
      <c r="BS268" s="205" t="s">
        <v>320</v>
      </c>
      <c r="BT268" s="200">
        <v>0</v>
      </c>
      <c r="BU268" s="200">
        <v>0</v>
      </c>
      <c r="BV268" s="200">
        <v>0</v>
      </c>
      <c r="BW268" s="200">
        <v>0</v>
      </c>
      <c r="BX268" s="200">
        <v>0</v>
      </c>
      <c r="BY268" s="200">
        <v>0</v>
      </c>
      <c r="BZ268" s="200">
        <v>0</v>
      </c>
      <c r="CA268" s="200">
        <v>0</v>
      </c>
      <c r="CB268" s="200">
        <v>0</v>
      </c>
      <c r="CC268" s="200">
        <v>0</v>
      </c>
      <c r="CD268" s="200">
        <v>0</v>
      </c>
      <c r="CE268" s="200">
        <v>0</v>
      </c>
      <c r="CF268" s="200">
        <v>0</v>
      </c>
      <c r="CG268" s="200">
        <v>0</v>
      </c>
      <c r="CH268" s="205" t="s">
        <v>320</v>
      </c>
      <c r="CI268" s="200">
        <v>0</v>
      </c>
      <c r="CJ268" s="200">
        <v>0</v>
      </c>
      <c r="CK268" s="200">
        <v>0</v>
      </c>
      <c r="CL268" s="200">
        <v>0</v>
      </c>
      <c r="CM268" s="200">
        <v>0</v>
      </c>
      <c r="CN268" s="200">
        <v>0</v>
      </c>
      <c r="CO268" s="200">
        <v>0</v>
      </c>
      <c r="CP268" s="200">
        <v>0</v>
      </c>
      <c r="CQ268" s="200">
        <v>0</v>
      </c>
      <c r="CR268" s="200">
        <v>0</v>
      </c>
      <c r="CS268" s="200">
        <v>0</v>
      </c>
      <c r="CT268" s="205" t="s">
        <v>320</v>
      </c>
      <c r="CU268" s="209" t="s">
        <v>320</v>
      </c>
    </row>
    <row r="269" ht="15.4" customHeight="1" spans="1:99">
      <c r="A269" s="201" t="s">
        <v>767</v>
      </c>
      <c r="B269" s="202" t="s">
        <v>134</v>
      </c>
      <c r="C269" s="202" t="s">
        <v>134</v>
      </c>
      <c r="D269" s="202" t="s">
        <v>768</v>
      </c>
      <c r="E269" s="200">
        <v>300345.86</v>
      </c>
      <c r="F269" s="200">
        <v>0</v>
      </c>
      <c r="G269" s="200">
        <v>0</v>
      </c>
      <c r="H269" s="200">
        <v>0</v>
      </c>
      <c r="I269" s="200">
        <v>0</v>
      </c>
      <c r="J269" s="200">
        <v>0</v>
      </c>
      <c r="K269" s="200">
        <v>0</v>
      </c>
      <c r="L269" s="200">
        <v>0</v>
      </c>
      <c r="M269" s="200">
        <v>0</v>
      </c>
      <c r="N269" s="200">
        <v>0</v>
      </c>
      <c r="O269" s="200">
        <v>0</v>
      </c>
      <c r="P269" s="200">
        <v>186577.76</v>
      </c>
      <c r="Q269" s="200">
        <v>186577.76</v>
      </c>
      <c r="R269" s="200">
        <v>0</v>
      </c>
      <c r="S269" s="200">
        <v>0</v>
      </c>
      <c r="T269" s="200">
        <v>0</v>
      </c>
      <c r="U269" s="200">
        <v>0</v>
      </c>
      <c r="V269" s="200">
        <v>0</v>
      </c>
      <c r="W269" s="200">
        <v>0</v>
      </c>
      <c r="X269" s="200">
        <v>0</v>
      </c>
      <c r="Y269" s="200">
        <v>0</v>
      </c>
      <c r="Z269" s="200">
        <v>0</v>
      </c>
      <c r="AA269" s="200">
        <v>0</v>
      </c>
      <c r="AB269" s="200">
        <v>0</v>
      </c>
      <c r="AC269" s="200">
        <v>0</v>
      </c>
      <c r="AD269" s="200">
        <v>0</v>
      </c>
      <c r="AE269" s="200">
        <v>0</v>
      </c>
      <c r="AF269" s="200">
        <v>0</v>
      </c>
      <c r="AG269" s="200">
        <v>0</v>
      </c>
      <c r="AH269" s="200">
        <v>0</v>
      </c>
      <c r="AI269" s="200">
        <v>0</v>
      </c>
      <c r="AJ269" s="200">
        <v>0</v>
      </c>
      <c r="AK269" s="200">
        <v>0</v>
      </c>
      <c r="AL269" s="200">
        <v>0</v>
      </c>
      <c r="AM269" s="200">
        <v>0</v>
      </c>
      <c r="AN269" s="200">
        <v>0</v>
      </c>
      <c r="AO269" s="200">
        <v>0</v>
      </c>
      <c r="AP269" s="200">
        <v>0</v>
      </c>
      <c r="AQ269" s="200">
        <v>0</v>
      </c>
      <c r="AR269" s="200">
        <v>113768.1</v>
      </c>
      <c r="AS269" s="200">
        <v>0</v>
      </c>
      <c r="AT269" s="200">
        <v>0</v>
      </c>
      <c r="AU269" s="200">
        <v>0</v>
      </c>
      <c r="AV269" s="200">
        <v>0</v>
      </c>
      <c r="AW269" s="200">
        <v>113768.1</v>
      </c>
      <c r="AX269" s="200">
        <v>0</v>
      </c>
      <c r="AY269" s="200">
        <v>0</v>
      </c>
      <c r="AZ269" s="200">
        <v>0</v>
      </c>
      <c r="BA269" s="200">
        <v>0</v>
      </c>
      <c r="BB269" s="200">
        <v>0</v>
      </c>
      <c r="BC269" s="200">
        <v>0</v>
      </c>
      <c r="BD269" s="200">
        <v>0</v>
      </c>
      <c r="BE269" s="200">
        <v>0</v>
      </c>
      <c r="BF269" s="200">
        <v>0</v>
      </c>
      <c r="BG269" s="200">
        <v>0</v>
      </c>
      <c r="BH269" s="200">
        <v>0</v>
      </c>
      <c r="BI269" s="205" t="s">
        <v>320</v>
      </c>
      <c r="BJ269" s="205" t="s">
        <v>320</v>
      </c>
      <c r="BK269" s="205" t="s">
        <v>320</v>
      </c>
      <c r="BL269" s="205" t="s">
        <v>320</v>
      </c>
      <c r="BM269" s="205" t="s">
        <v>320</v>
      </c>
      <c r="BN269" s="205" t="s">
        <v>320</v>
      </c>
      <c r="BO269" s="205" t="s">
        <v>320</v>
      </c>
      <c r="BP269" s="205" t="s">
        <v>320</v>
      </c>
      <c r="BQ269" s="205" t="s">
        <v>320</v>
      </c>
      <c r="BR269" s="205" t="s">
        <v>320</v>
      </c>
      <c r="BS269" s="205" t="s">
        <v>320</v>
      </c>
      <c r="BT269" s="200">
        <v>0</v>
      </c>
      <c r="BU269" s="200">
        <v>0</v>
      </c>
      <c r="BV269" s="200">
        <v>0</v>
      </c>
      <c r="BW269" s="200">
        <v>0</v>
      </c>
      <c r="BX269" s="200">
        <v>0</v>
      </c>
      <c r="BY269" s="200">
        <v>0</v>
      </c>
      <c r="BZ269" s="200">
        <v>0</v>
      </c>
      <c r="CA269" s="200">
        <v>0</v>
      </c>
      <c r="CB269" s="200">
        <v>0</v>
      </c>
      <c r="CC269" s="200">
        <v>0</v>
      </c>
      <c r="CD269" s="200">
        <v>0</v>
      </c>
      <c r="CE269" s="200">
        <v>0</v>
      </c>
      <c r="CF269" s="200">
        <v>0</v>
      </c>
      <c r="CG269" s="200">
        <v>0</v>
      </c>
      <c r="CH269" s="205" t="s">
        <v>320</v>
      </c>
      <c r="CI269" s="200">
        <v>0</v>
      </c>
      <c r="CJ269" s="200">
        <v>0</v>
      </c>
      <c r="CK269" s="200">
        <v>0</v>
      </c>
      <c r="CL269" s="200">
        <v>0</v>
      </c>
      <c r="CM269" s="200">
        <v>0</v>
      </c>
      <c r="CN269" s="200">
        <v>0</v>
      </c>
      <c r="CO269" s="200">
        <v>0</v>
      </c>
      <c r="CP269" s="200">
        <v>0</v>
      </c>
      <c r="CQ269" s="200">
        <v>0</v>
      </c>
      <c r="CR269" s="200">
        <v>0</v>
      </c>
      <c r="CS269" s="200">
        <v>0</v>
      </c>
      <c r="CT269" s="205" t="s">
        <v>320</v>
      </c>
      <c r="CU269" s="209" t="s">
        <v>320</v>
      </c>
    </row>
    <row r="270" ht="15.4" customHeight="1" spans="1:99">
      <c r="A270" s="201" t="s">
        <v>769</v>
      </c>
      <c r="B270" s="202" t="s">
        <v>134</v>
      </c>
      <c r="C270" s="202" t="s">
        <v>134</v>
      </c>
      <c r="D270" s="202" t="s">
        <v>770</v>
      </c>
      <c r="E270" s="200">
        <v>50912</v>
      </c>
      <c r="F270" s="200">
        <v>10349.5</v>
      </c>
      <c r="G270" s="200">
        <v>0</v>
      </c>
      <c r="H270" s="200">
        <v>0</v>
      </c>
      <c r="I270" s="200">
        <v>0</v>
      </c>
      <c r="J270" s="200">
        <v>0</v>
      </c>
      <c r="K270" s="200">
        <v>0</v>
      </c>
      <c r="L270" s="200">
        <v>0</v>
      </c>
      <c r="M270" s="200">
        <v>10349.5</v>
      </c>
      <c r="N270" s="200">
        <v>0</v>
      </c>
      <c r="O270" s="200">
        <v>0</v>
      </c>
      <c r="P270" s="200">
        <v>40562.5</v>
      </c>
      <c r="Q270" s="200">
        <v>29993.5</v>
      </c>
      <c r="R270" s="200">
        <v>0</v>
      </c>
      <c r="S270" s="200">
        <v>0</v>
      </c>
      <c r="T270" s="200">
        <v>0</v>
      </c>
      <c r="U270" s="200">
        <v>0</v>
      </c>
      <c r="V270" s="200">
        <v>0</v>
      </c>
      <c r="W270" s="200">
        <v>0</v>
      </c>
      <c r="X270" s="200">
        <v>0</v>
      </c>
      <c r="Y270" s="200">
        <v>0</v>
      </c>
      <c r="Z270" s="200">
        <v>0</v>
      </c>
      <c r="AA270" s="200">
        <v>0</v>
      </c>
      <c r="AB270" s="200">
        <v>0</v>
      </c>
      <c r="AC270" s="200">
        <v>0</v>
      </c>
      <c r="AD270" s="200">
        <v>0</v>
      </c>
      <c r="AE270" s="200">
        <v>9569</v>
      </c>
      <c r="AF270" s="200">
        <v>1000</v>
      </c>
      <c r="AG270" s="200">
        <v>0</v>
      </c>
      <c r="AH270" s="200">
        <v>0</v>
      </c>
      <c r="AI270" s="200">
        <v>0</v>
      </c>
      <c r="AJ270" s="200">
        <v>0</v>
      </c>
      <c r="AK270" s="200">
        <v>0</v>
      </c>
      <c r="AL270" s="200">
        <v>0</v>
      </c>
      <c r="AM270" s="200">
        <v>0</v>
      </c>
      <c r="AN270" s="200">
        <v>0</v>
      </c>
      <c r="AO270" s="200">
        <v>0</v>
      </c>
      <c r="AP270" s="200">
        <v>0</v>
      </c>
      <c r="AQ270" s="200">
        <v>0</v>
      </c>
      <c r="AR270" s="200">
        <v>0</v>
      </c>
      <c r="AS270" s="200">
        <v>0</v>
      </c>
      <c r="AT270" s="200">
        <v>0</v>
      </c>
      <c r="AU270" s="200">
        <v>0</v>
      </c>
      <c r="AV270" s="200">
        <v>0</v>
      </c>
      <c r="AW270" s="200">
        <v>0</v>
      </c>
      <c r="AX270" s="200">
        <v>0</v>
      </c>
      <c r="AY270" s="200">
        <v>0</v>
      </c>
      <c r="AZ270" s="200">
        <v>0</v>
      </c>
      <c r="BA270" s="200">
        <v>0</v>
      </c>
      <c r="BB270" s="200">
        <v>0</v>
      </c>
      <c r="BC270" s="200">
        <v>0</v>
      </c>
      <c r="BD270" s="200">
        <v>0</v>
      </c>
      <c r="BE270" s="200">
        <v>0</v>
      </c>
      <c r="BF270" s="200">
        <v>0</v>
      </c>
      <c r="BG270" s="200">
        <v>0</v>
      </c>
      <c r="BH270" s="200">
        <v>0</v>
      </c>
      <c r="BI270" s="205" t="s">
        <v>320</v>
      </c>
      <c r="BJ270" s="205" t="s">
        <v>320</v>
      </c>
      <c r="BK270" s="205" t="s">
        <v>320</v>
      </c>
      <c r="BL270" s="205" t="s">
        <v>320</v>
      </c>
      <c r="BM270" s="205" t="s">
        <v>320</v>
      </c>
      <c r="BN270" s="205" t="s">
        <v>320</v>
      </c>
      <c r="BO270" s="205" t="s">
        <v>320</v>
      </c>
      <c r="BP270" s="205" t="s">
        <v>320</v>
      </c>
      <c r="BQ270" s="205" t="s">
        <v>320</v>
      </c>
      <c r="BR270" s="205" t="s">
        <v>320</v>
      </c>
      <c r="BS270" s="205" t="s">
        <v>320</v>
      </c>
      <c r="BT270" s="200">
        <v>0</v>
      </c>
      <c r="BU270" s="200">
        <v>0</v>
      </c>
      <c r="BV270" s="200">
        <v>0</v>
      </c>
      <c r="BW270" s="200">
        <v>0</v>
      </c>
      <c r="BX270" s="200">
        <v>0</v>
      </c>
      <c r="BY270" s="200">
        <v>0</v>
      </c>
      <c r="BZ270" s="200">
        <v>0</v>
      </c>
      <c r="CA270" s="200">
        <v>0</v>
      </c>
      <c r="CB270" s="200">
        <v>0</v>
      </c>
      <c r="CC270" s="200">
        <v>0</v>
      </c>
      <c r="CD270" s="200">
        <v>0</v>
      </c>
      <c r="CE270" s="200">
        <v>0</v>
      </c>
      <c r="CF270" s="200">
        <v>0</v>
      </c>
      <c r="CG270" s="200">
        <v>0</v>
      </c>
      <c r="CH270" s="205" t="s">
        <v>320</v>
      </c>
      <c r="CI270" s="200">
        <v>0</v>
      </c>
      <c r="CJ270" s="200">
        <v>0</v>
      </c>
      <c r="CK270" s="200">
        <v>0</v>
      </c>
      <c r="CL270" s="200">
        <v>0</v>
      </c>
      <c r="CM270" s="200">
        <v>0</v>
      </c>
      <c r="CN270" s="200">
        <v>0</v>
      </c>
      <c r="CO270" s="200">
        <v>0</v>
      </c>
      <c r="CP270" s="200">
        <v>0</v>
      </c>
      <c r="CQ270" s="200">
        <v>0</v>
      </c>
      <c r="CR270" s="200">
        <v>0</v>
      </c>
      <c r="CS270" s="200">
        <v>0</v>
      </c>
      <c r="CT270" s="205" t="s">
        <v>320</v>
      </c>
      <c r="CU270" s="209" t="s">
        <v>320</v>
      </c>
    </row>
    <row r="271" ht="15.4" customHeight="1" spans="1:99">
      <c r="A271" s="201" t="s">
        <v>771</v>
      </c>
      <c r="B271" s="202" t="s">
        <v>134</v>
      </c>
      <c r="C271" s="202" t="s">
        <v>134</v>
      </c>
      <c r="D271" s="202" t="s">
        <v>772</v>
      </c>
      <c r="E271" s="200">
        <v>8928012.37</v>
      </c>
      <c r="F271" s="200">
        <v>7494724.65</v>
      </c>
      <c r="G271" s="200">
        <v>3035705</v>
      </c>
      <c r="H271" s="200">
        <v>2335201</v>
      </c>
      <c r="I271" s="200">
        <v>1916498.66</v>
      </c>
      <c r="J271" s="200">
        <v>5585.26</v>
      </c>
      <c r="K271" s="200">
        <v>22995</v>
      </c>
      <c r="L271" s="200">
        <v>0</v>
      </c>
      <c r="M271" s="200">
        <v>13595</v>
      </c>
      <c r="N271" s="200">
        <v>0</v>
      </c>
      <c r="O271" s="200">
        <v>165144.73</v>
      </c>
      <c r="P271" s="200">
        <v>1391110.83</v>
      </c>
      <c r="Q271" s="200">
        <v>108967.97</v>
      </c>
      <c r="R271" s="200">
        <v>25000</v>
      </c>
      <c r="S271" s="200">
        <v>0</v>
      </c>
      <c r="T271" s="200">
        <v>825.9</v>
      </c>
      <c r="U271" s="200">
        <v>6504.07</v>
      </c>
      <c r="V271" s="200">
        <v>246617.14</v>
      </c>
      <c r="W271" s="200">
        <v>10574.28</v>
      </c>
      <c r="X271" s="200">
        <v>0</v>
      </c>
      <c r="Y271" s="200">
        <v>0</v>
      </c>
      <c r="Z271" s="200">
        <v>41763.67</v>
      </c>
      <c r="AA271" s="200">
        <v>0</v>
      </c>
      <c r="AB271" s="200">
        <v>26250</v>
      </c>
      <c r="AC271" s="200">
        <v>0</v>
      </c>
      <c r="AD271" s="200">
        <v>3615</v>
      </c>
      <c r="AE271" s="200">
        <v>5360</v>
      </c>
      <c r="AF271" s="200">
        <v>1761</v>
      </c>
      <c r="AG271" s="200">
        <v>0</v>
      </c>
      <c r="AH271" s="200">
        <v>0</v>
      </c>
      <c r="AI271" s="200">
        <v>0</v>
      </c>
      <c r="AJ271" s="200">
        <v>1710</v>
      </c>
      <c r="AK271" s="200">
        <v>672</v>
      </c>
      <c r="AL271" s="200">
        <v>116886.85</v>
      </c>
      <c r="AM271" s="200">
        <v>3828.5</v>
      </c>
      <c r="AN271" s="200">
        <v>20463</v>
      </c>
      <c r="AO271" s="200">
        <v>745100</v>
      </c>
      <c r="AP271" s="200">
        <v>0</v>
      </c>
      <c r="AQ271" s="200">
        <v>25211.45</v>
      </c>
      <c r="AR271" s="200">
        <v>42176.89</v>
      </c>
      <c r="AS271" s="200">
        <v>0</v>
      </c>
      <c r="AT271" s="200">
        <v>0</v>
      </c>
      <c r="AU271" s="200">
        <v>0</v>
      </c>
      <c r="AV271" s="200">
        <v>0</v>
      </c>
      <c r="AW271" s="200">
        <v>9224.1</v>
      </c>
      <c r="AX271" s="200">
        <v>0</v>
      </c>
      <c r="AY271" s="200">
        <v>0</v>
      </c>
      <c r="AZ271" s="200">
        <v>0</v>
      </c>
      <c r="BA271" s="200">
        <v>0</v>
      </c>
      <c r="BB271" s="200">
        <v>0</v>
      </c>
      <c r="BC271" s="200">
        <v>0</v>
      </c>
      <c r="BD271" s="200">
        <v>0</v>
      </c>
      <c r="BE271" s="200">
        <v>0</v>
      </c>
      <c r="BF271" s="200">
        <v>0</v>
      </c>
      <c r="BG271" s="200">
        <v>0</v>
      </c>
      <c r="BH271" s="200">
        <v>32952.79</v>
      </c>
      <c r="BI271" s="205" t="s">
        <v>320</v>
      </c>
      <c r="BJ271" s="205" t="s">
        <v>320</v>
      </c>
      <c r="BK271" s="205" t="s">
        <v>320</v>
      </c>
      <c r="BL271" s="205" t="s">
        <v>320</v>
      </c>
      <c r="BM271" s="205" t="s">
        <v>320</v>
      </c>
      <c r="BN271" s="205" t="s">
        <v>320</v>
      </c>
      <c r="BO271" s="205" t="s">
        <v>320</v>
      </c>
      <c r="BP271" s="205" t="s">
        <v>320</v>
      </c>
      <c r="BQ271" s="205" t="s">
        <v>320</v>
      </c>
      <c r="BR271" s="205" t="s">
        <v>320</v>
      </c>
      <c r="BS271" s="205" t="s">
        <v>320</v>
      </c>
      <c r="BT271" s="200">
        <v>0</v>
      </c>
      <c r="BU271" s="200">
        <v>0</v>
      </c>
      <c r="BV271" s="200">
        <v>0</v>
      </c>
      <c r="BW271" s="200">
        <v>0</v>
      </c>
      <c r="BX271" s="200">
        <v>0</v>
      </c>
      <c r="BY271" s="200">
        <v>0</v>
      </c>
      <c r="BZ271" s="200">
        <v>0</v>
      </c>
      <c r="CA271" s="200">
        <v>0</v>
      </c>
      <c r="CB271" s="200">
        <v>0</v>
      </c>
      <c r="CC271" s="200">
        <v>0</v>
      </c>
      <c r="CD271" s="200">
        <v>0</v>
      </c>
      <c r="CE271" s="200">
        <v>0</v>
      </c>
      <c r="CF271" s="200">
        <v>0</v>
      </c>
      <c r="CG271" s="200">
        <v>0</v>
      </c>
      <c r="CH271" s="205" t="s">
        <v>320</v>
      </c>
      <c r="CI271" s="200">
        <v>0</v>
      </c>
      <c r="CJ271" s="200">
        <v>0</v>
      </c>
      <c r="CK271" s="200">
        <v>0</v>
      </c>
      <c r="CL271" s="200">
        <v>0</v>
      </c>
      <c r="CM271" s="200">
        <v>0</v>
      </c>
      <c r="CN271" s="200">
        <v>0</v>
      </c>
      <c r="CO271" s="200">
        <v>0</v>
      </c>
      <c r="CP271" s="200">
        <v>0</v>
      </c>
      <c r="CQ271" s="200">
        <v>0</v>
      </c>
      <c r="CR271" s="200">
        <v>0</v>
      </c>
      <c r="CS271" s="200">
        <v>0</v>
      </c>
      <c r="CT271" s="205" t="s">
        <v>320</v>
      </c>
      <c r="CU271" s="209" t="s">
        <v>320</v>
      </c>
    </row>
    <row r="272" ht="15.4" customHeight="1" spans="1:99">
      <c r="A272" s="201" t="s">
        <v>773</v>
      </c>
      <c r="B272" s="202" t="s">
        <v>134</v>
      </c>
      <c r="C272" s="202" t="s">
        <v>134</v>
      </c>
      <c r="D272" s="202" t="s">
        <v>326</v>
      </c>
      <c r="E272" s="200">
        <v>8816536</v>
      </c>
      <c r="F272" s="200">
        <v>7422663.31</v>
      </c>
      <c r="G272" s="200">
        <v>3035705</v>
      </c>
      <c r="H272" s="200">
        <v>2335201</v>
      </c>
      <c r="I272" s="200">
        <v>1913398.66</v>
      </c>
      <c r="J272" s="200">
        <v>3454.26</v>
      </c>
      <c r="K272" s="200">
        <v>1998</v>
      </c>
      <c r="L272" s="200">
        <v>0</v>
      </c>
      <c r="M272" s="200">
        <v>13595</v>
      </c>
      <c r="N272" s="200">
        <v>0</v>
      </c>
      <c r="O272" s="200">
        <v>119311.39</v>
      </c>
      <c r="P272" s="200">
        <v>1351695.8</v>
      </c>
      <c r="Q272" s="200">
        <v>101165.97</v>
      </c>
      <c r="R272" s="200">
        <v>25000</v>
      </c>
      <c r="S272" s="200">
        <v>0</v>
      </c>
      <c r="T272" s="200">
        <v>469.9</v>
      </c>
      <c r="U272" s="200">
        <v>5504.07</v>
      </c>
      <c r="V272" s="200">
        <v>244117.14</v>
      </c>
      <c r="W272" s="200">
        <v>9120.98</v>
      </c>
      <c r="X272" s="200">
        <v>0</v>
      </c>
      <c r="Y272" s="200">
        <v>0</v>
      </c>
      <c r="Z272" s="200">
        <v>37287.52</v>
      </c>
      <c r="AA272" s="200">
        <v>0</v>
      </c>
      <c r="AB272" s="200">
        <v>23850</v>
      </c>
      <c r="AC272" s="200">
        <v>0</v>
      </c>
      <c r="AD272" s="200">
        <v>3615</v>
      </c>
      <c r="AE272" s="200">
        <v>4940</v>
      </c>
      <c r="AF272" s="200">
        <v>1761</v>
      </c>
      <c r="AG272" s="200">
        <v>0</v>
      </c>
      <c r="AH272" s="200">
        <v>0</v>
      </c>
      <c r="AI272" s="200">
        <v>0</v>
      </c>
      <c r="AJ272" s="200">
        <v>1710</v>
      </c>
      <c r="AK272" s="200">
        <v>0</v>
      </c>
      <c r="AL272" s="200">
        <v>105203.82</v>
      </c>
      <c r="AM272" s="200">
        <v>3620.5</v>
      </c>
      <c r="AN272" s="200">
        <v>20223</v>
      </c>
      <c r="AO272" s="200">
        <v>745100</v>
      </c>
      <c r="AP272" s="200">
        <v>0</v>
      </c>
      <c r="AQ272" s="200">
        <v>19006.9</v>
      </c>
      <c r="AR272" s="200">
        <v>42176.89</v>
      </c>
      <c r="AS272" s="200">
        <v>0</v>
      </c>
      <c r="AT272" s="200">
        <v>0</v>
      </c>
      <c r="AU272" s="200">
        <v>0</v>
      </c>
      <c r="AV272" s="200">
        <v>0</v>
      </c>
      <c r="AW272" s="200">
        <v>9224.1</v>
      </c>
      <c r="AX272" s="200">
        <v>0</v>
      </c>
      <c r="AY272" s="200">
        <v>0</v>
      </c>
      <c r="AZ272" s="200">
        <v>0</v>
      </c>
      <c r="BA272" s="200">
        <v>0</v>
      </c>
      <c r="BB272" s="200">
        <v>0</v>
      </c>
      <c r="BC272" s="200">
        <v>0</v>
      </c>
      <c r="BD272" s="200">
        <v>0</v>
      </c>
      <c r="BE272" s="200">
        <v>0</v>
      </c>
      <c r="BF272" s="200">
        <v>0</v>
      </c>
      <c r="BG272" s="200">
        <v>0</v>
      </c>
      <c r="BH272" s="200">
        <v>32952.79</v>
      </c>
      <c r="BI272" s="205" t="s">
        <v>320</v>
      </c>
      <c r="BJ272" s="205" t="s">
        <v>320</v>
      </c>
      <c r="BK272" s="205" t="s">
        <v>320</v>
      </c>
      <c r="BL272" s="205" t="s">
        <v>320</v>
      </c>
      <c r="BM272" s="205" t="s">
        <v>320</v>
      </c>
      <c r="BN272" s="205" t="s">
        <v>320</v>
      </c>
      <c r="BO272" s="205" t="s">
        <v>320</v>
      </c>
      <c r="BP272" s="205" t="s">
        <v>320</v>
      </c>
      <c r="BQ272" s="205" t="s">
        <v>320</v>
      </c>
      <c r="BR272" s="205" t="s">
        <v>320</v>
      </c>
      <c r="BS272" s="205" t="s">
        <v>320</v>
      </c>
      <c r="BT272" s="200">
        <v>0</v>
      </c>
      <c r="BU272" s="200">
        <v>0</v>
      </c>
      <c r="BV272" s="200">
        <v>0</v>
      </c>
      <c r="BW272" s="200">
        <v>0</v>
      </c>
      <c r="BX272" s="200">
        <v>0</v>
      </c>
      <c r="BY272" s="200">
        <v>0</v>
      </c>
      <c r="BZ272" s="200">
        <v>0</v>
      </c>
      <c r="CA272" s="200">
        <v>0</v>
      </c>
      <c r="CB272" s="200">
        <v>0</v>
      </c>
      <c r="CC272" s="200">
        <v>0</v>
      </c>
      <c r="CD272" s="200">
        <v>0</v>
      </c>
      <c r="CE272" s="200">
        <v>0</v>
      </c>
      <c r="CF272" s="200">
        <v>0</v>
      </c>
      <c r="CG272" s="200">
        <v>0</v>
      </c>
      <c r="CH272" s="205" t="s">
        <v>320</v>
      </c>
      <c r="CI272" s="200">
        <v>0</v>
      </c>
      <c r="CJ272" s="200">
        <v>0</v>
      </c>
      <c r="CK272" s="200">
        <v>0</v>
      </c>
      <c r="CL272" s="200">
        <v>0</v>
      </c>
      <c r="CM272" s="200">
        <v>0</v>
      </c>
      <c r="CN272" s="200">
        <v>0</v>
      </c>
      <c r="CO272" s="200">
        <v>0</v>
      </c>
      <c r="CP272" s="200">
        <v>0</v>
      </c>
      <c r="CQ272" s="200">
        <v>0</v>
      </c>
      <c r="CR272" s="200">
        <v>0</v>
      </c>
      <c r="CS272" s="200">
        <v>0</v>
      </c>
      <c r="CT272" s="205" t="s">
        <v>320</v>
      </c>
      <c r="CU272" s="209" t="s">
        <v>320</v>
      </c>
    </row>
    <row r="273" ht="15.4" customHeight="1" spans="1:99">
      <c r="A273" s="201" t="s">
        <v>774</v>
      </c>
      <c r="B273" s="202" t="s">
        <v>134</v>
      </c>
      <c r="C273" s="202" t="s">
        <v>134</v>
      </c>
      <c r="D273" s="202" t="s">
        <v>332</v>
      </c>
      <c r="E273" s="200">
        <v>111476.37</v>
      </c>
      <c r="F273" s="200">
        <v>72061.34</v>
      </c>
      <c r="G273" s="200">
        <v>0</v>
      </c>
      <c r="H273" s="200">
        <v>0</v>
      </c>
      <c r="I273" s="200">
        <v>3100</v>
      </c>
      <c r="J273" s="200">
        <v>2131</v>
      </c>
      <c r="K273" s="200">
        <v>20997</v>
      </c>
      <c r="L273" s="200">
        <v>0</v>
      </c>
      <c r="M273" s="200">
        <v>0</v>
      </c>
      <c r="N273" s="200">
        <v>0</v>
      </c>
      <c r="O273" s="200">
        <v>45833.34</v>
      </c>
      <c r="P273" s="200">
        <v>39415.03</v>
      </c>
      <c r="Q273" s="200">
        <v>7802</v>
      </c>
      <c r="R273" s="200">
        <v>0</v>
      </c>
      <c r="S273" s="200">
        <v>0</v>
      </c>
      <c r="T273" s="200">
        <v>356</v>
      </c>
      <c r="U273" s="200">
        <v>1000</v>
      </c>
      <c r="V273" s="200">
        <v>2500</v>
      </c>
      <c r="W273" s="200">
        <v>1453.3</v>
      </c>
      <c r="X273" s="200">
        <v>0</v>
      </c>
      <c r="Y273" s="200">
        <v>0</v>
      </c>
      <c r="Z273" s="200">
        <v>4476.15</v>
      </c>
      <c r="AA273" s="200">
        <v>0</v>
      </c>
      <c r="AB273" s="200">
        <v>2400</v>
      </c>
      <c r="AC273" s="200">
        <v>0</v>
      </c>
      <c r="AD273" s="200">
        <v>0</v>
      </c>
      <c r="AE273" s="200">
        <v>420</v>
      </c>
      <c r="AF273" s="200">
        <v>0</v>
      </c>
      <c r="AG273" s="200">
        <v>0</v>
      </c>
      <c r="AH273" s="200">
        <v>0</v>
      </c>
      <c r="AI273" s="200">
        <v>0</v>
      </c>
      <c r="AJ273" s="200">
        <v>0</v>
      </c>
      <c r="AK273" s="200">
        <v>672</v>
      </c>
      <c r="AL273" s="200">
        <v>11683.03</v>
      </c>
      <c r="AM273" s="200">
        <v>208</v>
      </c>
      <c r="AN273" s="200">
        <v>240</v>
      </c>
      <c r="AO273" s="200">
        <v>0</v>
      </c>
      <c r="AP273" s="200">
        <v>0</v>
      </c>
      <c r="AQ273" s="200">
        <v>6204.55</v>
      </c>
      <c r="AR273" s="200">
        <v>0</v>
      </c>
      <c r="AS273" s="200">
        <v>0</v>
      </c>
      <c r="AT273" s="200">
        <v>0</v>
      </c>
      <c r="AU273" s="200">
        <v>0</v>
      </c>
      <c r="AV273" s="200">
        <v>0</v>
      </c>
      <c r="AW273" s="200">
        <v>0</v>
      </c>
      <c r="AX273" s="200">
        <v>0</v>
      </c>
      <c r="AY273" s="200">
        <v>0</v>
      </c>
      <c r="AZ273" s="200">
        <v>0</v>
      </c>
      <c r="BA273" s="200">
        <v>0</v>
      </c>
      <c r="BB273" s="200">
        <v>0</v>
      </c>
      <c r="BC273" s="200">
        <v>0</v>
      </c>
      <c r="BD273" s="200">
        <v>0</v>
      </c>
      <c r="BE273" s="200">
        <v>0</v>
      </c>
      <c r="BF273" s="200">
        <v>0</v>
      </c>
      <c r="BG273" s="200">
        <v>0</v>
      </c>
      <c r="BH273" s="200">
        <v>0</v>
      </c>
      <c r="BI273" s="205" t="s">
        <v>320</v>
      </c>
      <c r="BJ273" s="205" t="s">
        <v>320</v>
      </c>
      <c r="BK273" s="205" t="s">
        <v>320</v>
      </c>
      <c r="BL273" s="205" t="s">
        <v>320</v>
      </c>
      <c r="BM273" s="205" t="s">
        <v>320</v>
      </c>
      <c r="BN273" s="205" t="s">
        <v>320</v>
      </c>
      <c r="BO273" s="205" t="s">
        <v>320</v>
      </c>
      <c r="BP273" s="205" t="s">
        <v>320</v>
      </c>
      <c r="BQ273" s="205" t="s">
        <v>320</v>
      </c>
      <c r="BR273" s="205" t="s">
        <v>320</v>
      </c>
      <c r="BS273" s="205" t="s">
        <v>320</v>
      </c>
      <c r="BT273" s="200">
        <v>0</v>
      </c>
      <c r="BU273" s="200">
        <v>0</v>
      </c>
      <c r="BV273" s="200">
        <v>0</v>
      </c>
      <c r="BW273" s="200">
        <v>0</v>
      </c>
      <c r="BX273" s="200">
        <v>0</v>
      </c>
      <c r="BY273" s="200">
        <v>0</v>
      </c>
      <c r="BZ273" s="200">
        <v>0</v>
      </c>
      <c r="CA273" s="200">
        <v>0</v>
      </c>
      <c r="CB273" s="200">
        <v>0</v>
      </c>
      <c r="CC273" s="200">
        <v>0</v>
      </c>
      <c r="CD273" s="200">
        <v>0</v>
      </c>
      <c r="CE273" s="200">
        <v>0</v>
      </c>
      <c r="CF273" s="200">
        <v>0</v>
      </c>
      <c r="CG273" s="200">
        <v>0</v>
      </c>
      <c r="CH273" s="205" t="s">
        <v>320</v>
      </c>
      <c r="CI273" s="200">
        <v>0</v>
      </c>
      <c r="CJ273" s="200">
        <v>0</v>
      </c>
      <c r="CK273" s="200">
        <v>0</v>
      </c>
      <c r="CL273" s="200">
        <v>0</v>
      </c>
      <c r="CM273" s="200">
        <v>0</v>
      </c>
      <c r="CN273" s="200">
        <v>0</v>
      </c>
      <c r="CO273" s="200">
        <v>0</v>
      </c>
      <c r="CP273" s="200">
        <v>0</v>
      </c>
      <c r="CQ273" s="200">
        <v>0</v>
      </c>
      <c r="CR273" s="200">
        <v>0</v>
      </c>
      <c r="CS273" s="200">
        <v>0</v>
      </c>
      <c r="CT273" s="205" t="s">
        <v>320</v>
      </c>
      <c r="CU273" s="209" t="s">
        <v>320</v>
      </c>
    </row>
    <row r="274" ht="15.4" customHeight="1" spans="1:99">
      <c r="A274" s="201" t="s">
        <v>775</v>
      </c>
      <c r="B274" s="202" t="s">
        <v>134</v>
      </c>
      <c r="C274" s="202" t="s">
        <v>134</v>
      </c>
      <c r="D274" s="202" t="s">
        <v>776</v>
      </c>
      <c r="E274" s="200">
        <v>92532923.79</v>
      </c>
      <c r="F274" s="200">
        <v>88486933.3</v>
      </c>
      <c r="G274" s="200">
        <v>0</v>
      </c>
      <c r="H274" s="200">
        <v>0</v>
      </c>
      <c r="I274" s="200">
        <v>0</v>
      </c>
      <c r="J274" s="200">
        <v>87922939.02</v>
      </c>
      <c r="K274" s="200">
        <v>0</v>
      </c>
      <c r="L274" s="200">
        <v>3503.97</v>
      </c>
      <c r="M274" s="200">
        <v>535319.19</v>
      </c>
      <c r="N274" s="200">
        <v>0</v>
      </c>
      <c r="O274" s="200">
        <v>25171.12</v>
      </c>
      <c r="P274" s="200">
        <v>162</v>
      </c>
      <c r="Q274" s="200">
        <v>0</v>
      </c>
      <c r="R274" s="200">
        <v>0</v>
      </c>
      <c r="S274" s="200">
        <v>0</v>
      </c>
      <c r="T274" s="200">
        <v>0</v>
      </c>
      <c r="U274" s="200">
        <v>0</v>
      </c>
      <c r="V274" s="200">
        <v>0</v>
      </c>
      <c r="W274" s="200">
        <v>0</v>
      </c>
      <c r="X274" s="200">
        <v>0</v>
      </c>
      <c r="Y274" s="200">
        <v>0</v>
      </c>
      <c r="Z274" s="200">
        <v>0</v>
      </c>
      <c r="AA274" s="200">
        <v>0</v>
      </c>
      <c r="AB274" s="200">
        <v>0</v>
      </c>
      <c r="AC274" s="200">
        <v>0</v>
      </c>
      <c r="AD274" s="200">
        <v>0</v>
      </c>
      <c r="AE274" s="200">
        <v>0</v>
      </c>
      <c r="AF274" s="200">
        <v>0</v>
      </c>
      <c r="AG274" s="200">
        <v>0</v>
      </c>
      <c r="AH274" s="200">
        <v>0</v>
      </c>
      <c r="AI274" s="200">
        <v>0</v>
      </c>
      <c r="AJ274" s="200">
        <v>0</v>
      </c>
      <c r="AK274" s="200">
        <v>0</v>
      </c>
      <c r="AL274" s="200">
        <v>162</v>
      </c>
      <c r="AM274" s="200">
        <v>0</v>
      </c>
      <c r="AN274" s="200">
        <v>0</v>
      </c>
      <c r="AO274" s="200">
        <v>0</v>
      </c>
      <c r="AP274" s="200">
        <v>0</v>
      </c>
      <c r="AQ274" s="200">
        <v>0</v>
      </c>
      <c r="AR274" s="200">
        <v>4045828.49</v>
      </c>
      <c r="AS274" s="200">
        <v>2000</v>
      </c>
      <c r="AT274" s="200">
        <v>0</v>
      </c>
      <c r="AU274" s="200">
        <v>0</v>
      </c>
      <c r="AV274" s="200">
        <v>0</v>
      </c>
      <c r="AW274" s="200">
        <v>136000</v>
      </c>
      <c r="AX274" s="200">
        <v>4000</v>
      </c>
      <c r="AY274" s="200">
        <v>3710714.49</v>
      </c>
      <c r="AZ274" s="200">
        <v>0</v>
      </c>
      <c r="BA274" s="200">
        <v>0</v>
      </c>
      <c r="BB274" s="200">
        <v>0</v>
      </c>
      <c r="BC274" s="200">
        <v>3114</v>
      </c>
      <c r="BD274" s="200">
        <v>0</v>
      </c>
      <c r="BE274" s="200">
        <v>0</v>
      </c>
      <c r="BF274" s="200">
        <v>0</v>
      </c>
      <c r="BG274" s="200">
        <v>0</v>
      </c>
      <c r="BH274" s="200">
        <v>190000</v>
      </c>
      <c r="BI274" s="205" t="s">
        <v>320</v>
      </c>
      <c r="BJ274" s="205" t="s">
        <v>320</v>
      </c>
      <c r="BK274" s="205" t="s">
        <v>320</v>
      </c>
      <c r="BL274" s="205" t="s">
        <v>320</v>
      </c>
      <c r="BM274" s="205" t="s">
        <v>320</v>
      </c>
      <c r="BN274" s="205" t="s">
        <v>320</v>
      </c>
      <c r="BO274" s="205" t="s">
        <v>320</v>
      </c>
      <c r="BP274" s="205" t="s">
        <v>320</v>
      </c>
      <c r="BQ274" s="205" t="s">
        <v>320</v>
      </c>
      <c r="BR274" s="205" t="s">
        <v>320</v>
      </c>
      <c r="BS274" s="205" t="s">
        <v>320</v>
      </c>
      <c r="BT274" s="200">
        <v>0</v>
      </c>
      <c r="BU274" s="200">
        <v>0</v>
      </c>
      <c r="BV274" s="200">
        <v>0</v>
      </c>
      <c r="BW274" s="200">
        <v>0</v>
      </c>
      <c r="BX274" s="200">
        <v>0</v>
      </c>
      <c r="BY274" s="200">
        <v>0</v>
      </c>
      <c r="BZ274" s="200">
        <v>0</v>
      </c>
      <c r="CA274" s="200">
        <v>0</v>
      </c>
      <c r="CB274" s="200">
        <v>0</v>
      </c>
      <c r="CC274" s="200">
        <v>0</v>
      </c>
      <c r="CD274" s="200">
        <v>0</v>
      </c>
      <c r="CE274" s="200">
        <v>0</v>
      </c>
      <c r="CF274" s="200">
        <v>0</v>
      </c>
      <c r="CG274" s="200">
        <v>0</v>
      </c>
      <c r="CH274" s="205" t="s">
        <v>320</v>
      </c>
      <c r="CI274" s="200">
        <v>0</v>
      </c>
      <c r="CJ274" s="200">
        <v>0</v>
      </c>
      <c r="CK274" s="200">
        <v>0</v>
      </c>
      <c r="CL274" s="200">
        <v>0</v>
      </c>
      <c r="CM274" s="200">
        <v>0</v>
      </c>
      <c r="CN274" s="200">
        <v>0</v>
      </c>
      <c r="CO274" s="200">
        <v>0</v>
      </c>
      <c r="CP274" s="200">
        <v>0</v>
      </c>
      <c r="CQ274" s="200">
        <v>0</v>
      </c>
      <c r="CR274" s="200">
        <v>0</v>
      </c>
      <c r="CS274" s="200">
        <v>0</v>
      </c>
      <c r="CT274" s="205" t="s">
        <v>320</v>
      </c>
      <c r="CU274" s="209" t="s">
        <v>320</v>
      </c>
    </row>
    <row r="275" ht="15.4" customHeight="1" spans="1:99">
      <c r="A275" s="201" t="s">
        <v>777</v>
      </c>
      <c r="B275" s="202" t="s">
        <v>134</v>
      </c>
      <c r="C275" s="202" t="s">
        <v>134</v>
      </c>
      <c r="D275" s="202" t="s">
        <v>778</v>
      </c>
      <c r="E275" s="200">
        <v>20901114.39</v>
      </c>
      <c r="F275" s="200">
        <v>20504095.47</v>
      </c>
      <c r="G275" s="200">
        <v>0</v>
      </c>
      <c r="H275" s="200">
        <v>0</v>
      </c>
      <c r="I275" s="200">
        <v>0</v>
      </c>
      <c r="J275" s="200">
        <v>20319823.82</v>
      </c>
      <c r="K275" s="200">
        <v>0</v>
      </c>
      <c r="L275" s="200">
        <v>0</v>
      </c>
      <c r="M275" s="200">
        <v>184271.65</v>
      </c>
      <c r="N275" s="200">
        <v>0</v>
      </c>
      <c r="O275" s="200">
        <v>0</v>
      </c>
      <c r="P275" s="200">
        <v>162</v>
      </c>
      <c r="Q275" s="200">
        <v>0</v>
      </c>
      <c r="R275" s="200">
        <v>0</v>
      </c>
      <c r="S275" s="200">
        <v>0</v>
      </c>
      <c r="T275" s="200">
        <v>0</v>
      </c>
      <c r="U275" s="200">
        <v>0</v>
      </c>
      <c r="V275" s="200">
        <v>0</v>
      </c>
      <c r="W275" s="200">
        <v>0</v>
      </c>
      <c r="X275" s="200">
        <v>0</v>
      </c>
      <c r="Y275" s="200">
        <v>0</v>
      </c>
      <c r="Z275" s="200">
        <v>0</v>
      </c>
      <c r="AA275" s="200">
        <v>0</v>
      </c>
      <c r="AB275" s="200">
        <v>0</v>
      </c>
      <c r="AC275" s="200">
        <v>0</v>
      </c>
      <c r="AD275" s="200">
        <v>0</v>
      </c>
      <c r="AE275" s="200">
        <v>0</v>
      </c>
      <c r="AF275" s="200">
        <v>0</v>
      </c>
      <c r="AG275" s="200">
        <v>0</v>
      </c>
      <c r="AH275" s="200">
        <v>0</v>
      </c>
      <c r="AI275" s="200">
        <v>0</v>
      </c>
      <c r="AJ275" s="200">
        <v>0</v>
      </c>
      <c r="AK275" s="200">
        <v>0</v>
      </c>
      <c r="AL275" s="200">
        <v>162</v>
      </c>
      <c r="AM275" s="200">
        <v>0</v>
      </c>
      <c r="AN275" s="200">
        <v>0</v>
      </c>
      <c r="AO275" s="200">
        <v>0</v>
      </c>
      <c r="AP275" s="200">
        <v>0</v>
      </c>
      <c r="AQ275" s="200">
        <v>0</v>
      </c>
      <c r="AR275" s="200">
        <v>396856.92</v>
      </c>
      <c r="AS275" s="200">
        <v>0</v>
      </c>
      <c r="AT275" s="200">
        <v>0</v>
      </c>
      <c r="AU275" s="200">
        <v>0</v>
      </c>
      <c r="AV275" s="200">
        <v>0</v>
      </c>
      <c r="AW275" s="200">
        <v>0</v>
      </c>
      <c r="AX275" s="200">
        <v>0</v>
      </c>
      <c r="AY275" s="200">
        <v>396856.92</v>
      </c>
      <c r="AZ275" s="200">
        <v>0</v>
      </c>
      <c r="BA275" s="200">
        <v>0</v>
      </c>
      <c r="BB275" s="200">
        <v>0</v>
      </c>
      <c r="BC275" s="200">
        <v>0</v>
      </c>
      <c r="BD275" s="200">
        <v>0</v>
      </c>
      <c r="BE275" s="200">
        <v>0</v>
      </c>
      <c r="BF275" s="200">
        <v>0</v>
      </c>
      <c r="BG275" s="200">
        <v>0</v>
      </c>
      <c r="BH275" s="200">
        <v>0</v>
      </c>
      <c r="BI275" s="205" t="s">
        <v>320</v>
      </c>
      <c r="BJ275" s="205" t="s">
        <v>320</v>
      </c>
      <c r="BK275" s="205" t="s">
        <v>320</v>
      </c>
      <c r="BL275" s="205" t="s">
        <v>320</v>
      </c>
      <c r="BM275" s="205" t="s">
        <v>320</v>
      </c>
      <c r="BN275" s="205" t="s">
        <v>320</v>
      </c>
      <c r="BO275" s="205" t="s">
        <v>320</v>
      </c>
      <c r="BP275" s="205" t="s">
        <v>320</v>
      </c>
      <c r="BQ275" s="205" t="s">
        <v>320</v>
      </c>
      <c r="BR275" s="205" t="s">
        <v>320</v>
      </c>
      <c r="BS275" s="205" t="s">
        <v>320</v>
      </c>
      <c r="BT275" s="200">
        <v>0</v>
      </c>
      <c r="BU275" s="200">
        <v>0</v>
      </c>
      <c r="BV275" s="200">
        <v>0</v>
      </c>
      <c r="BW275" s="200">
        <v>0</v>
      </c>
      <c r="BX275" s="200">
        <v>0</v>
      </c>
      <c r="BY275" s="200">
        <v>0</v>
      </c>
      <c r="BZ275" s="200">
        <v>0</v>
      </c>
      <c r="CA275" s="200">
        <v>0</v>
      </c>
      <c r="CB275" s="200">
        <v>0</v>
      </c>
      <c r="CC275" s="200">
        <v>0</v>
      </c>
      <c r="CD275" s="200">
        <v>0</v>
      </c>
      <c r="CE275" s="200">
        <v>0</v>
      </c>
      <c r="CF275" s="200">
        <v>0</v>
      </c>
      <c r="CG275" s="200">
        <v>0</v>
      </c>
      <c r="CH275" s="205" t="s">
        <v>320</v>
      </c>
      <c r="CI275" s="200">
        <v>0</v>
      </c>
      <c r="CJ275" s="200">
        <v>0</v>
      </c>
      <c r="CK275" s="200">
        <v>0</v>
      </c>
      <c r="CL275" s="200">
        <v>0</v>
      </c>
      <c r="CM275" s="200">
        <v>0</v>
      </c>
      <c r="CN275" s="200">
        <v>0</v>
      </c>
      <c r="CO275" s="200">
        <v>0</v>
      </c>
      <c r="CP275" s="200">
        <v>0</v>
      </c>
      <c r="CQ275" s="200">
        <v>0</v>
      </c>
      <c r="CR275" s="200">
        <v>0</v>
      </c>
      <c r="CS275" s="200">
        <v>0</v>
      </c>
      <c r="CT275" s="205" t="s">
        <v>320</v>
      </c>
      <c r="CU275" s="209" t="s">
        <v>320</v>
      </c>
    </row>
    <row r="276" ht="15.4" customHeight="1" spans="1:99">
      <c r="A276" s="201" t="s">
        <v>779</v>
      </c>
      <c r="B276" s="202" t="s">
        <v>134</v>
      </c>
      <c r="C276" s="202" t="s">
        <v>134</v>
      </c>
      <c r="D276" s="202" t="s">
        <v>780</v>
      </c>
      <c r="E276" s="200">
        <v>31559446.92</v>
      </c>
      <c r="F276" s="200">
        <v>30562251.04</v>
      </c>
      <c r="G276" s="200">
        <v>0</v>
      </c>
      <c r="H276" s="200">
        <v>0</v>
      </c>
      <c r="I276" s="200">
        <v>0</v>
      </c>
      <c r="J276" s="200">
        <v>30229103.03</v>
      </c>
      <c r="K276" s="200">
        <v>0</v>
      </c>
      <c r="L276" s="200">
        <v>3503.97</v>
      </c>
      <c r="M276" s="200">
        <v>319431.64</v>
      </c>
      <c r="N276" s="200">
        <v>0</v>
      </c>
      <c r="O276" s="200">
        <v>10212.4</v>
      </c>
      <c r="P276" s="200">
        <v>0</v>
      </c>
      <c r="Q276" s="200">
        <v>0</v>
      </c>
      <c r="R276" s="200">
        <v>0</v>
      </c>
      <c r="S276" s="200">
        <v>0</v>
      </c>
      <c r="T276" s="200">
        <v>0</v>
      </c>
      <c r="U276" s="200">
        <v>0</v>
      </c>
      <c r="V276" s="200">
        <v>0</v>
      </c>
      <c r="W276" s="200">
        <v>0</v>
      </c>
      <c r="X276" s="200">
        <v>0</v>
      </c>
      <c r="Y276" s="200">
        <v>0</v>
      </c>
      <c r="Z276" s="200">
        <v>0</v>
      </c>
      <c r="AA276" s="200">
        <v>0</v>
      </c>
      <c r="AB276" s="200">
        <v>0</v>
      </c>
      <c r="AC276" s="200">
        <v>0</v>
      </c>
      <c r="AD276" s="200">
        <v>0</v>
      </c>
      <c r="AE276" s="200">
        <v>0</v>
      </c>
      <c r="AF276" s="200">
        <v>0</v>
      </c>
      <c r="AG276" s="200">
        <v>0</v>
      </c>
      <c r="AH276" s="200">
        <v>0</v>
      </c>
      <c r="AI276" s="200">
        <v>0</v>
      </c>
      <c r="AJ276" s="200">
        <v>0</v>
      </c>
      <c r="AK276" s="200">
        <v>0</v>
      </c>
      <c r="AL276" s="200">
        <v>0</v>
      </c>
      <c r="AM276" s="200">
        <v>0</v>
      </c>
      <c r="AN276" s="200">
        <v>0</v>
      </c>
      <c r="AO276" s="200">
        <v>0</v>
      </c>
      <c r="AP276" s="200">
        <v>0</v>
      </c>
      <c r="AQ276" s="200">
        <v>0</v>
      </c>
      <c r="AR276" s="200">
        <v>997195.88</v>
      </c>
      <c r="AS276" s="200">
        <v>0</v>
      </c>
      <c r="AT276" s="200">
        <v>0</v>
      </c>
      <c r="AU276" s="200">
        <v>0</v>
      </c>
      <c r="AV276" s="200">
        <v>0</v>
      </c>
      <c r="AW276" s="200">
        <v>0</v>
      </c>
      <c r="AX276" s="200">
        <v>0</v>
      </c>
      <c r="AY276" s="200">
        <v>994081.88</v>
      </c>
      <c r="AZ276" s="200">
        <v>0</v>
      </c>
      <c r="BA276" s="200">
        <v>0</v>
      </c>
      <c r="BB276" s="200">
        <v>0</v>
      </c>
      <c r="BC276" s="200">
        <v>3114</v>
      </c>
      <c r="BD276" s="200">
        <v>0</v>
      </c>
      <c r="BE276" s="200">
        <v>0</v>
      </c>
      <c r="BF276" s="200">
        <v>0</v>
      </c>
      <c r="BG276" s="200">
        <v>0</v>
      </c>
      <c r="BH276" s="200">
        <v>0</v>
      </c>
      <c r="BI276" s="205" t="s">
        <v>320</v>
      </c>
      <c r="BJ276" s="205" t="s">
        <v>320</v>
      </c>
      <c r="BK276" s="205" t="s">
        <v>320</v>
      </c>
      <c r="BL276" s="205" t="s">
        <v>320</v>
      </c>
      <c r="BM276" s="205" t="s">
        <v>320</v>
      </c>
      <c r="BN276" s="205" t="s">
        <v>320</v>
      </c>
      <c r="BO276" s="205" t="s">
        <v>320</v>
      </c>
      <c r="BP276" s="205" t="s">
        <v>320</v>
      </c>
      <c r="BQ276" s="205" t="s">
        <v>320</v>
      </c>
      <c r="BR276" s="205" t="s">
        <v>320</v>
      </c>
      <c r="BS276" s="205" t="s">
        <v>320</v>
      </c>
      <c r="BT276" s="200">
        <v>0</v>
      </c>
      <c r="BU276" s="200">
        <v>0</v>
      </c>
      <c r="BV276" s="200">
        <v>0</v>
      </c>
      <c r="BW276" s="200">
        <v>0</v>
      </c>
      <c r="BX276" s="200">
        <v>0</v>
      </c>
      <c r="BY276" s="200">
        <v>0</v>
      </c>
      <c r="BZ276" s="200">
        <v>0</v>
      </c>
      <c r="CA276" s="200">
        <v>0</v>
      </c>
      <c r="CB276" s="200">
        <v>0</v>
      </c>
      <c r="CC276" s="200">
        <v>0</v>
      </c>
      <c r="CD276" s="200">
        <v>0</v>
      </c>
      <c r="CE276" s="200">
        <v>0</v>
      </c>
      <c r="CF276" s="200">
        <v>0</v>
      </c>
      <c r="CG276" s="200">
        <v>0</v>
      </c>
      <c r="CH276" s="205" t="s">
        <v>320</v>
      </c>
      <c r="CI276" s="200">
        <v>0</v>
      </c>
      <c r="CJ276" s="200">
        <v>0</v>
      </c>
      <c r="CK276" s="200">
        <v>0</v>
      </c>
      <c r="CL276" s="200">
        <v>0</v>
      </c>
      <c r="CM276" s="200">
        <v>0</v>
      </c>
      <c r="CN276" s="200">
        <v>0</v>
      </c>
      <c r="CO276" s="200">
        <v>0</v>
      </c>
      <c r="CP276" s="200">
        <v>0</v>
      </c>
      <c r="CQ276" s="200">
        <v>0</v>
      </c>
      <c r="CR276" s="200">
        <v>0</v>
      </c>
      <c r="CS276" s="200">
        <v>0</v>
      </c>
      <c r="CT276" s="205" t="s">
        <v>320</v>
      </c>
      <c r="CU276" s="209" t="s">
        <v>320</v>
      </c>
    </row>
    <row r="277" ht="15.4" customHeight="1" spans="1:99">
      <c r="A277" s="201" t="s">
        <v>781</v>
      </c>
      <c r="B277" s="202" t="s">
        <v>134</v>
      </c>
      <c r="C277" s="202" t="s">
        <v>134</v>
      </c>
      <c r="D277" s="202" t="s">
        <v>782</v>
      </c>
      <c r="E277" s="200">
        <v>35106770.03</v>
      </c>
      <c r="F277" s="200">
        <v>33173702.85</v>
      </c>
      <c r="G277" s="200">
        <v>0</v>
      </c>
      <c r="H277" s="200">
        <v>0</v>
      </c>
      <c r="I277" s="200">
        <v>0</v>
      </c>
      <c r="J277" s="200">
        <v>33142086.95</v>
      </c>
      <c r="K277" s="200">
        <v>0</v>
      </c>
      <c r="L277" s="200">
        <v>0</v>
      </c>
      <c r="M277" s="200">
        <v>31615.9</v>
      </c>
      <c r="N277" s="200">
        <v>0</v>
      </c>
      <c r="O277" s="200">
        <v>0</v>
      </c>
      <c r="P277" s="200">
        <v>0</v>
      </c>
      <c r="Q277" s="200">
        <v>0</v>
      </c>
      <c r="R277" s="200">
        <v>0</v>
      </c>
      <c r="S277" s="200">
        <v>0</v>
      </c>
      <c r="T277" s="200">
        <v>0</v>
      </c>
      <c r="U277" s="200">
        <v>0</v>
      </c>
      <c r="V277" s="200">
        <v>0</v>
      </c>
      <c r="W277" s="200">
        <v>0</v>
      </c>
      <c r="X277" s="200">
        <v>0</v>
      </c>
      <c r="Y277" s="200">
        <v>0</v>
      </c>
      <c r="Z277" s="200">
        <v>0</v>
      </c>
      <c r="AA277" s="200">
        <v>0</v>
      </c>
      <c r="AB277" s="200">
        <v>0</v>
      </c>
      <c r="AC277" s="200">
        <v>0</v>
      </c>
      <c r="AD277" s="200">
        <v>0</v>
      </c>
      <c r="AE277" s="200">
        <v>0</v>
      </c>
      <c r="AF277" s="200">
        <v>0</v>
      </c>
      <c r="AG277" s="200">
        <v>0</v>
      </c>
      <c r="AH277" s="200">
        <v>0</v>
      </c>
      <c r="AI277" s="200">
        <v>0</v>
      </c>
      <c r="AJ277" s="200">
        <v>0</v>
      </c>
      <c r="AK277" s="200">
        <v>0</v>
      </c>
      <c r="AL277" s="200">
        <v>0</v>
      </c>
      <c r="AM277" s="200">
        <v>0</v>
      </c>
      <c r="AN277" s="200">
        <v>0</v>
      </c>
      <c r="AO277" s="200">
        <v>0</v>
      </c>
      <c r="AP277" s="200">
        <v>0</v>
      </c>
      <c r="AQ277" s="200">
        <v>0</v>
      </c>
      <c r="AR277" s="200">
        <v>1933067.18</v>
      </c>
      <c r="AS277" s="200">
        <v>0</v>
      </c>
      <c r="AT277" s="200">
        <v>0</v>
      </c>
      <c r="AU277" s="200">
        <v>0</v>
      </c>
      <c r="AV277" s="200">
        <v>0</v>
      </c>
      <c r="AW277" s="200">
        <v>0</v>
      </c>
      <c r="AX277" s="200">
        <v>0</v>
      </c>
      <c r="AY277" s="200">
        <v>1933067.18</v>
      </c>
      <c r="AZ277" s="200">
        <v>0</v>
      </c>
      <c r="BA277" s="200">
        <v>0</v>
      </c>
      <c r="BB277" s="200">
        <v>0</v>
      </c>
      <c r="BC277" s="200">
        <v>0</v>
      </c>
      <c r="BD277" s="200">
        <v>0</v>
      </c>
      <c r="BE277" s="200">
        <v>0</v>
      </c>
      <c r="BF277" s="200">
        <v>0</v>
      </c>
      <c r="BG277" s="200">
        <v>0</v>
      </c>
      <c r="BH277" s="200">
        <v>0</v>
      </c>
      <c r="BI277" s="205" t="s">
        <v>320</v>
      </c>
      <c r="BJ277" s="205" t="s">
        <v>320</v>
      </c>
      <c r="BK277" s="205" t="s">
        <v>320</v>
      </c>
      <c r="BL277" s="205" t="s">
        <v>320</v>
      </c>
      <c r="BM277" s="205" t="s">
        <v>320</v>
      </c>
      <c r="BN277" s="205" t="s">
        <v>320</v>
      </c>
      <c r="BO277" s="205" t="s">
        <v>320</v>
      </c>
      <c r="BP277" s="205" t="s">
        <v>320</v>
      </c>
      <c r="BQ277" s="205" t="s">
        <v>320</v>
      </c>
      <c r="BR277" s="205" t="s">
        <v>320</v>
      </c>
      <c r="BS277" s="205" t="s">
        <v>320</v>
      </c>
      <c r="BT277" s="200">
        <v>0</v>
      </c>
      <c r="BU277" s="200">
        <v>0</v>
      </c>
      <c r="BV277" s="200">
        <v>0</v>
      </c>
      <c r="BW277" s="200">
        <v>0</v>
      </c>
      <c r="BX277" s="200">
        <v>0</v>
      </c>
      <c r="BY277" s="200">
        <v>0</v>
      </c>
      <c r="BZ277" s="200">
        <v>0</v>
      </c>
      <c r="CA277" s="200">
        <v>0</v>
      </c>
      <c r="CB277" s="200">
        <v>0</v>
      </c>
      <c r="CC277" s="200">
        <v>0</v>
      </c>
      <c r="CD277" s="200">
        <v>0</v>
      </c>
      <c r="CE277" s="200">
        <v>0</v>
      </c>
      <c r="CF277" s="200">
        <v>0</v>
      </c>
      <c r="CG277" s="200">
        <v>0</v>
      </c>
      <c r="CH277" s="205" t="s">
        <v>320</v>
      </c>
      <c r="CI277" s="200">
        <v>0</v>
      </c>
      <c r="CJ277" s="200">
        <v>0</v>
      </c>
      <c r="CK277" s="200">
        <v>0</v>
      </c>
      <c r="CL277" s="200">
        <v>0</v>
      </c>
      <c r="CM277" s="200">
        <v>0</v>
      </c>
      <c r="CN277" s="200">
        <v>0</v>
      </c>
      <c r="CO277" s="200">
        <v>0</v>
      </c>
      <c r="CP277" s="200">
        <v>0</v>
      </c>
      <c r="CQ277" s="200">
        <v>0</v>
      </c>
      <c r="CR277" s="200">
        <v>0</v>
      </c>
      <c r="CS277" s="200">
        <v>0</v>
      </c>
      <c r="CT277" s="205" t="s">
        <v>320</v>
      </c>
      <c r="CU277" s="209" t="s">
        <v>320</v>
      </c>
    </row>
    <row r="278" ht="15.4" customHeight="1" spans="1:99">
      <c r="A278" s="201" t="s">
        <v>783</v>
      </c>
      <c r="B278" s="202" t="s">
        <v>134</v>
      </c>
      <c r="C278" s="202" t="s">
        <v>134</v>
      </c>
      <c r="D278" s="202" t="s">
        <v>784</v>
      </c>
      <c r="E278" s="200">
        <v>4965592.45</v>
      </c>
      <c r="F278" s="200">
        <v>4246883.94</v>
      </c>
      <c r="G278" s="200">
        <v>0</v>
      </c>
      <c r="H278" s="200">
        <v>0</v>
      </c>
      <c r="I278" s="200">
        <v>0</v>
      </c>
      <c r="J278" s="200">
        <v>4231925.22</v>
      </c>
      <c r="K278" s="200">
        <v>0</v>
      </c>
      <c r="L278" s="200">
        <v>0</v>
      </c>
      <c r="M278" s="200">
        <v>0</v>
      </c>
      <c r="N278" s="200">
        <v>0</v>
      </c>
      <c r="O278" s="200">
        <v>14958.72</v>
      </c>
      <c r="P278" s="200">
        <v>0</v>
      </c>
      <c r="Q278" s="200">
        <v>0</v>
      </c>
      <c r="R278" s="200">
        <v>0</v>
      </c>
      <c r="S278" s="200">
        <v>0</v>
      </c>
      <c r="T278" s="200">
        <v>0</v>
      </c>
      <c r="U278" s="200">
        <v>0</v>
      </c>
      <c r="V278" s="200">
        <v>0</v>
      </c>
      <c r="W278" s="200">
        <v>0</v>
      </c>
      <c r="X278" s="200">
        <v>0</v>
      </c>
      <c r="Y278" s="200">
        <v>0</v>
      </c>
      <c r="Z278" s="200">
        <v>0</v>
      </c>
      <c r="AA278" s="200">
        <v>0</v>
      </c>
      <c r="AB278" s="200">
        <v>0</v>
      </c>
      <c r="AC278" s="200">
        <v>0</v>
      </c>
      <c r="AD278" s="200">
        <v>0</v>
      </c>
      <c r="AE278" s="200">
        <v>0</v>
      </c>
      <c r="AF278" s="200">
        <v>0</v>
      </c>
      <c r="AG278" s="200">
        <v>0</v>
      </c>
      <c r="AH278" s="200">
        <v>0</v>
      </c>
      <c r="AI278" s="200">
        <v>0</v>
      </c>
      <c r="AJ278" s="200">
        <v>0</v>
      </c>
      <c r="AK278" s="200">
        <v>0</v>
      </c>
      <c r="AL278" s="200">
        <v>0</v>
      </c>
      <c r="AM278" s="200">
        <v>0</v>
      </c>
      <c r="AN278" s="200">
        <v>0</v>
      </c>
      <c r="AO278" s="200">
        <v>0</v>
      </c>
      <c r="AP278" s="200">
        <v>0</v>
      </c>
      <c r="AQ278" s="200">
        <v>0</v>
      </c>
      <c r="AR278" s="200">
        <v>718708.51</v>
      </c>
      <c r="AS278" s="200">
        <v>2000</v>
      </c>
      <c r="AT278" s="200">
        <v>0</v>
      </c>
      <c r="AU278" s="200">
        <v>0</v>
      </c>
      <c r="AV278" s="200">
        <v>0</v>
      </c>
      <c r="AW278" s="200">
        <v>136000</v>
      </c>
      <c r="AX278" s="200">
        <v>4000</v>
      </c>
      <c r="AY278" s="200">
        <v>386708.51</v>
      </c>
      <c r="AZ278" s="200">
        <v>0</v>
      </c>
      <c r="BA278" s="200">
        <v>0</v>
      </c>
      <c r="BB278" s="200">
        <v>0</v>
      </c>
      <c r="BC278" s="200">
        <v>0</v>
      </c>
      <c r="BD278" s="200">
        <v>0</v>
      </c>
      <c r="BE278" s="200">
        <v>0</v>
      </c>
      <c r="BF278" s="200">
        <v>0</v>
      </c>
      <c r="BG278" s="200">
        <v>0</v>
      </c>
      <c r="BH278" s="200">
        <v>190000</v>
      </c>
      <c r="BI278" s="205" t="s">
        <v>320</v>
      </c>
      <c r="BJ278" s="205" t="s">
        <v>320</v>
      </c>
      <c r="BK278" s="205" t="s">
        <v>320</v>
      </c>
      <c r="BL278" s="205" t="s">
        <v>320</v>
      </c>
      <c r="BM278" s="205" t="s">
        <v>320</v>
      </c>
      <c r="BN278" s="205" t="s">
        <v>320</v>
      </c>
      <c r="BO278" s="205" t="s">
        <v>320</v>
      </c>
      <c r="BP278" s="205" t="s">
        <v>320</v>
      </c>
      <c r="BQ278" s="205" t="s">
        <v>320</v>
      </c>
      <c r="BR278" s="205" t="s">
        <v>320</v>
      </c>
      <c r="BS278" s="205" t="s">
        <v>320</v>
      </c>
      <c r="BT278" s="200">
        <v>0</v>
      </c>
      <c r="BU278" s="200">
        <v>0</v>
      </c>
      <c r="BV278" s="200">
        <v>0</v>
      </c>
      <c r="BW278" s="200">
        <v>0</v>
      </c>
      <c r="BX278" s="200">
        <v>0</v>
      </c>
      <c r="BY278" s="200">
        <v>0</v>
      </c>
      <c r="BZ278" s="200">
        <v>0</v>
      </c>
      <c r="CA278" s="200">
        <v>0</v>
      </c>
      <c r="CB278" s="200">
        <v>0</v>
      </c>
      <c r="CC278" s="200">
        <v>0</v>
      </c>
      <c r="CD278" s="200">
        <v>0</v>
      </c>
      <c r="CE278" s="200">
        <v>0</v>
      </c>
      <c r="CF278" s="200">
        <v>0</v>
      </c>
      <c r="CG278" s="200">
        <v>0</v>
      </c>
      <c r="CH278" s="205" t="s">
        <v>320</v>
      </c>
      <c r="CI278" s="200">
        <v>0</v>
      </c>
      <c r="CJ278" s="200">
        <v>0</v>
      </c>
      <c r="CK278" s="200">
        <v>0</v>
      </c>
      <c r="CL278" s="200">
        <v>0</v>
      </c>
      <c r="CM278" s="200">
        <v>0</v>
      </c>
      <c r="CN278" s="200">
        <v>0</v>
      </c>
      <c r="CO278" s="200">
        <v>0</v>
      </c>
      <c r="CP278" s="200">
        <v>0</v>
      </c>
      <c r="CQ278" s="200">
        <v>0</v>
      </c>
      <c r="CR278" s="200">
        <v>0</v>
      </c>
      <c r="CS278" s="200">
        <v>0</v>
      </c>
      <c r="CT278" s="205" t="s">
        <v>320</v>
      </c>
      <c r="CU278" s="209" t="s">
        <v>320</v>
      </c>
    </row>
    <row r="279" ht="15.4" customHeight="1" spans="1:99">
      <c r="A279" s="201" t="s">
        <v>785</v>
      </c>
      <c r="B279" s="202" t="s">
        <v>134</v>
      </c>
      <c r="C279" s="202" t="s">
        <v>134</v>
      </c>
      <c r="D279" s="202" t="s">
        <v>786</v>
      </c>
      <c r="E279" s="200">
        <v>750000</v>
      </c>
      <c r="F279" s="200">
        <v>0</v>
      </c>
      <c r="G279" s="200">
        <v>0</v>
      </c>
      <c r="H279" s="200">
        <v>0</v>
      </c>
      <c r="I279" s="200">
        <v>0</v>
      </c>
      <c r="J279" s="200">
        <v>0</v>
      </c>
      <c r="K279" s="200">
        <v>0</v>
      </c>
      <c r="L279" s="200">
        <v>0</v>
      </c>
      <c r="M279" s="200">
        <v>0</v>
      </c>
      <c r="N279" s="200">
        <v>0</v>
      </c>
      <c r="O279" s="200">
        <v>0</v>
      </c>
      <c r="P279" s="200">
        <v>0</v>
      </c>
      <c r="Q279" s="200">
        <v>0</v>
      </c>
      <c r="R279" s="200">
        <v>0</v>
      </c>
      <c r="S279" s="200">
        <v>0</v>
      </c>
      <c r="T279" s="200">
        <v>0</v>
      </c>
      <c r="U279" s="200">
        <v>0</v>
      </c>
      <c r="V279" s="200">
        <v>0</v>
      </c>
      <c r="W279" s="200">
        <v>0</v>
      </c>
      <c r="X279" s="200">
        <v>0</v>
      </c>
      <c r="Y279" s="200">
        <v>0</v>
      </c>
      <c r="Z279" s="200">
        <v>0</v>
      </c>
      <c r="AA279" s="200">
        <v>0</v>
      </c>
      <c r="AB279" s="200">
        <v>0</v>
      </c>
      <c r="AC279" s="200">
        <v>0</v>
      </c>
      <c r="AD279" s="200">
        <v>0</v>
      </c>
      <c r="AE279" s="200">
        <v>0</v>
      </c>
      <c r="AF279" s="200">
        <v>0</v>
      </c>
      <c r="AG279" s="200">
        <v>0</v>
      </c>
      <c r="AH279" s="200">
        <v>0</v>
      </c>
      <c r="AI279" s="200">
        <v>0</v>
      </c>
      <c r="AJ279" s="200">
        <v>0</v>
      </c>
      <c r="AK279" s="200">
        <v>0</v>
      </c>
      <c r="AL279" s="200">
        <v>0</v>
      </c>
      <c r="AM279" s="200">
        <v>0</v>
      </c>
      <c r="AN279" s="200">
        <v>0</v>
      </c>
      <c r="AO279" s="200">
        <v>0</v>
      </c>
      <c r="AP279" s="200">
        <v>0</v>
      </c>
      <c r="AQ279" s="200">
        <v>0</v>
      </c>
      <c r="AR279" s="200">
        <v>750000</v>
      </c>
      <c r="AS279" s="200">
        <v>0</v>
      </c>
      <c r="AT279" s="200">
        <v>0</v>
      </c>
      <c r="AU279" s="200">
        <v>0</v>
      </c>
      <c r="AV279" s="200">
        <v>0</v>
      </c>
      <c r="AW279" s="200">
        <v>0</v>
      </c>
      <c r="AX279" s="200">
        <v>0</v>
      </c>
      <c r="AY279" s="200">
        <v>750000</v>
      </c>
      <c r="AZ279" s="200">
        <v>0</v>
      </c>
      <c r="BA279" s="200">
        <v>0</v>
      </c>
      <c r="BB279" s="200">
        <v>0</v>
      </c>
      <c r="BC279" s="200">
        <v>0</v>
      </c>
      <c r="BD279" s="200">
        <v>0</v>
      </c>
      <c r="BE279" s="200">
        <v>0</v>
      </c>
      <c r="BF279" s="200">
        <v>0</v>
      </c>
      <c r="BG279" s="200">
        <v>0</v>
      </c>
      <c r="BH279" s="200">
        <v>0</v>
      </c>
      <c r="BI279" s="205" t="s">
        <v>320</v>
      </c>
      <c r="BJ279" s="205" t="s">
        <v>320</v>
      </c>
      <c r="BK279" s="205" t="s">
        <v>320</v>
      </c>
      <c r="BL279" s="205" t="s">
        <v>320</v>
      </c>
      <c r="BM279" s="205" t="s">
        <v>320</v>
      </c>
      <c r="BN279" s="205" t="s">
        <v>320</v>
      </c>
      <c r="BO279" s="205" t="s">
        <v>320</v>
      </c>
      <c r="BP279" s="205" t="s">
        <v>320</v>
      </c>
      <c r="BQ279" s="205" t="s">
        <v>320</v>
      </c>
      <c r="BR279" s="205" t="s">
        <v>320</v>
      </c>
      <c r="BS279" s="205" t="s">
        <v>320</v>
      </c>
      <c r="BT279" s="200">
        <v>0</v>
      </c>
      <c r="BU279" s="200">
        <v>0</v>
      </c>
      <c r="BV279" s="200">
        <v>0</v>
      </c>
      <c r="BW279" s="200">
        <v>0</v>
      </c>
      <c r="BX279" s="200">
        <v>0</v>
      </c>
      <c r="BY279" s="200">
        <v>0</v>
      </c>
      <c r="BZ279" s="200">
        <v>0</v>
      </c>
      <c r="CA279" s="200">
        <v>0</v>
      </c>
      <c r="CB279" s="200">
        <v>0</v>
      </c>
      <c r="CC279" s="200">
        <v>0</v>
      </c>
      <c r="CD279" s="200">
        <v>0</v>
      </c>
      <c r="CE279" s="200">
        <v>0</v>
      </c>
      <c r="CF279" s="200">
        <v>0</v>
      </c>
      <c r="CG279" s="200">
        <v>0</v>
      </c>
      <c r="CH279" s="205" t="s">
        <v>320</v>
      </c>
      <c r="CI279" s="200">
        <v>0</v>
      </c>
      <c r="CJ279" s="200">
        <v>0</v>
      </c>
      <c r="CK279" s="200">
        <v>0</v>
      </c>
      <c r="CL279" s="200">
        <v>0</v>
      </c>
      <c r="CM279" s="200">
        <v>0</v>
      </c>
      <c r="CN279" s="200">
        <v>0</v>
      </c>
      <c r="CO279" s="200">
        <v>0</v>
      </c>
      <c r="CP279" s="200">
        <v>0</v>
      </c>
      <c r="CQ279" s="200">
        <v>0</v>
      </c>
      <c r="CR279" s="200">
        <v>0</v>
      </c>
      <c r="CS279" s="200">
        <v>0</v>
      </c>
      <c r="CT279" s="205" t="s">
        <v>320</v>
      </c>
      <c r="CU279" s="209" t="s">
        <v>320</v>
      </c>
    </row>
    <row r="280" ht="15.4" customHeight="1" spans="1:99">
      <c r="A280" s="201" t="s">
        <v>787</v>
      </c>
      <c r="B280" s="202" t="s">
        <v>134</v>
      </c>
      <c r="C280" s="202" t="s">
        <v>134</v>
      </c>
      <c r="D280" s="202" t="s">
        <v>788</v>
      </c>
      <c r="E280" s="200">
        <v>750000</v>
      </c>
      <c r="F280" s="200">
        <v>0</v>
      </c>
      <c r="G280" s="200">
        <v>0</v>
      </c>
      <c r="H280" s="200">
        <v>0</v>
      </c>
      <c r="I280" s="200">
        <v>0</v>
      </c>
      <c r="J280" s="200">
        <v>0</v>
      </c>
      <c r="K280" s="200">
        <v>0</v>
      </c>
      <c r="L280" s="200">
        <v>0</v>
      </c>
      <c r="M280" s="200">
        <v>0</v>
      </c>
      <c r="N280" s="200">
        <v>0</v>
      </c>
      <c r="O280" s="200">
        <v>0</v>
      </c>
      <c r="P280" s="200">
        <v>0</v>
      </c>
      <c r="Q280" s="200">
        <v>0</v>
      </c>
      <c r="R280" s="200">
        <v>0</v>
      </c>
      <c r="S280" s="200">
        <v>0</v>
      </c>
      <c r="T280" s="200">
        <v>0</v>
      </c>
      <c r="U280" s="200">
        <v>0</v>
      </c>
      <c r="V280" s="200">
        <v>0</v>
      </c>
      <c r="W280" s="200">
        <v>0</v>
      </c>
      <c r="X280" s="200">
        <v>0</v>
      </c>
      <c r="Y280" s="200">
        <v>0</v>
      </c>
      <c r="Z280" s="200">
        <v>0</v>
      </c>
      <c r="AA280" s="200">
        <v>0</v>
      </c>
      <c r="AB280" s="200">
        <v>0</v>
      </c>
      <c r="AC280" s="200">
        <v>0</v>
      </c>
      <c r="AD280" s="200">
        <v>0</v>
      </c>
      <c r="AE280" s="200">
        <v>0</v>
      </c>
      <c r="AF280" s="200">
        <v>0</v>
      </c>
      <c r="AG280" s="200">
        <v>0</v>
      </c>
      <c r="AH280" s="200">
        <v>0</v>
      </c>
      <c r="AI280" s="200">
        <v>0</v>
      </c>
      <c r="AJ280" s="200">
        <v>0</v>
      </c>
      <c r="AK280" s="200">
        <v>0</v>
      </c>
      <c r="AL280" s="200">
        <v>0</v>
      </c>
      <c r="AM280" s="200">
        <v>0</v>
      </c>
      <c r="AN280" s="200">
        <v>0</v>
      </c>
      <c r="AO280" s="200">
        <v>0</v>
      </c>
      <c r="AP280" s="200">
        <v>0</v>
      </c>
      <c r="AQ280" s="200">
        <v>0</v>
      </c>
      <c r="AR280" s="200">
        <v>750000</v>
      </c>
      <c r="AS280" s="200">
        <v>0</v>
      </c>
      <c r="AT280" s="200">
        <v>0</v>
      </c>
      <c r="AU280" s="200">
        <v>0</v>
      </c>
      <c r="AV280" s="200">
        <v>0</v>
      </c>
      <c r="AW280" s="200">
        <v>0</v>
      </c>
      <c r="AX280" s="200">
        <v>0</v>
      </c>
      <c r="AY280" s="200">
        <v>750000</v>
      </c>
      <c r="AZ280" s="200">
        <v>0</v>
      </c>
      <c r="BA280" s="200">
        <v>0</v>
      </c>
      <c r="BB280" s="200">
        <v>0</v>
      </c>
      <c r="BC280" s="200">
        <v>0</v>
      </c>
      <c r="BD280" s="200">
        <v>0</v>
      </c>
      <c r="BE280" s="200">
        <v>0</v>
      </c>
      <c r="BF280" s="200">
        <v>0</v>
      </c>
      <c r="BG280" s="200">
        <v>0</v>
      </c>
      <c r="BH280" s="200">
        <v>0</v>
      </c>
      <c r="BI280" s="205" t="s">
        <v>320</v>
      </c>
      <c r="BJ280" s="205" t="s">
        <v>320</v>
      </c>
      <c r="BK280" s="205" t="s">
        <v>320</v>
      </c>
      <c r="BL280" s="205" t="s">
        <v>320</v>
      </c>
      <c r="BM280" s="205" t="s">
        <v>320</v>
      </c>
      <c r="BN280" s="205" t="s">
        <v>320</v>
      </c>
      <c r="BO280" s="205" t="s">
        <v>320</v>
      </c>
      <c r="BP280" s="205" t="s">
        <v>320</v>
      </c>
      <c r="BQ280" s="205" t="s">
        <v>320</v>
      </c>
      <c r="BR280" s="205" t="s">
        <v>320</v>
      </c>
      <c r="BS280" s="205" t="s">
        <v>320</v>
      </c>
      <c r="BT280" s="200">
        <v>0</v>
      </c>
      <c r="BU280" s="200">
        <v>0</v>
      </c>
      <c r="BV280" s="200">
        <v>0</v>
      </c>
      <c r="BW280" s="200">
        <v>0</v>
      </c>
      <c r="BX280" s="200">
        <v>0</v>
      </c>
      <c r="BY280" s="200">
        <v>0</v>
      </c>
      <c r="BZ280" s="200">
        <v>0</v>
      </c>
      <c r="CA280" s="200">
        <v>0</v>
      </c>
      <c r="CB280" s="200">
        <v>0</v>
      </c>
      <c r="CC280" s="200">
        <v>0</v>
      </c>
      <c r="CD280" s="200">
        <v>0</v>
      </c>
      <c r="CE280" s="200">
        <v>0</v>
      </c>
      <c r="CF280" s="200">
        <v>0</v>
      </c>
      <c r="CG280" s="200">
        <v>0</v>
      </c>
      <c r="CH280" s="205" t="s">
        <v>320</v>
      </c>
      <c r="CI280" s="200">
        <v>0</v>
      </c>
      <c r="CJ280" s="200">
        <v>0</v>
      </c>
      <c r="CK280" s="200">
        <v>0</v>
      </c>
      <c r="CL280" s="200">
        <v>0</v>
      </c>
      <c r="CM280" s="200">
        <v>0</v>
      </c>
      <c r="CN280" s="200">
        <v>0</v>
      </c>
      <c r="CO280" s="200">
        <v>0</v>
      </c>
      <c r="CP280" s="200">
        <v>0</v>
      </c>
      <c r="CQ280" s="200">
        <v>0</v>
      </c>
      <c r="CR280" s="200">
        <v>0</v>
      </c>
      <c r="CS280" s="200">
        <v>0</v>
      </c>
      <c r="CT280" s="205" t="s">
        <v>320</v>
      </c>
      <c r="CU280" s="209" t="s">
        <v>320</v>
      </c>
    </row>
    <row r="281" ht="15.4" customHeight="1" spans="1:99">
      <c r="A281" s="201" t="s">
        <v>789</v>
      </c>
      <c r="B281" s="202" t="s">
        <v>134</v>
      </c>
      <c r="C281" s="202" t="s">
        <v>134</v>
      </c>
      <c r="D281" s="202" t="s">
        <v>790</v>
      </c>
      <c r="E281" s="200">
        <v>19400</v>
      </c>
      <c r="F281" s="200">
        <v>8400</v>
      </c>
      <c r="G281" s="200">
        <v>0</v>
      </c>
      <c r="H281" s="200">
        <v>0</v>
      </c>
      <c r="I281" s="200">
        <v>0</v>
      </c>
      <c r="J281" s="200">
        <v>8400</v>
      </c>
      <c r="K281" s="200">
        <v>0</v>
      </c>
      <c r="L281" s="200">
        <v>0</v>
      </c>
      <c r="M281" s="200">
        <v>0</v>
      </c>
      <c r="N281" s="200">
        <v>0</v>
      </c>
      <c r="O281" s="200">
        <v>0</v>
      </c>
      <c r="P281" s="200">
        <v>11000</v>
      </c>
      <c r="Q281" s="200">
        <v>11000</v>
      </c>
      <c r="R281" s="200">
        <v>0</v>
      </c>
      <c r="S281" s="200">
        <v>0</v>
      </c>
      <c r="T281" s="200">
        <v>0</v>
      </c>
      <c r="U281" s="200">
        <v>0</v>
      </c>
      <c r="V281" s="200">
        <v>0</v>
      </c>
      <c r="W281" s="200">
        <v>0</v>
      </c>
      <c r="X281" s="200">
        <v>0</v>
      </c>
      <c r="Y281" s="200">
        <v>0</v>
      </c>
      <c r="Z281" s="200">
        <v>0</v>
      </c>
      <c r="AA281" s="200">
        <v>0</v>
      </c>
      <c r="AB281" s="200">
        <v>0</v>
      </c>
      <c r="AC281" s="200">
        <v>0</v>
      </c>
      <c r="AD281" s="200">
        <v>0</v>
      </c>
      <c r="AE281" s="200">
        <v>0</v>
      </c>
      <c r="AF281" s="200">
        <v>0</v>
      </c>
      <c r="AG281" s="200">
        <v>0</v>
      </c>
      <c r="AH281" s="200">
        <v>0</v>
      </c>
      <c r="AI281" s="200">
        <v>0</v>
      </c>
      <c r="AJ281" s="200">
        <v>0</v>
      </c>
      <c r="AK281" s="200">
        <v>0</v>
      </c>
      <c r="AL281" s="200">
        <v>0</v>
      </c>
      <c r="AM281" s="200">
        <v>0</v>
      </c>
      <c r="AN281" s="200">
        <v>0</v>
      </c>
      <c r="AO281" s="200">
        <v>0</v>
      </c>
      <c r="AP281" s="200">
        <v>0</v>
      </c>
      <c r="AQ281" s="200">
        <v>0</v>
      </c>
      <c r="AR281" s="200">
        <v>0</v>
      </c>
      <c r="AS281" s="200">
        <v>0</v>
      </c>
      <c r="AT281" s="200">
        <v>0</v>
      </c>
      <c r="AU281" s="200">
        <v>0</v>
      </c>
      <c r="AV281" s="200">
        <v>0</v>
      </c>
      <c r="AW281" s="200">
        <v>0</v>
      </c>
      <c r="AX281" s="200">
        <v>0</v>
      </c>
      <c r="AY281" s="200">
        <v>0</v>
      </c>
      <c r="AZ281" s="200">
        <v>0</v>
      </c>
      <c r="BA281" s="200">
        <v>0</v>
      </c>
      <c r="BB281" s="200">
        <v>0</v>
      </c>
      <c r="BC281" s="200">
        <v>0</v>
      </c>
      <c r="BD281" s="200">
        <v>0</v>
      </c>
      <c r="BE281" s="200">
        <v>0</v>
      </c>
      <c r="BF281" s="200">
        <v>0</v>
      </c>
      <c r="BG281" s="200">
        <v>0</v>
      </c>
      <c r="BH281" s="200">
        <v>0</v>
      </c>
      <c r="BI281" s="205" t="s">
        <v>320</v>
      </c>
      <c r="BJ281" s="205" t="s">
        <v>320</v>
      </c>
      <c r="BK281" s="205" t="s">
        <v>320</v>
      </c>
      <c r="BL281" s="205" t="s">
        <v>320</v>
      </c>
      <c r="BM281" s="205" t="s">
        <v>320</v>
      </c>
      <c r="BN281" s="205" t="s">
        <v>320</v>
      </c>
      <c r="BO281" s="205" t="s">
        <v>320</v>
      </c>
      <c r="BP281" s="205" t="s">
        <v>320</v>
      </c>
      <c r="BQ281" s="205" t="s">
        <v>320</v>
      </c>
      <c r="BR281" s="205" t="s">
        <v>320</v>
      </c>
      <c r="BS281" s="205" t="s">
        <v>320</v>
      </c>
      <c r="BT281" s="200">
        <v>0</v>
      </c>
      <c r="BU281" s="200">
        <v>0</v>
      </c>
      <c r="BV281" s="200">
        <v>0</v>
      </c>
      <c r="BW281" s="200">
        <v>0</v>
      </c>
      <c r="BX281" s="200">
        <v>0</v>
      </c>
      <c r="BY281" s="200">
        <v>0</v>
      </c>
      <c r="BZ281" s="200">
        <v>0</v>
      </c>
      <c r="CA281" s="200">
        <v>0</v>
      </c>
      <c r="CB281" s="200">
        <v>0</v>
      </c>
      <c r="CC281" s="200">
        <v>0</v>
      </c>
      <c r="CD281" s="200">
        <v>0</v>
      </c>
      <c r="CE281" s="200">
        <v>0</v>
      </c>
      <c r="CF281" s="200">
        <v>0</v>
      </c>
      <c r="CG281" s="200">
        <v>0</v>
      </c>
      <c r="CH281" s="205" t="s">
        <v>320</v>
      </c>
      <c r="CI281" s="200">
        <v>0</v>
      </c>
      <c r="CJ281" s="200">
        <v>0</v>
      </c>
      <c r="CK281" s="200">
        <v>0</v>
      </c>
      <c r="CL281" s="200">
        <v>0</v>
      </c>
      <c r="CM281" s="200">
        <v>0</v>
      </c>
      <c r="CN281" s="200">
        <v>0</v>
      </c>
      <c r="CO281" s="200">
        <v>0</v>
      </c>
      <c r="CP281" s="200">
        <v>0</v>
      </c>
      <c r="CQ281" s="200">
        <v>0</v>
      </c>
      <c r="CR281" s="200">
        <v>0</v>
      </c>
      <c r="CS281" s="200">
        <v>0</v>
      </c>
      <c r="CT281" s="205" t="s">
        <v>320</v>
      </c>
      <c r="CU281" s="209" t="s">
        <v>320</v>
      </c>
    </row>
    <row r="282" ht="15.4" customHeight="1" spans="1:99">
      <c r="A282" s="201" t="s">
        <v>791</v>
      </c>
      <c r="B282" s="202" t="s">
        <v>134</v>
      </c>
      <c r="C282" s="202" t="s">
        <v>134</v>
      </c>
      <c r="D282" s="202" t="s">
        <v>792</v>
      </c>
      <c r="E282" s="200">
        <v>19400</v>
      </c>
      <c r="F282" s="200">
        <v>8400</v>
      </c>
      <c r="G282" s="200">
        <v>0</v>
      </c>
      <c r="H282" s="200">
        <v>0</v>
      </c>
      <c r="I282" s="200">
        <v>0</v>
      </c>
      <c r="J282" s="200">
        <v>8400</v>
      </c>
      <c r="K282" s="200">
        <v>0</v>
      </c>
      <c r="L282" s="200">
        <v>0</v>
      </c>
      <c r="M282" s="200">
        <v>0</v>
      </c>
      <c r="N282" s="200">
        <v>0</v>
      </c>
      <c r="O282" s="200">
        <v>0</v>
      </c>
      <c r="P282" s="200">
        <v>11000</v>
      </c>
      <c r="Q282" s="200">
        <v>11000</v>
      </c>
      <c r="R282" s="200">
        <v>0</v>
      </c>
      <c r="S282" s="200">
        <v>0</v>
      </c>
      <c r="T282" s="200">
        <v>0</v>
      </c>
      <c r="U282" s="200">
        <v>0</v>
      </c>
      <c r="V282" s="200">
        <v>0</v>
      </c>
      <c r="W282" s="200">
        <v>0</v>
      </c>
      <c r="X282" s="200">
        <v>0</v>
      </c>
      <c r="Y282" s="200">
        <v>0</v>
      </c>
      <c r="Z282" s="200">
        <v>0</v>
      </c>
      <c r="AA282" s="200">
        <v>0</v>
      </c>
      <c r="AB282" s="200">
        <v>0</v>
      </c>
      <c r="AC282" s="200">
        <v>0</v>
      </c>
      <c r="AD282" s="200">
        <v>0</v>
      </c>
      <c r="AE282" s="200">
        <v>0</v>
      </c>
      <c r="AF282" s="200">
        <v>0</v>
      </c>
      <c r="AG282" s="200">
        <v>0</v>
      </c>
      <c r="AH282" s="200">
        <v>0</v>
      </c>
      <c r="AI282" s="200">
        <v>0</v>
      </c>
      <c r="AJ282" s="200">
        <v>0</v>
      </c>
      <c r="AK282" s="200">
        <v>0</v>
      </c>
      <c r="AL282" s="200">
        <v>0</v>
      </c>
      <c r="AM282" s="200">
        <v>0</v>
      </c>
      <c r="AN282" s="200">
        <v>0</v>
      </c>
      <c r="AO282" s="200">
        <v>0</v>
      </c>
      <c r="AP282" s="200">
        <v>0</v>
      </c>
      <c r="AQ282" s="200">
        <v>0</v>
      </c>
      <c r="AR282" s="200">
        <v>0</v>
      </c>
      <c r="AS282" s="200">
        <v>0</v>
      </c>
      <c r="AT282" s="200">
        <v>0</v>
      </c>
      <c r="AU282" s="200">
        <v>0</v>
      </c>
      <c r="AV282" s="200">
        <v>0</v>
      </c>
      <c r="AW282" s="200">
        <v>0</v>
      </c>
      <c r="AX282" s="200">
        <v>0</v>
      </c>
      <c r="AY282" s="200">
        <v>0</v>
      </c>
      <c r="AZ282" s="200">
        <v>0</v>
      </c>
      <c r="BA282" s="200">
        <v>0</v>
      </c>
      <c r="BB282" s="200">
        <v>0</v>
      </c>
      <c r="BC282" s="200">
        <v>0</v>
      </c>
      <c r="BD282" s="200">
        <v>0</v>
      </c>
      <c r="BE282" s="200">
        <v>0</v>
      </c>
      <c r="BF282" s="200">
        <v>0</v>
      </c>
      <c r="BG282" s="200">
        <v>0</v>
      </c>
      <c r="BH282" s="200">
        <v>0</v>
      </c>
      <c r="BI282" s="205" t="s">
        <v>320</v>
      </c>
      <c r="BJ282" s="205" t="s">
        <v>320</v>
      </c>
      <c r="BK282" s="205" t="s">
        <v>320</v>
      </c>
      <c r="BL282" s="205" t="s">
        <v>320</v>
      </c>
      <c r="BM282" s="205" t="s">
        <v>320</v>
      </c>
      <c r="BN282" s="205" t="s">
        <v>320</v>
      </c>
      <c r="BO282" s="205" t="s">
        <v>320</v>
      </c>
      <c r="BP282" s="205" t="s">
        <v>320</v>
      </c>
      <c r="BQ282" s="205" t="s">
        <v>320</v>
      </c>
      <c r="BR282" s="205" t="s">
        <v>320</v>
      </c>
      <c r="BS282" s="205" t="s">
        <v>320</v>
      </c>
      <c r="BT282" s="200">
        <v>0</v>
      </c>
      <c r="BU282" s="200">
        <v>0</v>
      </c>
      <c r="BV282" s="200">
        <v>0</v>
      </c>
      <c r="BW282" s="200">
        <v>0</v>
      </c>
      <c r="BX282" s="200">
        <v>0</v>
      </c>
      <c r="BY282" s="200">
        <v>0</v>
      </c>
      <c r="BZ282" s="200">
        <v>0</v>
      </c>
      <c r="CA282" s="200">
        <v>0</v>
      </c>
      <c r="CB282" s="200">
        <v>0</v>
      </c>
      <c r="CC282" s="200">
        <v>0</v>
      </c>
      <c r="CD282" s="200">
        <v>0</v>
      </c>
      <c r="CE282" s="200">
        <v>0</v>
      </c>
      <c r="CF282" s="200">
        <v>0</v>
      </c>
      <c r="CG282" s="200">
        <v>0</v>
      </c>
      <c r="CH282" s="205" t="s">
        <v>320</v>
      </c>
      <c r="CI282" s="200">
        <v>0</v>
      </c>
      <c r="CJ282" s="200">
        <v>0</v>
      </c>
      <c r="CK282" s="200">
        <v>0</v>
      </c>
      <c r="CL282" s="200">
        <v>0</v>
      </c>
      <c r="CM282" s="200">
        <v>0</v>
      </c>
      <c r="CN282" s="200">
        <v>0</v>
      </c>
      <c r="CO282" s="200">
        <v>0</v>
      </c>
      <c r="CP282" s="200">
        <v>0</v>
      </c>
      <c r="CQ282" s="200">
        <v>0</v>
      </c>
      <c r="CR282" s="200">
        <v>0</v>
      </c>
      <c r="CS282" s="200">
        <v>0</v>
      </c>
      <c r="CT282" s="205" t="s">
        <v>320</v>
      </c>
      <c r="CU282" s="209" t="s">
        <v>320</v>
      </c>
    </row>
    <row r="283" ht="15.4" customHeight="1" spans="1:99">
      <c r="A283" s="201" t="s">
        <v>793</v>
      </c>
      <c r="B283" s="202" t="s">
        <v>134</v>
      </c>
      <c r="C283" s="202" t="s">
        <v>134</v>
      </c>
      <c r="D283" s="202" t="s">
        <v>794</v>
      </c>
      <c r="E283" s="200">
        <v>15441626.59</v>
      </c>
      <c r="F283" s="200">
        <v>9762953.22</v>
      </c>
      <c r="G283" s="200">
        <v>3891020</v>
      </c>
      <c r="H283" s="200">
        <v>2921998.78</v>
      </c>
      <c r="I283" s="200">
        <v>809980</v>
      </c>
      <c r="J283" s="200">
        <v>105185.78</v>
      </c>
      <c r="K283" s="200">
        <v>51326</v>
      </c>
      <c r="L283" s="200">
        <v>1983442.66</v>
      </c>
      <c r="M283" s="200">
        <v>0</v>
      </c>
      <c r="N283" s="200">
        <v>0</v>
      </c>
      <c r="O283" s="200">
        <v>0</v>
      </c>
      <c r="P283" s="200">
        <v>5272631.37</v>
      </c>
      <c r="Q283" s="200">
        <v>188875.32</v>
      </c>
      <c r="R283" s="200">
        <v>17488</v>
      </c>
      <c r="S283" s="200">
        <v>0</v>
      </c>
      <c r="T283" s="200">
        <v>1095</v>
      </c>
      <c r="U283" s="200">
        <v>0</v>
      </c>
      <c r="V283" s="200">
        <v>12379.27</v>
      </c>
      <c r="W283" s="200">
        <v>29435.58</v>
      </c>
      <c r="X283" s="200">
        <v>0</v>
      </c>
      <c r="Y283" s="200">
        <v>0</v>
      </c>
      <c r="Z283" s="200">
        <v>373858</v>
      </c>
      <c r="AA283" s="200">
        <v>0</v>
      </c>
      <c r="AB283" s="200">
        <v>2281174.09</v>
      </c>
      <c r="AC283" s="200">
        <v>0</v>
      </c>
      <c r="AD283" s="200">
        <v>6003</v>
      </c>
      <c r="AE283" s="200">
        <v>24045</v>
      </c>
      <c r="AF283" s="200">
        <v>28194</v>
      </c>
      <c r="AG283" s="200">
        <v>13472</v>
      </c>
      <c r="AH283" s="200">
        <v>0</v>
      </c>
      <c r="AI283" s="200">
        <v>0</v>
      </c>
      <c r="AJ283" s="200">
        <v>1003876.13</v>
      </c>
      <c r="AK283" s="200">
        <v>20000</v>
      </c>
      <c r="AL283" s="200">
        <v>159889.79</v>
      </c>
      <c r="AM283" s="200">
        <v>0</v>
      </c>
      <c r="AN283" s="200">
        <v>100772.37</v>
      </c>
      <c r="AO283" s="200">
        <v>986644</v>
      </c>
      <c r="AP283" s="200">
        <v>1719.22</v>
      </c>
      <c r="AQ283" s="200">
        <v>23710.6</v>
      </c>
      <c r="AR283" s="200">
        <v>228442</v>
      </c>
      <c r="AS283" s="200">
        <v>0</v>
      </c>
      <c r="AT283" s="200">
        <v>0</v>
      </c>
      <c r="AU283" s="200">
        <v>0</v>
      </c>
      <c r="AV283" s="200">
        <v>0</v>
      </c>
      <c r="AW283" s="200">
        <v>109361</v>
      </c>
      <c r="AX283" s="200">
        <v>0</v>
      </c>
      <c r="AY283" s="200">
        <v>0</v>
      </c>
      <c r="AZ283" s="200">
        <v>0</v>
      </c>
      <c r="BA283" s="200">
        <v>0</v>
      </c>
      <c r="BB283" s="200">
        <v>0</v>
      </c>
      <c r="BC283" s="200">
        <v>28926</v>
      </c>
      <c r="BD283" s="200">
        <v>0</v>
      </c>
      <c r="BE283" s="200">
        <v>0</v>
      </c>
      <c r="BF283" s="200">
        <v>0</v>
      </c>
      <c r="BG283" s="200">
        <v>0</v>
      </c>
      <c r="BH283" s="200">
        <v>90155</v>
      </c>
      <c r="BI283" s="205" t="s">
        <v>320</v>
      </c>
      <c r="BJ283" s="205" t="s">
        <v>320</v>
      </c>
      <c r="BK283" s="205" t="s">
        <v>320</v>
      </c>
      <c r="BL283" s="205" t="s">
        <v>320</v>
      </c>
      <c r="BM283" s="205" t="s">
        <v>320</v>
      </c>
      <c r="BN283" s="205" t="s">
        <v>320</v>
      </c>
      <c r="BO283" s="205" t="s">
        <v>320</v>
      </c>
      <c r="BP283" s="205" t="s">
        <v>320</v>
      </c>
      <c r="BQ283" s="205" t="s">
        <v>320</v>
      </c>
      <c r="BR283" s="205" t="s">
        <v>320</v>
      </c>
      <c r="BS283" s="205" t="s">
        <v>320</v>
      </c>
      <c r="BT283" s="200">
        <v>0</v>
      </c>
      <c r="BU283" s="200">
        <v>0</v>
      </c>
      <c r="BV283" s="200">
        <v>0</v>
      </c>
      <c r="BW283" s="200">
        <v>0</v>
      </c>
      <c r="BX283" s="200">
        <v>0</v>
      </c>
      <c r="BY283" s="200">
        <v>0</v>
      </c>
      <c r="BZ283" s="200">
        <v>0</v>
      </c>
      <c r="CA283" s="200">
        <v>0</v>
      </c>
      <c r="CB283" s="200">
        <v>0</v>
      </c>
      <c r="CC283" s="200">
        <v>0</v>
      </c>
      <c r="CD283" s="200">
        <v>0</v>
      </c>
      <c r="CE283" s="200">
        <v>0</v>
      </c>
      <c r="CF283" s="200">
        <v>0</v>
      </c>
      <c r="CG283" s="200">
        <v>0</v>
      </c>
      <c r="CH283" s="205" t="s">
        <v>320</v>
      </c>
      <c r="CI283" s="200">
        <v>0</v>
      </c>
      <c r="CJ283" s="200">
        <v>177600</v>
      </c>
      <c r="CK283" s="200">
        <v>177600</v>
      </c>
      <c r="CL283" s="200">
        <v>0</v>
      </c>
      <c r="CM283" s="200">
        <v>0</v>
      </c>
      <c r="CN283" s="200">
        <v>0</v>
      </c>
      <c r="CO283" s="200">
        <v>0</v>
      </c>
      <c r="CP283" s="200">
        <v>0</v>
      </c>
      <c r="CQ283" s="200">
        <v>0</v>
      </c>
      <c r="CR283" s="200">
        <v>0</v>
      </c>
      <c r="CS283" s="200">
        <v>0</v>
      </c>
      <c r="CT283" s="205" t="s">
        <v>320</v>
      </c>
      <c r="CU283" s="209" t="s">
        <v>320</v>
      </c>
    </row>
    <row r="284" ht="15.4" customHeight="1" spans="1:99">
      <c r="A284" s="201" t="s">
        <v>795</v>
      </c>
      <c r="B284" s="202" t="s">
        <v>134</v>
      </c>
      <c r="C284" s="202" t="s">
        <v>134</v>
      </c>
      <c r="D284" s="202" t="s">
        <v>796</v>
      </c>
      <c r="E284" s="200">
        <v>4527986.07</v>
      </c>
      <c r="F284" s="200">
        <v>3049486.58</v>
      </c>
      <c r="G284" s="200">
        <v>1225281</v>
      </c>
      <c r="H284" s="200">
        <v>849415.78</v>
      </c>
      <c r="I284" s="200">
        <v>739122</v>
      </c>
      <c r="J284" s="200">
        <v>75424.8</v>
      </c>
      <c r="K284" s="200">
        <v>51326</v>
      </c>
      <c r="L284" s="200">
        <v>108917</v>
      </c>
      <c r="M284" s="200">
        <v>0</v>
      </c>
      <c r="N284" s="200">
        <v>0</v>
      </c>
      <c r="O284" s="200">
        <v>0</v>
      </c>
      <c r="P284" s="200">
        <v>1427075.49</v>
      </c>
      <c r="Q284" s="200">
        <v>12082.4</v>
      </c>
      <c r="R284" s="200">
        <v>14865</v>
      </c>
      <c r="S284" s="200">
        <v>0</v>
      </c>
      <c r="T284" s="200">
        <v>1095</v>
      </c>
      <c r="U284" s="200">
        <v>0</v>
      </c>
      <c r="V284" s="200">
        <v>11281.07</v>
      </c>
      <c r="W284" s="200">
        <v>185</v>
      </c>
      <c r="X284" s="200">
        <v>0</v>
      </c>
      <c r="Y284" s="200">
        <v>0</v>
      </c>
      <c r="Z284" s="200">
        <v>252539</v>
      </c>
      <c r="AA284" s="200">
        <v>0</v>
      </c>
      <c r="AB284" s="200">
        <v>52379</v>
      </c>
      <c r="AC284" s="200">
        <v>0</v>
      </c>
      <c r="AD284" s="200">
        <v>6003</v>
      </c>
      <c r="AE284" s="200">
        <v>16181.2</v>
      </c>
      <c r="AF284" s="200">
        <v>19699</v>
      </c>
      <c r="AG284" s="200">
        <v>1472</v>
      </c>
      <c r="AH284" s="200">
        <v>0</v>
      </c>
      <c r="AI284" s="200">
        <v>0</v>
      </c>
      <c r="AJ284" s="200">
        <v>553876.13</v>
      </c>
      <c r="AK284" s="200">
        <v>20000</v>
      </c>
      <c r="AL284" s="200">
        <v>56739</v>
      </c>
      <c r="AM284" s="200">
        <v>0</v>
      </c>
      <c r="AN284" s="200">
        <v>84254.87</v>
      </c>
      <c r="AO284" s="200">
        <v>320594</v>
      </c>
      <c r="AP284" s="200">
        <v>1719.22</v>
      </c>
      <c r="AQ284" s="200">
        <v>2110.6</v>
      </c>
      <c r="AR284" s="200">
        <v>51424</v>
      </c>
      <c r="AS284" s="200">
        <v>0</v>
      </c>
      <c r="AT284" s="200">
        <v>0</v>
      </c>
      <c r="AU284" s="200">
        <v>0</v>
      </c>
      <c r="AV284" s="200">
        <v>0</v>
      </c>
      <c r="AW284" s="200">
        <v>0</v>
      </c>
      <c r="AX284" s="200">
        <v>0</v>
      </c>
      <c r="AY284" s="200">
        <v>0</v>
      </c>
      <c r="AZ284" s="200">
        <v>0</v>
      </c>
      <c r="BA284" s="200">
        <v>0</v>
      </c>
      <c r="BB284" s="200">
        <v>0</v>
      </c>
      <c r="BC284" s="200">
        <v>28926</v>
      </c>
      <c r="BD284" s="200">
        <v>0</v>
      </c>
      <c r="BE284" s="200">
        <v>0</v>
      </c>
      <c r="BF284" s="200">
        <v>0</v>
      </c>
      <c r="BG284" s="200">
        <v>0</v>
      </c>
      <c r="BH284" s="200">
        <v>22498</v>
      </c>
      <c r="BI284" s="205" t="s">
        <v>320</v>
      </c>
      <c r="BJ284" s="205" t="s">
        <v>320</v>
      </c>
      <c r="BK284" s="205" t="s">
        <v>320</v>
      </c>
      <c r="BL284" s="205" t="s">
        <v>320</v>
      </c>
      <c r="BM284" s="205" t="s">
        <v>320</v>
      </c>
      <c r="BN284" s="205" t="s">
        <v>320</v>
      </c>
      <c r="BO284" s="205" t="s">
        <v>320</v>
      </c>
      <c r="BP284" s="205" t="s">
        <v>320</v>
      </c>
      <c r="BQ284" s="205" t="s">
        <v>320</v>
      </c>
      <c r="BR284" s="205" t="s">
        <v>320</v>
      </c>
      <c r="BS284" s="205" t="s">
        <v>320</v>
      </c>
      <c r="BT284" s="200">
        <v>0</v>
      </c>
      <c r="BU284" s="200">
        <v>0</v>
      </c>
      <c r="BV284" s="200">
        <v>0</v>
      </c>
      <c r="BW284" s="200">
        <v>0</v>
      </c>
      <c r="BX284" s="200">
        <v>0</v>
      </c>
      <c r="BY284" s="200">
        <v>0</v>
      </c>
      <c r="BZ284" s="200">
        <v>0</v>
      </c>
      <c r="CA284" s="200">
        <v>0</v>
      </c>
      <c r="CB284" s="200">
        <v>0</v>
      </c>
      <c r="CC284" s="200">
        <v>0</v>
      </c>
      <c r="CD284" s="200">
        <v>0</v>
      </c>
      <c r="CE284" s="200">
        <v>0</v>
      </c>
      <c r="CF284" s="200">
        <v>0</v>
      </c>
      <c r="CG284" s="200">
        <v>0</v>
      </c>
      <c r="CH284" s="205" t="s">
        <v>320</v>
      </c>
      <c r="CI284" s="200">
        <v>0</v>
      </c>
      <c r="CJ284" s="200">
        <v>0</v>
      </c>
      <c r="CK284" s="200">
        <v>0</v>
      </c>
      <c r="CL284" s="200">
        <v>0</v>
      </c>
      <c r="CM284" s="200">
        <v>0</v>
      </c>
      <c r="CN284" s="200">
        <v>0</v>
      </c>
      <c r="CO284" s="200">
        <v>0</v>
      </c>
      <c r="CP284" s="200">
        <v>0</v>
      </c>
      <c r="CQ284" s="200">
        <v>0</v>
      </c>
      <c r="CR284" s="200">
        <v>0</v>
      </c>
      <c r="CS284" s="200">
        <v>0</v>
      </c>
      <c r="CT284" s="205" t="s">
        <v>320</v>
      </c>
      <c r="CU284" s="209" t="s">
        <v>320</v>
      </c>
    </row>
    <row r="285" ht="15.4" customHeight="1" spans="1:99">
      <c r="A285" s="201" t="s">
        <v>797</v>
      </c>
      <c r="B285" s="202" t="s">
        <v>134</v>
      </c>
      <c r="C285" s="202" t="s">
        <v>134</v>
      </c>
      <c r="D285" s="202" t="s">
        <v>326</v>
      </c>
      <c r="E285" s="200">
        <v>3225923.4</v>
      </c>
      <c r="F285" s="200">
        <v>2706990.58</v>
      </c>
      <c r="G285" s="200">
        <v>1076505</v>
      </c>
      <c r="H285" s="200">
        <v>780301.78</v>
      </c>
      <c r="I285" s="200">
        <v>727522</v>
      </c>
      <c r="J285" s="200">
        <v>71335.8</v>
      </c>
      <c r="K285" s="200">
        <v>51326</v>
      </c>
      <c r="L285" s="200">
        <v>0</v>
      </c>
      <c r="M285" s="200">
        <v>0</v>
      </c>
      <c r="N285" s="200">
        <v>0</v>
      </c>
      <c r="O285" s="200">
        <v>0</v>
      </c>
      <c r="P285" s="200">
        <v>481506.82</v>
      </c>
      <c r="Q285" s="200">
        <v>6680</v>
      </c>
      <c r="R285" s="200">
        <v>5500</v>
      </c>
      <c r="S285" s="200">
        <v>0</v>
      </c>
      <c r="T285" s="200">
        <v>832.6</v>
      </c>
      <c r="U285" s="200">
        <v>0</v>
      </c>
      <c r="V285" s="200">
        <v>0</v>
      </c>
      <c r="W285" s="200">
        <v>0</v>
      </c>
      <c r="X285" s="200">
        <v>0</v>
      </c>
      <c r="Y285" s="200">
        <v>0</v>
      </c>
      <c r="Z285" s="200">
        <v>8920</v>
      </c>
      <c r="AA285" s="200">
        <v>0</v>
      </c>
      <c r="AB285" s="200">
        <v>0</v>
      </c>
      <c r="AC285" s="200">
        <v>0</v>
      </c>
      <c r="AD285" s="200">
        <v>6003</v>
      </c>
      <c r="AE285" s="200">
        <v>10156.2</v>
      </c>
      <c r="AF285" s="200">
        <v>11003</v>
      </c>
      <c r="AG285" s="200">
        <v>0</v>
      </c>
      <c r="AH285" s="200">
        <v>0</v>
      </c>
      <c r="AI285" s="200">
        <v>0</v>
      </c>
      <c r="AJ285" s="200">
        <v>67603.2</v>
      </c>
      <c r="AK285" s="200">
        <v>0</v>
      </c>
      <c r="AL285" s="200">
        <v>40385</v>
      </c>
      <c r="AM285" s="200">
        <v>0</v>
      </c>
      <c r="AN285" s="200">
        <v>0</v>
      </c>
      <c r="AO285" s="200">
        <v>320594</v>
      </c>
      <c r="AP285" s="200">
        <v>1719.22</v>
      </c>
      <c r="AQ285" s="200">
        <v>2110.6</v>
      </c>
      <c r="AR285" s="200">
        <v>37426</v>
      </c>
      <c r="AS285" s="200">
        <v>0</v>
      </c>
      <c r="AT285" s="200">
        <v>0</v>
      </c>
      <c r="AU285" s="200">
        <v>0</v>
      </c>
      <c r="AV285" s="200">
        <v>0</v>
      </c>
      <c r="AW285" s="200">
        <v>0</v>
      </c>
      <c r="AX285" s="200">
        <v>0</v>
      </c>
      <c r="AY285" s="200">
        <v>0</v>
      </c>
      <c r="AZ285" s="200">
        <v>0</v>
      </c>
      <c r="BA285" s="200">
        <v>0</v>
      </c>
      <c r="BB285" s="200">
        <v>0</v>
      </c>
      <c r="BC285" s="200">
        <v>28926</v>
      </c>
      <c r="BD285" s="200">
        <v>0</v>
      </c>
      <c r="BE285" s="200">
        <v>0</v>
      </c>
      <c r="BF285" s="200">
        <v>0</v>
      </c>
      <c r="BG285" s="200">
        <v>0</v>
      </c>
      <c r="BH285" s="200">
        <v>8500</v>
      </c>
      <c r="BI285" s="205" t="s">
        <v>320</v>
      </c>
      <c r="BJ285" s="205" t="s">
        <v>320</v>
      </c>
      <c r="BK285" s="205" t="s">
        <v>320</v>
      </c>
      <c r="BL285" s="205" t="s">
        <v>320</v>
      </c>
      <c r="BM285" s="205" t="s">
        <v>320</v>
      </c>
      <c r="BN285" s="205" t="s">
        <v>320</v>
      </c>
      <c r="BO285" s="205" t="s">
        <v>320</v>
      </c>
      <c r="BP285" s="205" t="s">
        <v>320</v>
      </c>
      <c r="BQ285" s="205" t="s">
        <v>320</v>
      </c>
      <c r="BR285" s="205" t="s">
        <v>320</v>
      </c>
      <c r="BS285" s="205" t="s">
        <v>320</v>
      </c>
      <c r="BT285" s="200">
        <v>0</v>
      </c>
      <c r="BU285" s="200">
        <v>0</v>
      </c>
      <c r="BV285" s="200">
        <v>0</v>
      </c>
      <c r="BW285" s="200">
        <v>0</v>
      </c>
      <c r="BX285" s="200">
        <v>0</v>
      </c>
      <c r="BY285" s="200">
        <v>0</v>
      </c>
      <c r="BZ285" s="200">
        <v>0</v>
      </c>
      <c r="CA285" s="200">
        <v>0</v>
      </c>
      <c r="CB285" s="200">
        <v>0</v>
      </c>
      <c r="CC285" s="200">
        <v>0</v>
      </c>
      <c r="CD285" s="200">
        <v>0</v>
      </c>
      <c r="CE285" s="200">
        <v>0</v>
      </c>
      <c r="CF285" s="200">
        <v>0</v>
      </c>
      <c r="CG285" s="200">
        <v>0</v>
      </c>
      <c r="CH285" s="205" t="s">
        <v>320</v>
      </c>
      <c r="CI285" s="200">
        <v>0</v>
      </c>
      <c r="CJ285" s="200">
        <v>0</v>
      </c>
      <c r="CK285" s="200">
        <v>0</v>
      </c>
      <c r="CL285" s="200">
        <v>0</v>
      </c>
      <c r="CM285" s="200">
        <v>0</v>
      </c>
      <c r="CN285" s="200">
        <v>0</v>
      </c>
      <c r="CO285" s="200">
        <v>0</v>
      </c>
      <c r="CP285" s="200">
        <v>0</v>
      </c>
      <c r="CQ285" s="200">
        <v>0</v>
      </c>
      <c r="CR285" s="200">
        <v>0</v>
      </c>
      <c r="CS285" s="200">
        <v>0</v>
      </c>
      <c r="CT285" s="205" t="s">
        <v>320</v>
      </c>
      <c r="CU285" s="209" t="s">
        <v>320</v>
      </c>
    </row>
    <row r="286" ht="15.4" customHeight="1" spans="1:99">
      <c r="A286" s="201" t="s">
        <v>798</v>
      </c>
      <c r="B286" s="202" t="s">
        <v>134</v>
      </c>
      <c r="C286" s="202" t="s">
        <v>134</v>
      </c>
      <c r="D286" s="202" t="s">
        <v>328</v>
      </c>
      <c r="E286" s="200">
        <v>935955.27</v>
      </c>
      <c r="F286" s="200">
        <v>11600</v>
      </c>
      <c r="G286" s="200">
        <v>0</v>
      </c>
      <c r="H286" s="200">
        <v>0</v>
      </c>
      <c r="I286" s="200">
        <v>11600</v>
      </c>
      <c r="J286" s="200">
        <v>0</v>
      </c>
      <c r="K286" s="200">
        <v>0</v>
      </c>
      <c r="L286" s="200">
        <v>0</v>
      </c>
      <c r="M286" s="200">
        <v>0</v>
      </c>
      <c r="N286" s="200">
        <v>0</v>
      </c>
      <c r="O286" s="200">
        <v>0</v>
      </c>
      <c r="P286" s="200">
        <v>924355.27</v>
      </c>
      <c r="Q286" s="200">
        <v>5402.4</v>
      </c>
      <c r="R286" s="200">
        <v>9365</v>
      </c>
      <c r="S286" s="200">
        <v>0</v>
      </c>
      <c r="T286" s="200">
        <v>0</v>
      </c>
      <c r="U286" s="200">
        <v>0</v>
      </c>
      <c r="V286" s="200">
        <v>11281.07</v>
      </c>
      <c r="W286" s="200">
        <v>185</v>
      </c>
      <c r="X286" s="200">
        <v>0</v>
      </c>
      <c r="Y286" s="200">
        <v>0</v>
      </c>
      <c r="Z286" s="200">
        <v>239872</v>
      </c>
      <c r="AA286" s="200">
        <v>0</v>
      </c>
      <c r="AB286" s="200">
        <v>51529</v>
      </c>
      <c r="AC286" s="200">
        <v>0</v>
      </c>
      <c r="AD286" s="200">
        <v>0</v>
      </c>
      <c r="AE286" s="200">
        <v>6025</v>
      </c>
      <c r="AF286" s="200">
        <v>8696</v>
      </c>
      <c r="AG286" s="200">
        <v>1472</v>
      </c>
      <c r="AH286" s="200">
        <v>0</v>
      </c>
      <c r="AI286" s="200">
        <v>0</v>
      </c>
      <c r="AJ286" s="200">
        <v>486272.93</v>
      </c>
      <c r="AK286" s="200">
        <v>20000</v>
      </c>
      <c r="AL286" s="200">
        <v>0</v>
      </c>
      <c r="AM286" s="200">
        <v>0</v>
      </c>
      <c r="AN286" s="200">
        <v>84254.87</v>
      </c>
      <c r="AO286" s="200">
        <v>0</v>
      </c>
      <c r="AP286" s="200">
        <v>0</v>
      </c>
      <c r="AQ286" s="200">
        <v>0</v>
      </c>
      <c r="AR286" s="200">
        <v>0</v>
      </c>
      <c r="AS286" s="200">
        <v>0</v>
      </c>
      <c r="AT286" s="200">
        <v>0</v>
      </c>
      <c r="AU286" s="200">
        <v>0</v>
      </c>
      <c r="AV286" s="200">
        <v>0</v>
      </c>
      <c r="AW286" s="200">
        <v>0</v>
      </c>
      <c r="AX286" s="200">
        <v>0</v>
      </c>
      <c r="AY286" s="200">
        <v>0</v>
      </c>
      <c r="AZ286" s="200">
        <v>0</v>
      </c>
      <c r="BA286" s="200">
        <v>0</v>
      </c>
      <c r="BB286" s="200">
        <v>0</v>
      </c>
      <c r="BC286" s="200">
        <v>0</v>
      </c>
      <c r="BD286" s="200">
        <v>0</v>
      </c>
      <c r="BE286" s="200">
        <v>0</v>
      </c>
      <c r="BF286" s="200">
        <v>0</v>
      </c>
      <c r="BG286" s="200">
        <v>0</v>
      </c>
      <c r="BH286" s="200">
        <v>0</v>
      </c>
      <c r="BI286" s="205" t="s">
        <v>320</v>
      </c>
      <c r="BJ286" s="205" t="s">
        <v>320</v>
      </c>
      <c r="BK286" s="205" t="s">
        <v>320</v>
      </c>
      <c r="BL286" s="205" t="s">
        <v>320</v>
      </c>
      <c r="BM286" s="205" t="s">
        <v>320</v>
      </c>
      <c r="BN286" s="205" t="s">
        <v>320</v>
      </c>
      <c r="BO286" s="205" t="s">
        <v>320</v>
      </c>
      <c r="BP286" s="205" t="s">
        <v>320</v>
      </c>
      <c r="BQ286" s="205" t="s">
        <v>320</v>
      </c>
      <c r="BR286" s="205" t="s">
        <v>320</v>
      </c>
      <c r="BS286" s="205" t="s">
        <v>320</v>
      </c>
      <c r="BT286" s="200">
        <v>0</v>
      </c>
      <c r="BU286" s="200">
        <v>0</v>
      </c>
      <c r="BV286" s="200">
        <v>0</v>
      </c>
      <c r="BW286" s="200">
        <v>0</v>
      </c>
      <c r="BX286" s="200">
        <v>0</v>
      </c>
      <c r="BY286" s="200">
        <v>0</v>
      </c>
      <c r="BZ286" s="200">
        <v>0</v>
      </c>
      <c r="CA286" s="200">
        <v>0</v>
      </c>
      <c r="CB286" s="200">
        <v>0</v>
      </c>
      <c r="CC286" s="200">
        <v>0</v>
      </c>
      <c r="CD286" s="200">
        <v>0</v>
      </c>
      <c r="CE286" s="200">
        <v>0</v>
      </c>
      <c r="CF286" s="200">
        <v>0</v>
      </c>
      <c r="CG286" s="200">
        <v>0</v>
      </c>
      <c r="CH286" s="205" t="s">
        <v>320</v>
      </c>
      <c r="CI286" s="200">
        <v>0</v>
      </c>
      <c r="CJ286" s="200">
        <v>0</v>
      </c>
      <c r="CK286" s="200">
        <v>0</v>
      </c>
      <c r="CL286" s="200">
        <v>0</v>
      </c>
      <c r="CM286" s="200">
        <v>0</v>
      </c>
      <c r="CN286" s="200">
        <v>0</v>
      </c>
      <c r="CO286" s="200">
        <v>0</v>
      </c>
      <c r="CP286" s="200">
        <v>0</v>
      </c>
      <c r="CQ286" s="200">
        <v>0</v>
      </c>
      <c r="CR286" s="200">
        <v>0</v>
      </c>
      <c r="CS286" s="200">
        <v>0</v>
      </c>
      <c r="CT286" s="205" t="s">
        <v>320</v>
      </c>
      <c r="CU286" s="209" t="s">
        <v>320</v>
      </c>
    </row>
    <row r="287" ht="15.4" customHeight="1" spans="1:99">
      <c r="A287" s="201" t="s">
        <v>799</v>
      </c>
      <c r="B287" s="202" t="s">
        <v>134</v>
      </c>
      <c r="C287" s="202" t="s">
        <v>134</v>
      </c>
      <c r="D287" s="202" t="s">
        <v>800</v>
      </c>
      <c r="E287" s="200">
        <v>366107.4</v>
      </c>
      <c r="F287" s="200">
        <v>330896</v>
      </c>
      <c r="G287" s="200">
        <v>148776</v>
      </c>
      <c r="H287" s="200">
        <v>69114</v>
      </c>
      <c r="I287" s="200">
        <v>0</v>
      </c>
      <c r="J287" s="200">
        <v>4089</v>
      </c>
      <c r="K287" s="200">
        <v>0</v>
      </c>
      <c r="L287" s="200">
        <v>108917</v>
      </c>
      <c r="M287" s="200">
        <v>0</v>
      </c>
      <c r="N287" s="200">
        <v>0</v>
      </c>
      <c r="O287" s="200">
        <v>0</v>
      </c>
      <c r="P287" s="200">
        <v>21213.4</v>
      </c>
      <c r="Q287" s="200">
        <v>0</v>
      </c>
      <c r="R287" s="200">
        <v>0</v>
      </c>
      <c r="S287" s="200">
        <v>0</v>
      </c>
      <c r="T287" s="200">
        <v>262.4</v>
      </c>
      <c r="U287" s="200">
        <v>0</v>
      </c>
      <c r="V287" s="200">
        <v>0</v>
      </c>
      <c r="W287" s="200">
        <v>0</v>
      </c>
      <c r="X287" s="200">
        <v>0</v>
      </c>
      <c r="Y287" s="200">
        <v>0</v>
      </c>
      <c r="Z287" s="200">
        <v>3747</v>
      </c>
      <c r="AA287" s="200">
        <v>0</v>
      </c>
      <c r="AB287" s="200">
        <v>850</v>
      </c>
      <c r="AC287" s="200">
        <v>0</v>
      </c>
      <c r="AD287" s="200">
        <v>0</v>
      </c>
      <c r="AE287" s="200">
        <v>0</v>
      </c>
      <c r="AF287" s="200">
        <v>0</v>
      </c>
      <c r="AG287" s="200">
        <v>0</v>
      </c>
      <c r="AH287" s="200">
        <v>0</v>
      </c>
      <c r="AI287" s="200">
        <v>0</v>
      </c>
      <c r="AJ287" s="200">
        <v>0</v>
      </c>
      <c r="AK287" s="200">
        <v>0</v>
      </c>
      <c r="AL287" s="200">
        <v>16354</v>
      </c>
      <c r="AM287" s="200">
        <v>0</v>
      </c>
      <c r="AN287" s="200">
        <v>0</v>
      </c>
      <c r="AO287" s="200">
        <v>0</v>
      </c>
      <c r="AP287" s="200">
        <v>0</v>
      </c>
      <c r="AQ287" s="200">
        <v>0</v>
      </c>
      <c r="AR287" s="200">
        <v>13998</v>
      </c>
      <c r="AS287" s="200">
        <v>0</v>
      </c>
      <c r="AT287" s="200">
        <v>0</v>
      </c>
      <c r="AU287" s="200">
        <v>0</v>
      </c>
      <c r="AV287" s="200">
        <v>0</v>
      </c>
      <c r="AW287" s="200">
        <v>0</v>
      </c>
      <c r="AX287" s="200">
        <v>0</v>
      </c>
      <c r="AY287" s="200">
        <v>0</v>
      </c>
      <c r="AZ287" s="200">
        <v>0</v>
      </c>
      <c r="BA287" s="200">
        <v>0</v>
      </c>
      <c r="BB287" s="200">
        <v>0</v>
      </c>
      <c r="BC287" s="200">
        <v>0</v>
      </c>
      <c r="BD287" s="200">
        <v>0</v>
      </c>
      <c r="BE287" s="200">
        <v>0</v>
      </c>
      <c r="BF287" s="200">
        <v>0</v>
      </c>
      <c r="BG287" s="200">
        <v>0</v>
      </c>
      <c r="BH287" s="200">
        <v>13998</v>
      </c>
      <c r="BI287" s="205" t="s">
        <v>320</v>
      </c>
      <c r="BJ287" s="205" t="s">
        <v>320</v>
      </c>
      <c r="BK287" s="205" t="s">
        <v>320</v>
      </c>
      <c r="BL287" s="205" t="s">
        <v>320</v>
      </c>
      <c r="BM287" s="205" t="s">
        <v>320</v>
      </c>
      <c r="BN287" s="205" t="s">
        <v>320</v>
      </c>
      <c r="BO287" s="205" t="s">
        <v>320</v>
      </c>
      <c r="BP287" s="205" t="s">
        <v>320</v>
      </c>
      <c r="BQ287" s="205" t="s">
        <v>320</v>
      </c>
      <c r="BR287" s="205" t="s">
        <v>320</v>
      </c>
      <c r="BS287" s="205" t="s">
        <v>320</v>
      </c>
      <c r="BT287" s="200">
        <v>0</v>
      </c>
      <c r="BU287" s="200">
        <v>0</v>
      </c>
      <c r="BV287" s="200">
        <v>0</v>
      </c>
      <c r="BW287" s="200">
        <v>0</v>
      </c>
      <c r="BX287" s="200">
        <v>0</v>
      </c>
      <c r="BY287" s="200">
        <v>0</v>
      </c>
      <c r="BZ287" s="200">
        <v>0</v>
      </c>
      <c r="CA287" s="200">
        <v>0</v>
      </c>
      <c r="CB287" s="200">
        <v>0</v>
      </c>
      <c r="CC287" s="200">
        <v>0</v>
      </c>
      <c r="CD287" s="200">
        <v>0</v>
      </c>
      <c r="CE287" s="200">
        <v>0</v>
      </c>
      <c r="CF287" s="200">
        <v>0</v>
      </c>
      <c r="CG287" s="200">
        <v>0</v>
      </c>
      <c r="CH287" s="205" t="s">
        <v>320</v>
      </c>
      <c r="CI287" s="200">
        <v>0</v>
      </c>
      <c r="CJ287" s="200">
        <v>0</v>
      </c>
      <c r="CK287" s="200">
        <v>0</v>
      </c>
      <c r="CL287" s="200">
        <v>0</v>
      </c>
      <c r="CM287" s="200">
        <v>0</v>
      </c>
      <c r="CN287" s="200">
        <v>0</v>
      </c>
      <c r="CO287" s="200">
        <v>0</v>
      </c>
      <c r="CP287" s="200">
        <v>0</v>
      </c>
      <c r="CQ287" s="200">
        <v>0</v>
      </c>
      <c r="CR287" s="200">
        <v>0</v>
      </c>
      <c r="CS287" s="200">
        <v>0</v>
      </c>
      <c r="CT287" s="205" t="s">
        <v>320</v>
      </c>
      <c r="CU287" s="209" t="s">
        <v>320</v>
      </c>
    </row>
    <row r="288" ht="15.4" customHeight="1" spans="1:99">
      <c r="A288" s="201" t="s">
        <v>801</v>
      </c>
      <c r="B288" s="202" t="s">
        <v>134</v>
      </c>
      <c r="C288" s="202" t="s">
        <v>134</v>
      </c>
      <c r="D288" s="202" t="s">
        <v>802</v>
      </c>
      <c r="E288" s="200">
        <v>1008423.79</v>
      </c>
      <c r="F288" s="200">
        <v>179919.51</v>
      </c>
      <c r="G288" s="200">
        <v>110766</v>
      </c>
      <c r="H288" s="200">
        <v>3367</v>
      </c>
      <c r="I288" s="200">
        <v>0</v>
      </c>
      <c r="J288" s="200">
        <v>5125.85</v>
      </c>
      <c r="K288" s="200">
        <v>0</v>
      </c>
      <c r="L288" s="200">
        <v>60660.66</v>
      </c>
      <c r="M288" s="200">
        <v>0</v>
      </c>
      <c r="N288" s="200">
        <v>0</v>
      </c>
      <c r="O288" s="200">
        <v>0</v>
      </c>
      <c r="P288" s="200">
        <v>823838.28</v>
      </c>
      <c r="Q288" s="200">
        <v>150000</v>
      </c>
      <c r="R288" s="200">
        <v>0</v>
      </c>
      <c r="S288" s="200">
        <v>0</v>
      </c>
      <c r="T288" s="200">
        <v>0</v>
      </c>
      <c r="U288" s="200">
        <v>0</v>
      </c>
      <c r="V288" s="200">
        <v>0</v>
      </c>
      <c r="W288" s="200">
        <v>0</v>
      </c>
      <c r="X288" s="200">
        <v>0</v>
      </c>
      <c r="Y288" s="200">
        <v>0</v>
      </c>
      <c r="Z288" s="200">
        <v>0</v>
      </c>
      <c r="AA288" s="200">
        <v>0</v>
      </c>
      <c r="AB288" s="200">
        <v>667161.49</v>
      </c>
      <c r="AC288" s="200">
        <v>0</v>
      </c>
      <c r="AD288" s="200">
        <v>0</v>
      </c>
      <c r="AE288" s="200">
        <v>0</v>
      </c>
      <c r="AF288" s="200">
        <v>0</v>
      </c>
      <c r="AG288" s="200">
        <v>0</v>
      </c>
      <c r="AH288" s="200">
        <v>0</v>
      </c>
      <c r="AI288" s="200">
        <v>0</v>
      </c>
      <c r="AJ288" s="200">
        <v>0</v>
      </c>
      <c r="AK288" s="200">
        <v>0</v>
      </c>
      <c r="AL288" s="200">
        <v>6676.79</v>
      </c>
      <c r="AM288" s="200">
        <v>0</v>
      </c>
      <c r="AN288" s="200">
        <v>0</v>
      </c>
      <c r="AO288" s="200">
        <v>0</v>
      </c>
      <c r="AP288" s="200">
        <v>0</v>
      </c>
      <c r="AQ288" s="200">
        <v>0</v>
      </c>
      <c r="AR288" s="200">
        <v>4666</v>
      </c>
      <c r="AS288" s="200">
        <v>0</v>
      </c>
      <c r="AT288" s="200">
        <v>0</v>
      </c>
      <c r="AU288" s="200">
        <v>0</v>
      </c>
      <c r="AV288" s="200">
        <v>0</v>
      </c>
      <c r="AW288" s="200">
        <v>0</v>
      </c>
      <c r="AX288" s="200">
        <v>0</v>
      </c>
      <c r="AY288" s="200">
        <v>0</v>
      </c>
      <c r="AZ288" s="200">
        <v>0</v>
      </c>
      <c r="BA288" s="200">
        <v>0</v>
      </c>
      <c r="BB288" s="200">
        <v>0</v>
      </c>
      <c r="BC288" s="200">
        <v>0</v>
      </c>
      <c r="BD288" s="200">
        <v>0</v>
      </c>
      <c r="BE288" s="200">
        <v>0</v>
      </c>
      <c r="BF288" s="200">
        <v>0</v>
      </c>
      <c r="BG288" s="200">
        <v>0</v>
      </c>
      <c r="BH288" s="200">
        <v>4666</v>
      </c>
      <c r="BI288" s="205" t="s">
        <v>320</v>
      </c>
      <c r="BJ288" s="205" t="s">
        <v>320</v>
      </c>
      <c r="BK288" s="205" t="s">
        <v>320</v>
      </c>
      <c r="BL288" s="205" t="s">
        <v>320</v>
      </c>
      <c r="BM288" s="205" t="s">
        <v>320</v>
      </c>
      <c r="BN288" s="205" t="s">
        <v>320</v>
      </c>
      <c r="BO288" s="205" t="s">
        <v>320</v>
      </c>
      <c r="BP288" s="205" t="s">
        <v>320</v>
      </c>
      <c r="BQ288" s="205" t="s">
        <v>320</v>
      </c>
      <c r="BR288" s="205" t="s">
        <v>320</v>
      </c>
      <c r="BS288" s="205" t="s">
        <v>320</v>
      </c>
      <c r="BT288" s="200">
        <v>0</v>
      </c>
      <c r="BU288" s="200">
        <v>0</v>
      </c>
      <c r="BV288" s="200">
        <v>0</v>
      </c>
      <c r="BW288" s="200">
        <v>0</v>
      </c>
      <c r="BX288" s="200">
        <v>0</v>
      </c>
      <c r="BY288" s="200">
        <v>0</v>
      </c>
      <c r="BZ288" s="200">
        <v>0</v>
      </c>
      <c r="CA288" s="200">
        <v>0</v>
      </c>
      <c r="CB288" s="200">
        <v>0</v>
      </c>
      <c r="CC288" s="200">
        <v>0</v>
      </c>
      <c r="CD288" s="200">
        <v>0</v>
      </c>
      <c r="CE288" s="200">
        <v>0</v>
      </c>
      <c r="CF288" s="200">
        <v>0</v>
      </c>
      <c r="CG288" s="200">
        <v>0</v>
      </c>
      <c r="CH288" s="205" t="s">
        <v>320</v>
      </c>
      <c r="CI288" s="200">
        <v>0</v>
      </c>
      <c r="CJ288" s="200">
        <v>0</v>
      </c>
      <c r="CK288" s="200">
        <v>0</v>
      </c>
      <c r="CL288" s="200">
        <v>0</v>
      </c>
      <c r="CM288" s="200">
        <v>0</v>
      </c>
      <c r="CN288" s="200">
        <v>0</v>
      </c>
      <c r="CO288" s="200">
        <v>0</v>
      </c>
      <c r="CP288" s="200">
        <v>0</v>
      </c>
      <c r="CQ288" s="200">
        <v>0</v>
      </c>
      <c r="CR288" s="200">
        <v>0</v>
      </c>
      <c r="CS288" s="200">
        <v>0</v>
      </c>
      <c r="CT288" s="205" t="s">
        <v>320</v>
      </c>
      <c r="CU288" s="209" t="s">
        <v>320</v>
      </c>
    </row>
    <row r="289" ht="15.4" customHeight="1" spans="1:99">
      <c r="A289" s="201" t="s">
        <v>803</v>
      </c>
      <c r="B289" s="202" t="s">
        <v>134</v>
      </c>
      <c r="C289" s="202" t="s">
        <v>134</v>
      </c>
      <c r="D289" s="202" t="s">
        <v>804</v>
      </c>
      <c r="E289" s="200">
        <v>667161.49</v>
      </c>
      <c r="F289" s="200">
        <v>0</v>
      </c>
      <c r="G289" s="200">
        <v>0</v>
      </c>
      <c r="H289" s="200">
        <v>0</v>
      </c>
      <c r="I289" s="200">
        <v>0</v>
      </c>
      <c r="J289" s="200">
        <v>0</v>
      </c>
      <c r="K289" s="200">
        <v>0</v>
      </c>
      <c r="L289" s="200">
        <v>0</v>
      </c>
      <c r="M289" s="200">
        <v>0</v>
      </c>
      <c r="N289" s="200">
        <v>0</v>
      </c>
      <c r="O289" s="200">
        <v>0</v>
      </c>
      <c r="P289" s="200">
        <v>667161.49</v>
      </c>
      <c r="Q289" s="200">
        <v>0</v>
      </c>
      <c r="R289" s="200">
        <v>0</v>
      </c>
      <c r="S289" s="200">
        <v>0</v>
      </c>
      <c r="T289" s="200">
        <v>0</v>
      </c>
      <c r="U289" s="200">
        <v>0</v>
      </c>
      <c r="V289" s="200">
        <v>0</v>
      </c>
      <c r="W289" s="200">
        <v>0</v>
      </c>
      <c r="X289" s="200">
        <v>0</v>
      </c>
      <c r="Y289" s="200">
        <v>0</v>
      </c>
      <c r="Z289" s="200">
        <v>0</v>
      </c>
      <c r="AA289" s="200">
        <v>0</v>
      </c>
      <c r="AB289" s="200">
        <v>667161.49</v>
      </c>
      <c r="AC289" s="200">
        <v>0</v>
      </c>
      <c r="AD289" s="200">
        <v>0</v>
      </c>
      <c r="AE289" s="200">
        <v>0</v>
      </c>
      <c r="AF289" s="200">
        <v>0</v>
      </c>
      <c r="AG289" s="200">
        <v>0</v>
      </c>
      <c r="AH289" s="200">
        <v>0</v>
      </c>
      <c r="AI289" s="200">
        <v>0</v>
      </c>
      <c r="AJ289" s="200">
        <v>0</v>
      </c>
      <c r="AK289" s="200">
        <v>0</v>
      </c>
      <c r="AL289" s="200">
        <v>0</v>
      </c>
      <c r="AM289" s="200">
        <v>0</v>
      </c>
      <c r="AN289" s="200">
        <v>0</v>
      </c>
      <c r="AO289" s="200">
        <v>0</v>
      </c>
      <c r="AP289" s="200">
        <v>0</v>
      </c>
      <c r="AQ289" s="200">
        <v>0</v>
      </c>
      <c r="AR289" s="200">
        <v>0</v>
      </c>
      <c r="AS289" s="200">
        <v>0</v>
      </c>
      <c r="AT289" s="200">
        <v>0</v>
      </c>
      <c r="AU289" s="200">
        <v>0</v>
      </c>
      <c r="AV289" s="200">
        <v>0</v>
      </c>
      <c r="AW289" s="200">
        <v>0</v>
      </c>
      <c r="AX289" s="200">
        <v>0</v>
      </c>
      <c r="AY289" s="200">
        <v>0</v>
      </c>
      <c r="AZ289" s="200">
        <v>0</v>
      </c>
      <c r="BA289" s="200">
        <v>0</v>
      </c>
      <c r="BB289" s="200">
        <v>0</v>
      </c>
      <c r="BC289" s="200">
        <v>0</v>
      </c>
      <c r="BD289" s="200">
        <v>0</v>
      </c>
      <c r="BE289" s="200">
        <v>0</v>
      </c>
      <c r="BF289" s="200">
        <v>0</v>
      </c>
      <c r="BG289" s="200">
        <v>0</v>
      </c>
      <c r="BH289" s="200">
        <v>0</v>
      </c>
      <c r="BI289" s="205" t="s">
        <v>320</v>
      </c>
      <c r="BJ289" s="205" t="s">
        <v>320</v>
      </c>
      <c r="BK289" s="205" t="s">
        <v>320</v>
      </c>
      <c r="BL289" s="205" t="s">
        <v>320</v>
      </c>
      <c r="BM289" s="205" t="s">
        <v>320</v>
      </c>
      <c r="BN289" s="205" t="s">
        <v>320</v>
      </c>
      <c r="BO289" s="205" t="s">
        <v>320</v>
      </c>
      <c r="BP289" s="205" t="s">
        <v>320</v>
      </c>
      <c r="BQ289" s="205" t="s">
        <v>320</v>
      </c>
      <c r="BR289" s="205" t="s">
        <v>320</v>
      </c>
      <c r="BS289" s="205" t="s">
        <v>320</v>
      </c>
      <c r="BT289" s="200">
        <v>0</v>
      </c>
      <c r="BU289" s="200">
        <v>0</v>
      </c>
      <c r="BV289" s="200">
        <v>0</v>
      </c>
      <c r="BW289" s="200">
        <v>0</v>
      </c>
      <c r="BX289" s="200">
        <v>0</v>
      </c>
      <c r="BY289" s="200">
        <v>0</v>
      </c>
      <c r="BZ289" s="200">
        <v>0</v>
      </c>
      <c r="CA289" s="200">
        <v>0</v>
      </c>
      <c r="CB289" s="200">
        <v>0</v>
      </c>
      <c r="CC289" s="200">
        <v>0</v>
      </c>
      <c r="CD289" s="200">
        <v>0</v>
      </c>
      <c r="CE289" s="200">
        <v>0</v>
      </c>
      <c r="CF289" s="200">
        <v>0</v>
      </c>
      <c r="CG289" s="200">
        <v>0</v>
      </c>
      <c r="CH289" s="205" t="s">
        <v>320</v>
      </c>
      <c r="CI289" s="200">
        <v>0</v>
      </c>
      <c r="CJ289" s="200">
        <v>0</v>
      </c>
      <c r="CK289" s="200">
        <v>0</v>
      </c>
      <c r="CL289" s="200">
        <v>0</v>
      </c>
      <c r="CM289" s="200">
        <v>0</v>
      </c>
      <c r="CN289" s="200">
        <v>0</v>
      </c>
      <c r="CO289" s="200">
        <v>0</v>
      </c>
      <c r="CP289" s="200">
        <v>0</v>
      </c>
      <c r="CQ289" s="200">
        <v>0</v>
      </c>
      <c r="CR289" s="200">
        <v>0</v>
      </c>
      <c r="CS289" s="200">
        <v>0</v>
      </c>
      <c r="CT289" s="205" t="s">
        <v>320</v>
      </c>
      <c r="CU289" s="209" t="s">
        <v>320</v>
      </c>
    </row>
    <row r="290" ht="15.4" customHeight="1" spans="1:99">
      <c r="A290" s="201" t="s">
        <v>805</v>
      </c>
      <c r="B290" s="202" t="s">
        <v>134</v>
      </c>
      <c r="C290" s="202" t="s">
        <v>134</v>
      </c>
      <c r="D290" s="202" t="s">
        <v>806</v>
      </c>
      <c r="E290" s="200">
        <v>311262.3</v>
      </c>
      <c r="F290" s="200">
        <v>149919.51</v>
      </c>
      <c r="G290" s="200">
        <v>110766</v>
      </c>
      <c r="H290" s="200">
        <v>3367</v>
      </c>
      <c r="I290" s="200">
        <v>0</v>
      </c>
      <c r="J290" s="200">
        <v>5125.85</v>
      </c>
      <c r="K290" s="200">
        <v>0</v>
      </c>
      <c r="L290" s="200">
        <v>30660.66</v>
      </c>
      <c r="M290" s="200">
        <v>0</v>
      </c>
      <c r="N290" s="200">
        <v>0</v>
      </c>
      <c r="O290" s="200">
        <v>0</v>
      </c>
      <c r="P290" s="200">
        <v>156676.79</v>
      </c>
      <c r="Q290" s="200">
        <v>150000</v>
      </c>
      <c r="R290" s="200">
        <v>0</v>
      </c>
      <c r="S290" s="200">
        <v>0</v>
      </c>
      <c r="T290" s="200">
        <v>0</v>
      </c>
      <c r="U290" s="200">
        <v>0</v>
      </c>
      <c r="V290" s="200">
        <v>0</v>
      </c>
      <c r="W290" s="200">
        <v>0</v>
      </c>
      <c r="X290" s="200">
        <v>0</v>
      </c>
      <c r="Y290" s="200">
        <v>0</v>
      </c>
      <c r="Z290" s="200">
        <v>0</v>
      </c>
      <c r="AA290" s="200">
        <v>0</v>
      </c>
      <c r="AB290" s="200">
        <v>0</v>
      </c>
      <c r="AC290" s="200">
        <v>0</v>
      </c>
      <c r="AD290" s="200">
        <v>0</v>
      </c>
      <c r="AE290" s="200">
        <v>0</v>
      </c>
      <c r="AF290" s="200">
        <v>0</v>
      </c>
      <c r="AG290" s="200">
        <v>0</v>
      </c>
      <c r="AH290" s="200">
        <v>0</v>
      </c>
      <c r="AI290" s="200">
        <v>0</v>
      </c>
      <c r="AJ290" s="200">
        <v>0</v>
      </c>
      <c r="AK290" s="200">
        <v>0</v>
      </c>
      <c r="AL290" s="200">
        <v>6676.79</v>
      </c>
      <c r="AM290" s="200">
        <v>0</v>
      </c>
      <c r="AN290" s="200">
        <v>0</v>
      </c>
      <c r="AO290" s="200">
        <v>0</v>
      </c>
      <c r="AP290" s="200">
        <v>0</v>
      </c>
      <c r="AQ290" s="200">
        <v>0</v>
      </c>
      <c r="AR290" s="200">
        <v>4666</v>
      </c>
      <c r="AS290" s="200">
        <v>0</v>
      </c>
      <c r="AT290" s="200">
        <v>0</v>
      </c>
      <c r="AU290" s="200">
        <v>0</v>
      </c>
      <c r="AV290" s="200">
        <v>0</v>
      </c>
      <c r="AW290" s="200">
        <v>0</v>
      </c>
      <c r="AX290" s="200">
        <v>0</v>
      </c>
      <c r="AY290" s="200">
        <v>0</v>
      </c>
      <c r="AZ290" s="200">
        <v>0</v>
      </c>
      <c r="BA290" s="200">
        <v>0</v>
      </c>
      <c r="BB290" s="200">
        <v>0</v>
      </c>
      <c r="BC290" s="200">
        <v>0</v>
      </c>
      <c r="BD290" s="200">
        <v>0</v>
      </c>
      <c r="BE290" s="200">
        <v>0</v>
      </c>
      <c r="BF290" s="200">
        <v>0</v>
      </c>
      <c r="BG290" s="200">
        <v>0</v>
      </c>
      <c r="BH290" s="200">
        <v>4666</v>
      </c>
      <c r="BI290" s="205" t="s">
        <v>320</v>
      </c>
      <c r="BJ290" s="205" t="s">
        <v>320</v>
      </c>
      <c r="BK290" s="205" t="s">
        <v>320</v>
      </c>
      <c r="BL290" s="205" t="s">
        <v>320</v>
      </c>
      <c r="BM290" s="205" t="s">
        <v>320</v>
      </c>
      <c r="BN290" s="205" t="s">
        <v>320</v>
      </c>
      <c r="BO290" s="205" t="s">
        <v>320</v>
      </c>
      <c r="BP290" s="205" t="s">
        <v>320</v>
      </c>
      <c r="BQ290" s="205" t="s">
        <v>320</v>
      </c>
      <c r="BR290" s="205" t="s">
        <v>320</v>
      </c>
      <c r="BS290" s="205" t="s">
        <v>320</v>
      </c>
      <c r="BT290" s="200">
        <v>0</v>
      </c>
      <c r="BU290" s="200">
        <v>0</v>
      </c>
      <c r="BV290" s="200">
        <v>0</v>
      </c>
      <c r="BW290" s="200">
        <v>0</v>
      </c>
      <c r="BX290" s="200">
        <v>0</v>
      </c>
      <c r="BY290" s="200">
        <v>0</v>
      </c>
      <c r="BZ290" s="200">
        <v>0</v>
      </c>
      <c r="CA290" s="200">
        <v>0</v>
      </c>
      <c r="CB290" s="200">
        <v>0</v>
      </c>
      <c r="CC290" s="200">
        <v>0</v>
      </c>
      <c r="CD290" s="200">
        <v>0</v>
      </c>
      <c r="CE290" s="200">
        <v>0</v>
      </c>
      <c r="CF290" s="200">
        <v>0</v>
      </c>
      <c r="CG290" s="200">
        <v>0</v>
      </c>
      <c r="CH290" s="205" t="s">
        <v>320</v>
      </c>
      <c r="CI290" s="200">
        <v>0</v>
      </c>
      <c r="CJ290" s="200">
        <v>0</v>
      </c>
      <c r="CK290" s="200">
        <v>0</v>
      </c>
      <c r="CL290" s="200">
        <v>0</v>
      </c>
      <c r="CM290" s="200">
        <v>0</v>
      </c>
      <c r="CN290" s="200">
        <v>0</v>
      </c>
      <c r="CO290" s="200">
        <v>0</v>
      </c>
      <c r="CP290" s="200">
        <v>0</v>
      </c>
      <c r="CQ290" s="200">
        <v>0</v>
      </c>
      <c r="CR290" s="200">
        <v>0</v>
      </c>
      <c r="CS290" s="200">
        <v>0</v>
      </c>
      <c r="CT290" s="205" t="s">
        <v>320</v>
      </c>
      <c r="CU290" s="209" t="s">
        <v>320</v>
      </c>
    </row>
    <row r="291" ht="15.4" customHeight="1" spans="1:99">
      <c r="A291" s="201" t="s">
        <v>807</v>
      </c>
      <c r="B291" s="202" t="s">
        <v>134</v>
      </c>
      <c r="C291" s="202" t="s">
        <v>134</v>
      </c>
      <c r="D291" s="202" t="s">
        <v>808</v>
      </c>
      <c r="E291" s="200">
        <v>30000</v>
      </c>
      <c r="F291" s="200">
        <v>30000</v>
      </c>
      <c r="G291" s="200">
        <v>0</v>
      </c>
      <c r="H291" s="200">
        <v>0</v>
      </c>
      <c r="I291" s="200">
        <v>0</v>
      </c>
      <c r="J291" s="200">
        <v>0</v>
      </c>
      <c r="K291" s="200">
        <v>0</v>
      </c>
      <c r="L291" s="200">
        <v>30000</v>
      </c>
      <c r="M291" s="200">
        <v>0</v>
      </c>
      <c r="N291" s="200">
        <v>0</v>
      </c>
      <c r="O291" s="200">
        <v>0</v>
      </c>
      <c r="P291" s="200">
        <v>0</v>
      </c>
      <c r="Q291" s="200">
        <v>0</v>
      </c>
      <c r="R291" s="200">
        <v>0</v>
      </c>
      <c r="S291" s="200">
        <v>0</v>
      </c>
      <c r="T291" s="200">
        <v>0</v>
      </c>
      <c r="U291" s="200">
        <v>0</v>
      </c>
      <c r="V291" s="200">
        <v>0</v>
      </c>
      <c r="W291" s="200">
        <v>0</v>
      </c>
      <c r="X291" s="200">
        <v>0</v>
      </c>
      <c r="Y291" s="200">
        <v>0</v>
      </c>
      <c r="Z291" s="200">
        <v>0</v>
      </c>
      <c r="AA291" s="200">
        <v>0</v>
      </c>
      <c r="AB291" s="200">
        <v>0</v>
      </c>
      <c r="AC291" s="200">
        <v>0</v>
      </c>
      <c r="AD291" s="200">
        <v>0</v>
      </c>
      <c r="AE291" s="200">
        <v>0</v>
      </c>
      <c r="AF291" s="200">
        <v>0</v>
      </c>
      <c r="AG291" s="200">
        <v>0</v>
      </c>
      <c r="AH291" s="200">
        <v>0</v>
      </c>
      <c r="AI291" s="200">
        <v>0</v>
      </c>
      <c r="AJ291" s="200">
        <v>0</v>
      </c>
      <c r="AK291" s="200">
        <v>0</v>
      </c>
      <c r="AL291" s="200">
        <v>0</v>
      </c>
      <c r="AM291" s="200">
        <v>0</v>
      </c>
      <c r="AN291" s="200">
        <v>0</v>
      </c>
      <c r="AO291" s="200">
        <v>0</v>
      </c>
      <c r="AP291" s="200">
        <v>0</v>
      </c>
      <c r="AQ291" s="200">
        <v>0</v>
      </c>
      <c r="AR291" s="200">
        <v>0</v>
      </c>
      <c r="AS291" s="200">
        <v>0</v>
      </c>
      <c r="AT291" s="200">
        <v>0</v>
      </c>
      <c r="AU291" s="200">
        <v>0</v>
      </c>
      <c r="AV291" s="200">
        <v>0</v>
      </c>
      <c r="AW291" s="200">
        <v>0</v>
      </c>
      <c r="AX291" s="200">
        <v>0</v>
      </c>
      <c r="AY291" s="200">
        <v>0</v>
      </c>
      <c r="AZ291" s="200">
        <v>0</v>
      </c>
      <c r="BA291" s="200">
        <v>0</v>
      </c>
      <c r="BB291" s="200">
        <v>0</v>
      </c>
      <c r="BC291" s="200">
        <v>0</v>
      </c>
      <c r="BD291" s="200">
        <v>0</v>
      </c>
      <c r="BE291" s="200">
        <v>0</v>
      </c>
      <c r="BF291" s="200">
        <v>0</v>
      </c>
      <c r="BG291" s="200">
        <v>0</v>
      </c>
      <c r="BH291" s="200">
        <v>0</v>
      </c>
      <c r="BI291" s="205" t="s">
        <v>320</v>
      </c>
      <c r="BJ291" s="205" t="s">
        <v>320</v>
      </c>
      <c r="BK291" s="205" t="s">
        <v>320</v>
      </c>
      <c r="BL291" s="205" t="s">
        <v>320</v>
      </c>
      <c r="BM291" s="205" t="s">
        <v>320</v>
      </c>
      <c r="BN291" s="205" t="s">
        <v>320</v>
      </c>
      <c r="BO291" s="205" t="s">
        <v>320</v>
      </c>
      <c r="BP291" s="205" t="s">
        <v>320</v>
      </c>
      <c r="BQ291" s="205" t="s">
        <v>320</v>
      </c>
      <c r="BR291" s="205" t="s">
        <v>320</v>
      </c>
      <c r="BS291" s="205" t="s">
        <v>320</v>
      </c>
      <c r="BT291" s="200">
        <v>0</v>
      </c>
      <c r="BU291" s="200">
        <v>0</v>
      </c>
      <c r="BV291" s="200">
        <v>0</v>
      </c>
      <c r="BW291" s="200">
        <v>0</v>
      </c>
      <c r="BX291" s="200">
        <v>0</v>
      </c>
      <c r="BY291" s="200">
        <v>0</v>
      </c>
      <c r="BZ291" s="200">
        <v>0</v>
      </c>
      <c r="CA291" s="200">
        <v>0</v>
      </c>
      <c r="CB291" s="200">
        <v>0</v>
      </c>
      <c r="CC291" s="200">
        <v>0</v>
      </c>
      <c r="CD291" s="200">
        <v>0</v>
      </c>
      <c r="CE291" s="200">
        <v>0</v>
      </c>
      <c r="CF291" s="200">
        <v>0</v>
      </c>
      <c r="CG291" s="200">
        <v>0</v>
      </c>
      <c r="CH291" s="205" t="s">
        <v>320</v>
      </c>
      <c r="CI291" s="200">
        <v>0</v>
      </c>
      <c r="CJ291" s="200">
        <v>0</v>
      </c>
      <c r="CK291" s="200">
        <v>0</v>
      </c>
      <c r="CL291" s="200">
        <v>0</v>
      </c>
      <c r="CM291" s="200">
        <v>0</v>
      </c>
      <c r="CN291" s="200">
        <v>0</v>
      </c>
      <c r="CO291" s="200">
        <v>0</v>
      </c>
      <c r="CP291" s="200">
        <v>0</v>
      </c>
      <c r="CQ291" s="200">
        <v>0</v>
      </c>
      <c r="CR291" s="200">
        <v>0</v>
      </c>
      <c r="CS291" s="200">
        <v>0</v>
      </c>
      <c r="CT291" s="205" t="s">
        <v>320</v>
      </c>
      <c r="CU291" s="209" t="s">
        <v>320</v>
      </c>
    </row>
    <row r="292" ht="15.4" customHeight="1" spans="1:99">
      <c r="A292" s="201" t="s">
        <v>809</v>
      </c>
      <c r="B292" s="202" t="s">
        <v>134</v>
      </c>
      <c r="C292" s="202" t="s">
        <v>134</v>
      </c>
      <c r="D292" s="202" t="s">
        <v>810</v>
      </c>
      <c r="E292" s="200">
        <v>1551633.6</v>
      </c>
      <c r="F292" s="200">
        <v>0</v>
      </c>
      <c r="G292" s="200">
        <v>0</v>
      </c>
      <c r="H292" s="200">
        <v>0</v>
      </c>
      <c r="I292" s="200">
        <v>0</v>
      </c>
      <c r="J292" s="200">
        <v>0</v>
      </c>
      <c r="K292" s="200">
        <v>0</v>
      </c>
      <c r="L292" s="200">
        <v>0</v>
      </c>
      <c r="M292" s="200">
        <v>0</v>
      </c>
      <c r="N292" s="200">
        <v>0</v>
      </c>
      <c r="O292" s="200">
        <v>0</v>
      </c>
      <c r="P292" s="200">
        <v>1551633.6</v>
      </c>
      <c r="Q292" s="200">
        <v>0</v>
      </c>
      <c r="R292" s="200">
        <v>0</v>
      </c>
      <c r="S292" s="200">
        <v>0</v>
      </c>
      <c r="T292" s="200">
        <v>0</v>
      </c>
      <c r="U292" s="200">
        <v>0</v>
      </c>
      <c r="V292" s="200">
        <v>0</v>
      </c>
      <c r="W292" s="200">
        <v>0</v>
      </c>
      <c r="X292" s="200">
        <v>0</v>
      </c>
      <c r="Y292" s="200">
        <v>0</v>
      </c>
      <c r="Z292" s="200">
        <v>0</v>
      </c>
      <c r="AA292" s="200">
        <v>0</v>
      </c>
      <c r="AB292" s="200">
        <v>1551633.6</v>
      </c>
      <c r="AC292" s="200">
        <v>0</v>
      </c>
      <c r="AD292" s="200">
        <v>0</v>
      </c>
      <c r="AE292" s="200">
        <v>0</v>
      </c>
      <c r="AF292" s="200">
        <v>0</v>
      </c>
      <c r="AG292" s="200">
        <v>0</v>
      </c>
      <c r="AH292" s="200">
        <v>0</v>
      </c>
      <c r="AI292" s="200">
        <v>0</v>
      </c>
      <c r="AJ292" s="200">
        <v>0</v>
      </c>
      <c r="AK292" s="200">
        <v>0</v>
      </c>
      <c r="AL292" s="200">
        <v>0</v>
      </c>
      <c r="AM292" s="200">
        <v>0</v>
      </c>
      <c r="AN292" s="200">
        <v>0</v>
      </c>
      <c r="AO292" s="200">
        <v>0</v>
      </c>
      <c r="AP292" s="200">
        <v>0</v>
      </c>
      <c r="AQ292" s="200">
        <v>0</v>
      </c>
      <c r="AR292" s="200">
        <v>0</v>
      </c>
      <c r="AS292" s="200">
        <v>0</v>
      </c>
      <c r="AT292" s="200">
        <v>0</v>
      </c>
      <c r="AU292" s="200">
        <v>0</v>
      </c>
      <c r="AV292" s="200">
        <v>0</v>
      </c>
      <c r="AW292" s="200">
        <v>0</v>
      </c>
      <c r="AX292" s="200">
        <v>0</v>
      </c>
      <c r="AY292" s="200">
        <v>0</v>
      </c>
      <c r="AZ292" s="200">
        <v>0</v>
      </c>
      <c r="BA292" s="200">
        <v>0</v>
      </c>
      <c r="BB292" s="200">
        <v>0</v>
      </c>
      <c r="BC292" s="200">
        <v>0</v>
      </c>
      <c r="BD292" s="200">
        <v>0</v>
      </c>
      <c r="BE292" s="200">
        <v>0</v>
      </c>
      <c r="BF292" s="200">
        <v>0</v>
      </c>
      <c r="BG292" s="200">
        <v>0</v>
      </c>
      <c r="BH292" s="200">
        <v>0</v>
      </c>
      <c r="BI292" s="205" t="s">
        <v>320</v>
      </c>
      <c r="BJ292" s="205" t="s">
        <v>320</v>
      </c>
      <c r="BK292" s="205" t="s">
        <v>320</v>
      </c>
      <c r="BL292" s="205" t="s">
        <v>320</v>
      </c>
      <c r="BM292" s="205" t="s">
        <v>320</v>
      </c>
      <c r="BN292" s="205" t="s">
        <v>320</v>
      </c>
      <c r="BO292" s="205" t="s">
        <v>320</v>
      </c>
      <c r="BP292" s="205" t="s">
        <v>320</v>
      </c>
      <c r="BQ292" s="205" t="s">
        <v>320</v>
      </c>
      <c r="BR292" s="205" t="s">
        <v>320</v>
      </c>
      <c r="BS292" s="205" t="s">
        <v>320</v>
      </c>
      <c r="BT292" s="200">
        <v>0</v>
      </c>
      <c r="BU292" s="200">
        <v>0</v>
      </c>
      <c r="BV292" s="200">
        <v>0</v>
      </c>
      <c r="BW292" s="200">
        <v>0</v>
      </c>
      <c r="BX292" s="200">
        <v>0</v>
      </c>
      <c r="BY292" s="200">
        <v>0</v>
      </c>
      <c r="BZ292" s="200">
        <v>0</v>
      </c>
      <c r="CA292" s="200">
        <v>0</v>
      </c>
      <c r="CB292" s="200">
        <v>0</v>
      </c>
      <c r="CC292" s="200">
        <v>0</v>
      </c>
      <c r="CD292" s="200">
        <v>0</v>
      </c>
      <c r="CE292" s="200">
        <v>0</v>
      </c>
      <c r="CF292" s="200">
        <v>0</v>
      </c>
      <c r="CG292" s="200">
        <v>0</v>
      </c>
      <c r="CH292" s="205" t="s">
        <v>320</v>
      </c>
      <c r="CI292" s="200">
        <v>0</v>
      </c>
      <c r="CJ292" s="200">
        <v>0</v>
      </c>
      <c r="CK292" s="200">
        <v>0</v>
      </c>
      <c r="CL292" s="200">
        <v>0</v>
      </c>
      <c r="CM292" s="200">
        <v>0</v>
      </c>
      <c r="CN292" s="200">
        <v>0</v>
      </c>
      <c r="CO292" s="200">
        <v>0</v>
      </c>
      <c r="CP292" s="200">
        <v>0</v>
      </c>
      <c r="CQ292" s="200">
        <v>0</v>
      </c>
      <c r="CR292" s="200">
        <v>0</v>
      </c>
      <c r="CS292" s="200">
        <v>0</v>
      </c>
      <c r="CT292" s="205" t="s">
        <v>320</v>
      </c>
      <c r="CU292" s="209" t="s">
        <v>320</v>
      </c>
    </row>
    <row r="293" ht="15.4" customHeight="1" spans="1:99">
      <c r="A293" s="201" t="s">
        <v>811</v>
      </c>
      <c r="B293" s="202" t="s">
        <v>134</v>
      </c>
      <c r="C293" s="202" t="s">
        <v>134</v>
      </c>
      <c r="D293" s="202" t="s">
        <v>812</v>
      </c>
      <c r="E293" s="200">
        <v>1551633.6</v>
      </c>
      <c r="F293" s="200">
        <v>0</v>
      </c>
      <c r="G293" s="200">
        <v>0</v>
      </c>
      <c r="H293" s="200">
        <v>0</v>
      </c>
      <c r="I293" s="200">
        <v>0</v>
      </c>
      <c r="J293" s="200">
        <v>0</v>
      </c>
      <c r="K293" s="200">
        <v>0</v>
      </c>
      <c r="L293" s="200">
        <v>0</v>
      </c>
      <c r="M293" s="200">
        <v>0</v>
      </c>
      <c r="N293" s="200">
        <v>0</v>
      </c>
      <c r="O293" s="200">
        <v>0</v>
      </c>
      <c r="P293" s="200">
        <v>1551633.6</v>
      </c>
      <c r="Q293" s="200">
        <v>0</v>
      </c>
      <c r="R293" s="200">
        <v>0</v>
      </c>
      <c r="S293" s="200">
        <v>0</v>
      </c>
      <c r="T293" s="200">
        <v>0</v>
      </c>
      <c r="U293" s="200">
        <v>0</v>
      </c>
      <c r="V293" s="200">
        <v>0</v>
      </c>
      <c r="W293" s="200">
        <v>0</v>
      </c>
      <c r="X293" s="200">
        <v>0</v>
      </c>
      <c r="Y293" s="200">
        <v>0</v>
      </c>
      <c r="Z293" s="200">
        <v>0</v>
      </c>
      <c r="AA293" s="200">
        <v>0</v>
      </c>
      <c r="AB293" s="200">
        <v>1551633.6</v>
      </c>
      <c r="AC293" s="200">
        <v>0</v>
      </c>
      <c r="AD293" s="200">
        <v>0</v>
      </c>
      <c r="AE293" s="200">
        <v>0</v>
      </c>
      <c r="AF293" s="200">
        <v>0</v>
      </c>
      <c r="AG293" s="200">
        <v>0</v>
      </c>
      <c r="AH293" s="200">
        <v>0</v>
      </c>
      <c r="AI293" s="200">
        <v>0</v>
      </c>
      <c r="AJ293" s="200">
        <v>0</v>
      </c>
      <c r="AK293" s="200">
        <v>0</v>
      </c>
      <c r="AL293" s="200">
        <v>0</v>
      </c>
      <c r="AM293" s="200">
        <v>0</v>
      </c>
      <c r="AN293" s="200">
        <v>0</v>
      </c>
      <c r="AO293" s="200">
        <v>0</v>
      </c>
      <c r="AP293" s="200">
        <v>0</v>
      </c>
      <c r="AQ293" s="200">
        <v>0</v>
      </c>
      <c r="AR293" s="200">
        <v>0</v>
      </c>
      <c r="AS293" s="200">
        <v>0</v>
      </c>
      <c r="AT293" s="200">
        <v>0</v>
      </c>
      <c r="AU293" s="200">
        <v>0</v>
      </c>
      <c r="AV293" s="200">
        <v>0</v>
      </c>
      <c r="AW293" s="200">
        <v>0</v>
      </c>
      <c r="AX293" s="200">
        <v>0</v>
      </c>
      <c r="AY293" s="200">
        <v>0</v>
      </c>
      <c r="AZ293" s="200">
        <v>0</v>
      </c>
      <c r="BA293" s="200">
        <v>0</v>
      </c>
      <c r="BB293" s="200">
        <v>0</v>
      </c>
      <c r="BC293" s="200">
        <v>0</v>
      </c>
      <c r="BD293" s="200">
        <v>0</v>
      </c>
      <c r="BE293" s="200">
        <v>0</v>
      </c>
      <c r="BF293" s="200">
        <v>0</v>
      </c>
      <c r="BG293" s="200">
        <v>0</v>
      </c>
      <c r="BH293" s="200">
        <v>0</v>
      </c>
      <c r="BI293" s="205" t="s">
        <v>320</v>
      </c>
      <c r="BJ293" s="205" t="s">
        <v>320</v>
      </c>
      <c r="BK293" s="205" t="s">
        <v>320</v>
      </c>
      <c r="BL293" s="205" t="s">
        <v>320</v>
      </c>
      <c r="BM293" s="205" t="s">
        <v>320</v>
      </c>
      <c r="BN293" s="205" t="s">
        <v>320</v>
      </c>
      <c r="BO293" s="205" t="s">
        <v>320</v>
      </c>
      <c r="BP293" s="205" t="s">
        <v>320</v>
      </c>
      <c r="BQ293" s="205" t="s">
        <v>320</v>
      </c>
      <c r="BR293" s="205" t="s">
        <v>320</v>
      </c>
      <c r="BS293" s="205" t="s">
        <v>320</v>
      </c>
      <c r="BT293" s="200">
        <v>0</v>
      </c>
      <c r="BU293" s="200">
        <v>0</v>
      </c>
      <c r="BV293" s="200">
        <v>0</v>
      </c>
      <c r="BW293" s="200">
        <v>0</v>
      </c>
      <c r="BX293" s="200">
        <v>0</v>
      </c>
      <c r="BY293" s="200">
        <v>0</v>
      </c>
      <c r="BZ293" s="200">
        <v>0</v>
      </c>
      <c r="CA293" s="200">
        <v>0</v>
      </c>
      <c r="CB293" s="200">
        <v>0</v>
      </c>
      <c r="CC293" s="200">
        <v>0</v>
      </c>
      <c r="CD293" s="200">
        <v>0</v>
      </c>
      <c r="CE293" s="200">
        <v>0</v>
      </c>
      <c r="CF293" s="200">
        <v>0</v>
      </c>
      <c r="CG293" s="200">
        <v>0</v>
      </c>
      <c r="CH293" s="205" t="s">
        <v>320</v>
      </c>
      <c r="CI293" s="200">
        <v>0</v>
      </c>
      <c r="CJ293" s="200">
        <v>0</v>
      </c>
      <c r="CK293" s="200">
        <v>0</v>
      </c>
      <c r="CL293" s="200">
        <v>0</v>
      </c>
      <c r="CM293" s="200">
        <v>0</v>
      </c>
      <c r="CN293" s="200">
        <v>0</v>
      </c>
      <c r="CO293" s="200">
        <v>0</v>
      </c>
      <c r="CP293" s="200">
        <v>0</v>
      </c>
      <c r="CQ293" s="200">
        <v>0</v>
      </c>
      <c r="CR293" s="200">
        <v>0</v>
      </c>
      <c r="CS293" s="200">
        <v>0</v>
      </c>
      <c r="CT293" s="205" t="s">
        <v>320</v>
      </c>
      <c r="CU293" s="209" t="s">
        <v>320</v>
      </c>
    </row>
    <row r="294" ht="15.4" customHeight="1" spans="1:99">
      <c r="A294" s="201" t="s">
        <v>813</v>
      </c>
      <c r="B294" s="202" t="s">
        <v>134</v>
      </c>
      <c r="C294" s="202" t="s">
        <v>134</v>
      </c>
      <c r="D294" s="202" t="s">
        <v>814</v>
      </c>
      <c r="E294" s="200">
        <v>8107992.35</v>
      </c>
      <c r="F294" s="200">
        <v>6533547.13</v>
      </c>
      <c r="G294" s="200">
        <v>2554973</v>
      </c>
      <c r="H294" s="200">
        <v>2069216</v>
      </c>
      <c r="I294" s="200">
        <v>70858</v>
      </c>
      <c r="J294" s="200">
        <v>24635.13</v>
      </c>
      <c r="K294" s="200">
        <v>0</v>
      </c>
      <c r="L294" s="200">
        <v>1813865</v>
      </c>
      <c r="M294" s="200">
        <v>0</v>
      </c>
      <c r="N294" s="200">
        <v>0</v>
      </c>
      <c r="O294" s="200">
        <v>0</v>
      </c>
      <c r="P294" s="200">
        <v>1402093.22</v>
      </c>
      <c r="Q294" s="200">
        <v>20060.92</v>
      </c>
      <c r="R294" s="200">
        <v>2623</v>
      </c>
      <c r="S294" s="200">
        <v>0</v>
      </c>
      <c r="T294" s="200">
        <v>0</v>
      </c>
      <c r="U294" s="200">
        <v>0</v>
      </c>
      <c r="V294" s="200">
        <v>0</v>
      </c>
      <c r="W294" s="200">
        <v>0</v>
      </c>
      <c r="X294" s="200">
        <v>0</v>
      </c>
      <c r="Y294" s="200">
        <v>0</v>
      </c>
      <c r="Z294" s="200">
        <v>106786.5</v>
      </c>
      <c r="AA294" s="200">
        <v>0</v>
      </c>
      <c r="AB294" s="200">
        <v>10000</v>
      </c>
      <c r="AC294" s="200">
        <v>0</v>
      </c>
      <c r="AD294" s="200">
        <v>0</v>
      </c>
      <c r="AE294" s="200">
        <v>7377.8</v>
      </c>
      <c r="AF294" s="200">
        <v>8253</v>
      </c>
      <c r="AG294" s="200">
        <v>12000</v>
      </c>
      <c r="AH294" s="200">
        <v>0</v>
      </c>
      <c r="AI294" s="200">
        <v>0</v>
      </c>
      <c r="AJ294" s="200">
        <v>450000</v>
      </c>
      <c r="AK294" s="200">
        <v>0</v>
      </c>
      <c r="AL294" s="200">
        <v>96474</v>
      </c>
      <c r="AM294" s="200">
        <v>0</v>
      </c>
      <c r="AN294" s="200">
        <v>2468</v>
      </c>
      <c r="AO294" s="200">
        <v>666050</v>
      </c>
      <c r="AP294" s="200">
        <v>0</v>
      </c>
      <c r="AQ294" s="200">
        <v>20000</v>
      </c>
      <c r="AR294" s="200">
        <v>172352</v>
      </c>
      <c r="AS294" s="200">
        <v>0</v>
      </c>
      <c r="AT294" s="200">
        <v>0</v>
      </c>
      <c r="AU294" s="200">
        <v>0</v>
      </c>
      <c r="AV294" s="200">
        <v>0</v>
      </c>
      <c r="AW294" s="200">
        <v>109361</v>
      </c>
      <c r="AX294" s="200">
        <v>0</v>
      </c>
      <c r="AY294" s="200">
        <v>0</v>
      </c>
      <c r="AZ294" s="200">
        <v>0</v>
      </c>
      <c r="BA294" s="200">
        <v>0</v>
      </c>
      <c r="BB294" s="200">
        <v>0</v>
      </c>
      <c r="BC294" s="200">
        <v>0</v>
      </c>
      <c r="BD294" s="200">
        <v>0</v>
      </c>
      <c r="BE294" s="200">
        <v>0</v>
      </c>
      <c r="BF294" s="200">
        <v>0</v>
      </c>
      <c r="BG294" s="200">
        <v>0</v>
      </c>
      <c r="BH294" s="200">
        <v>62991</v>
      </c>
      <c r="BI294" s="205" t="s">
        <v>320</v>
      </c>
      <c r="BJ294" s="205" t="s">
        <v>320</v>
      </c>
      <c r="BK294" s="205" t="s">
        <v>320</v>
      </c>
      <c r="BL294" s="205" t="s">
        <v>320</v>
      </c>
      <c r="BM294" s="205" t="s">
        <v>320</v>
      </c>
      <c r="BN294" s="205" t="s">
        <v>320</v>
      </c>
      <c r="BO294" s="205" t="s">
        <v>320</v>
      </c>
      <c r="BP294" s="205" t="s">
        <v>320</v>
      </c>
      <c r="BQ294" s="205" t="s">
        <v>320</v>
      </c>
      <c r="BR294" s="205" t="s">
        <v>320</v>
      </c>
      <c r="BS294" s="205" t="s">
        <v>320</v>
      </c>
      <c r="BT294" s="200">
        <v>0</v>
      </c>
      <c r="BU294" s="200">
        <v>0</v>
      </c>
      <c r="BV294" s="200">
        <v>0</v>
      </c>
      <c r="BW294" s="200">
        <v>0</v>
      </c>
      <c r="BX294" s="200">
        <v>0</v>
      </c>
      <c r="BY294" s="200">
        <v>0</v>
      </c>
      <c r="BZ294" s="200">
        <v>0</v>
      </c>
      <c r="CA294" s="200">
        <v>0</v>
      </c>
      <c r="CB294" s="200">
        <v>0</v>
      </c>
      <c r="CC294" s="200">
        <v>0</v>
      </c>
      <c r="CD294" s="200">
        <v>0</v>
      </c>
      <c r="CE294" s="200">
        <v>0</v>
      </c>
      <c r="CF294" s="200">
        <v>0</v>
      </c>
      <c r="CG294" s="200">
        <v>0</v>
      </c>
      <c r="CH294" s="205" t="s">
        <v>320</v>
      </c>
      <c r="CI294" s="200">
        <v>0</v>
      </c>
      <c r="CJ294" s="200">
        <v>0</v>
      </c>
      <c r="CK294" s="200">
        <v>0</v>
      </c>
      <c r="CL294" s="200">
        <v>0</v>
      </c>
      <c r="CM294" s="200">
        <v>0</v>
      </c>
      <c r="CN294" s="200">
        <v>0</v>
      </c>
      <c r="CO294" s="200">
        <v>0</v>
      </c>
      <c r="CP294" s="200">
        <v>0</v>
      </c>
      <c r="CQ294" s="200">
        <v>0</v>
      </c>
      <c r="CR294" s="200">
        <v>0</v>
      </c>
      <c r="CS294" s="200">
        <v>0</v>
      </c>
      <c r="CT294" s="205" t="s">
        <v>320</v>
      </c>
      <c r="CU294" s="209" t="s">
        <v>320</v>
      </c>
    </row>
    <row r="295" ht="15.4" customHeight="1" spans="1:99">
      <c r="A295" s="201" t="s">
        <v>815</v>
      </c>
      <c r="B295" s="202" t="s">
        <v>134</v>
      </c>
      <c r="C295" s="202" t="s">
        <v>134</v>
      </c>
      <c r="D295" s="202" t="s">
        <v>816</v>
      </c>
      <c r="E295" s="200">
        <v>4882117.85</v>
      </c>
      <c r="F295" s="200">
        <v>4212049.13</v>
      </c>
      <c r="G295" s="200">
        <v>1680516</v>
      </c>
      <c r="H295" s="200">
        <v>1341564</v>
      </c>
      <c r="I295" s="200">
        <v>10368</v>
      </c>
      <c r="J295" s="200">
        <v>16269.13</v>
      </c>
      <c r="K295" s="200">
        <v>0</v>
      </c>
      <c r="L295" s="200">
        <v>1163332</v>
      </c>
      <c r="M295" s="200">
        <v>0</v>
      </c>
      <c r="N295" s="200">
        <v>0</v>
      </c>
      <c r="O295" s="200">
        <v>0</v>
      </c>
      <c r="P295" s="200">
        <v>560707.72</v>
      </c>
      <c r="Q295" s="200">
        <v>13525.92</v>
      </c>
      <c r="R295" s="200">
        <v>2623</v>
      </c>
      <c r="S295" s="200">
        <v>0</v>
      </c>
      <c r="T295" s="200">
        <v>0</v>
      </c>
      <c r="U295" s="200">
        <v>0</v>
      </c>
      <c r="V295" s="200">
        <v>0</v>
      </c>
      <c r="W295" s="200">
        <v>0</v>
      </c>
      <c r="X295" s="200">
        <v>0</v>
      </c>
      <c r="Y295" s="200">
        <v>0</v>
      </c>
      <c r="Z295" s="200">
        <v>53574</v>
      </c>
      <c r="AA295" s="200">
        <v>0</v>
      </c>
      <c r="AB295" s="200">
        <v>0</v>
      </c>
      <c r="AC295" s="200">
        <v>0</v>
      </c>
      <c r="AD295" s="200">
        <v>0</v>
      </c>
      <c r="AE295" s="200">
        <v>1653.8</v>
      </c>
      <c r="AF295" s="200">
        <v>4468</v>
      </c>
      <c r="AG295" s="200">
        <v>0</v>
      </c>
      <c r="AH295" s="200">
        <v>0</v>
      </c>
      <c r="AI295" s="200">
        <v>0</v>
      </c>
      <c r="AJ295" s="200">
        <v>0</v>
      </c>
      <c r="AK295" s="200">
        <v>0</v>
      </c>
      <c r="AL295" s="200">
        <v>63013</v>
      </c>
      <c r="AM295" s="200">
        <v>0</v>
      </c>
      <c r="AN295" s="200">
        <v>0</v>
      </c>
      <c r="AO295" s="200">
        <v>421850</v>
      </c>
      <c r="AP295" s="200">
        <v>0</v>
      </c>
      <c r="AQ295" s="200">
        <v>0</v>
      </c>
      <c r="AR295" s="200">
        <v>109361</v>
      </c>
      <c r="AS295" s="200">
        <v>0</v>
      </c>
      <c r="AT295" s="200">
        <v>0</v>
      </c>
      <c r="AU295" s="200">
        <v>0</v>
      </c>
      <c r="AV295" s="200">
        <v>0</v>
      </c>
      <c r="AW295" s="200">
        <v>109361</v>
      </c>
      <c r="AX295" s="200">
        <v>0</v>
      </c>
      <c r="AY295" s="200">
        <v>0</v>
      </c>
      <c r="AZ295" s="200">
        <v>0</v>
      </c>
      <c r="BA295" s="200">
        <v>0</v>
      </c>
      <c r="BB295" s="200">
        <v>0</v>
      </c>
      <c r="BC295" s="200">
        <v>0</v>
      </c>
      <c r="BD295" s="200">
        <v>0</v>
      </c>
      <c r="BE295" s="200">
        <v>0</v>
      </c>
      <c r="BF295" s="200">
        <v>0</v>
      </c>
      <c r="BG295" s="200">
        <v>0</v>
      </c>
      <c r="BH295" s="200">
        <v>0</v>
      </c>
      <c r="BI295" s="205" t="s">
        <v>320</v>
      </c>
      <c r="BJ295" s="205" t="s">
        <v>320</v>
      </c>
      <c r="BK295" s="205" t="s">
        <v>320</v>
      </c>
      <c r="BL295" s="205" t="s">
        <v>320</v>
      </c>
      <c r="BM295" s="205" t="s">
        <v>320</v>
      </c>
      <c r="BN295" s="205" t="s">
        <v>320</v>
      </c>
      <c r="BO295" s="205" t="s">
        <v>320</v>
      </c>
      <c r="BP295" s="205" t="s">
        <v>320</v>
      </c>
      <c r="BQ295" s="205" t="s">
        <v>320</v>
      </c>
      <c r="BR295" s="205" t="s">
        <v>320</v>
      </c>
      <c r="BS295" s="205" t="s">
        <v>320</v>
      </c>
      <c r="BT295" s="200">
        <v>0</v>
      </c>
      <c r="BU295" s="200">
        <v>0</v>
      </c>
      <c r="BV295" s="200">
        <v>0</v>
      </c>
      <c r="BW295" s="200">
        <v>0</v>
      </c>
      <c r="BX295" s="200">
        <v>0</v>
      </c>
      <c r="BY295" s="200">
        <v>0</v>
      </c>
      <c r="BZ295" s="200">
        <v>0</v>
      </c>
      <c r="CA295" s="200">
        <v>0</v>
      </c>
      <c r="CB295" s="200">
        <v>0</v>
      </c>
      <c r="CC295" s="200">
        <v>0</v>
      </c>
      <c r="CD295" s="200">
        <v>0</v>
      </c>
      <c r="CE295" s="200">
        <v>0</v>
      </c>
      <c r="CF295" s="200">
        <v>0</v>
      </c>
      <c r="CG295" s="200">
        <v>0</v>
      </c>
      <c r="CH295" s="205" t="s">
        <v>320</v>
      </c>
      <c r="CI295" s="200">
        <v>0</v>
      </c>
      <c r="CJ295" s="200">
        <v>0</v>
      </c>
      <c r="CK295" s="200">
        <v>0</v>
      </c>
      <c r="CL295" s="200">
        <v>0</v>
      </c>
      <c r="CM295" s="200">
        <v>0</v>
      </c>
      <c r="CN295" s="200">
        <v>0</v>
      </c>
      <c r="CO295" s="200">
        <v>0</v>
      </c>
      <c r="CP295" s="200">
        <v>0</v>
      </c>
      <c r="CQ295" s="200">
        <v>0</v>
      </c>
      <c r="CR295" s="200">
        <v>0</v>
      </c>
      <c r="CS295" s="200">
        <v>0</v>
      </c>
      <c r="CT295" s="205" t="s">
        <v>320</v>
      </c>
      <c r="CU295" s="209" t="s">
        <v>320</v>
      </c>
    </row>
    <row r="296" ht="15.4" customHeight="1" spans="1:99">
      <c r="A296" s="201" t="s">
        <v>817</v>
      </c>
      <c r="B296" s="202" t="s">
        <v>134</v>
      </c>
      <c r="C296" s="202" t="s">
        <v>134</v>
      </c>
      <c r="D296" s="202" t="s">
        <v>818</v>
      </c>
      <c r="E296" s="200">
        <v>2725874.5</v>
      </c>
      <c r="F296" s="200">
        <v>2321498</v>
      </c>
      <c r="G296" s="200">
        <v>874457</v>
      </c>
      <c r="H296" s="200">
        <v>727652</v>
      </c>
      <c r="I296" s="200">
        <v>60490</v>
      </c>
      <c r="J296" s="200">
        <v>8366</v>
      </c>
      <c r="K296" s="200">
        <v>0</v>
      </c>
      <c r="L296" s="200">
        <v>650533</v>
      </c>
      <c r="M296" s="200">
        <v>0</v>
      </c>
      <c r="N296" s="200">
        <v>0</v>
      </c>
      <c r="O296" s="200">
        <v>0</v>
      </c>
      <c r="P296" s="200">
        <v>341385.5</v>
      </c>
      <c r="Q296" s="200">
        <v>3535</v>
      </c>
      <c r="R296" s="200">
        <v>0</v>
      </c>
      <c r="S296" s="200">
        <v>0</v>
      </c>
      <c r="T296" s="200">
        <v>0</v>
      </c>
      <c r="U296" s="200">
        <v>0</v>
      </c>
      <c r="V296" s="200">
        <v>0</v>
      </c>
      <c r="W296" s="200">
        <v>0</v>
      </c>
      <c r="X296" s="200">
        <v>0</v>
      </c>
      <c r="Y296" s="200">
        <v>0</v>
      </c>
      <c r="Z296" s="200">
        <v>48212.5</v>
      </c>
      <c r="AA296" s="200">
        <v>0</v>
      </c>
      <c r="AB296" s="200">
        <v>0</v>
      </c>
      <c r="AC296" s="200">
        <v>0</v>
      </c>
      <c r="AD296" s="200">
        <v>0</v>
      </c>
      <c r="AE296" s="200">
        <v>5724</v>
      </c>
      <c r="AF296" s="200">
        <v>3785</v>
      </c>
      <c r="AG296" s="200">
        <v>0</v>
      </c>
      <c r="AH296" s="200">
        <v>0</v>
      </c>
      <c r="AI296" s="200">
        <v>0</v>
      </c>
      <c r="AJ296" s="200">
        <v>0</v>
      </c>
      <c r="AK296" s="200">
        <v>0</v>
      </c>
      <c r="AL296" s="200">
        <v>33461</v>
      </c>
      <c r="AM296" s="200">
        <v>0</v>
      </c>
      <c r="AN296" s="200">
        <v>2468</v>
      </c>
      <c r="AO296" s="200">
        <v>244200</v>
      </c>
      <c r="AP296" s="200">
        <v>0</v>
      </c>
      <c r="AQ296" s="200">
        <v>0</v>
      </c>
      <c r="AR296" s="200">
        <v>62991</v>
      </c>
      <c r="AS296" s="200">
        <v>0</v>
      </c>
      <c r="AT296" s="200">
        <v>0</v>
      </c>
      <c r="AU296" s="200">
        <v>0</v>
      </c>
      <c r="AV296" s="200">
        <v>0</v>
      </c>
      <c r="AW296" s="200">
        <v>0</v>
      </c>
      <c r="AX296" s="200">
        <v>0</v>
      </c>
      <c r="AY296" s="200">
        <v>0</v>
      </c>
      <c r="AZ296" s="200">
        <v>0</v>
      </c>
      <c r="BA296" s="200">
        <v>0</v>
      </c>
      <c r="BB296" s="200">
        <v>0</v>
      </c>
      <c r="BC296" s="200">
        <v>0</v>
      </c>
      <c r="BD296" s="200">
        <v>0</v>
      </c>
      <c r="BE296" s="200">
        <v>0</v>
      </c>
      <c r="BF296" s="200">
        <v>0</v>
      </c>
      <c r="BG296" s="200">
        <v>0</v>
      </c>
      <c r="BH296" s="200">
        <v>62991</v>
      </c>
      <c r="BI296" s="205" t="s">
        <v>320</v>
      </c>
      <c r="BJ296" s="205" t="s">
        <v>320</v>
      </c>
      <c r="BK296" s="205" t="s">
        <v>320</v>
      </c>
      <c r="BL296" s="205" t="s">
        <v>320</v>
      </c>
      <c r="BM296" s="205" t="s">
        <v>320</v>
      </c>
      <c r="BN296" s="205" t="s">
        <v>320</v>
      </c>
      <c r="BO296" s="205" t="s">
        <v>320</v>
      </c>
      <c r="BP296" s="205" t="s">
        <v>320</v>
      </c>
      <c r="BQ296" s="205" t="s">
        <v>320</v>
      </c>
      <c r="BR296" s="205" t="s">
        <v>320</v>
      </c>
      <c r="BS296" s="205" t="s">
        <v>320</v>
      </c>
      <c r="BT296" s="200">
        <v>0</v>
      </c>
      <c r="BU296" s="200">
        <v>0</v>
      </c>
      <c r="BV296" s="200">
        <v>0</v>
      </c>
      <c r="BW296" s="200">
        <v>0</v>
      </c>
      <c r="BX296" s="200">
        <v>0</v>
      </c>
      <c r="BY296" s="200">
        <v>0</v>
      </c>
      <c r="BZ296" s="200">
        <v>0</v>
      </c>
      <c r="CA296" s="200">
        <v>0</v>
      </c>
      <c r="CB296" s="200">
        <v>0</v>
      </c>
      <c r="CC296" s="200">
        <v>0</v>
      </c>
      <c r="CD296" s="200">
        <v>0</v>
      </c>
      <c r="CE296" s="200">
        <v>0</v>
      </c>
      <c r="CF296" s="200">
        <v>0</v>
      </c>
      <c r="CG296" s="200">
        <v>0</v>
      </c>
      <c r="CH296" s="205" t="s">
        <v>320</v>
      </c>
      <c r="CI296" s="200">
        <v>0</v>
      </c>
      <c r="CJ296" s="200">
        <v>0</v>
      </c>
      <c r="CK296" s="200">
        <v>0</v>
      </c>
      <c r="CL296" s="200">
        <v>0</v>
      </c>
      <c r="CM296" s="200">
        <v>0</v>
      </c>
      <c r="CN296" s="200">
        <v>0</v>
      </c>
      <c r="CO296" s="200">
        <v>0</v>
      </c>
      <c r="CP296" s="200">
        <v>0</v>
      </c>
      <c r="CQ296" s="200">
        <v>0</v>
      </c>
      <c r="CR296" s="200">
        <v>0</v>
      </c>
      <c r="CS296" s="200">
        <v>0</v>
      </c>
      <c r="CT296" s="205" t="s">
        <v>320</v>
      </c>
      <c r="CU296" s="209" t="s">
        <v>320</v>
      </c>
    </row>
    <row r="297" ht="15.4" customHeight="1" spans="1:99">
      <c r="A297" s="201" t="s">
        <v>819</v>
      </c>
      <c r="B297" s="202" t="s">
        <v>134</v>
      </c>
      <c r="C297" s="202" t="s">
        <v>134</v>
      </c>
      <c r="D297" s="202" t="s">
        <v>820</v>
      </c>
      <c r="E297" s="200">
        <v>500000</v>
      </c>
      <c r="F297" s="200">
        <v>0</v>
      </c>
      <c r="G297" s="200">
        <v>0</v>
      </c>
      <c r="H297" s="200">
        <v>0</v>
      </c>
      <c r="I297" s="200">
        <v>0</v>
      </c>
      <c r="J297" s="200">
        <v>0</v>
      </c>
      <c r="K297" s="200">
        <v>0</v>
      </c>
      <c r="L297" s="200">
        <v>0</v>
      </c>
      <c r="M297" s="200">
        <v>0</v>
      </c>
      <c r="N297" s="200">
        <v>0</v>
      </c>
      <c r="O297" s="200">
        <v>0</v>
      </c>
      <c r="P297" s="200">
        <v>500000</v>
      </c>
      <c r="Q297" s="200">
        <v>3000</v>
      </c>
      <c r="R297" s="200">
        <v>0</v>
      </c>
      <c r="S297" s="200">
        <v>0</v>
      </c>
      <c r="T297" s="200">
        <v>0</v>
      </c>
      <c r="U297" s="200">
        <v>0</v>
      </c>
      <c r="V297" s="200">
        <v>0</v>
      </c>
      <c r="W297" s="200">
        <v>0</v>
      </c>
      <c r="X297" s="200">
        <v>0</v>
      </c>
      <c r="Y297" s="200">
        <v>0</v>
      </c>
      <c r="Z297" s="200">
        <v>5000</v>
      </c>
      <c r="AA297" s="200">
        <v>0</v>
      </c>
      <c r="AB297" s="200">
        <v>10000</v>
      </c>
      <c r="AC297" s="200">
        <v>0</v>
      </c>
      <c r="AD297" s="200">
        <v>0</v>
      </c>
      <c r="AE297" s="200">
        <v>0</v>
      </c>
      <c r="AF297" s="200">
        <v>0</v>
      </c>
      <c r="AG297" s="200">
        <v>12000</v>
      </c>
      <c r="AH297" s="200">
        <v>0</v>
      </c>
      <c r="AI297" s="200">
        <v>0</v>
      </c>
      <c r="AJ297" s="200">
        <v>450000</v>
      </c>
      <c r="AK297" s="200">
        <v>0</v>
      </c>
      <c r="AL297" s="200">
        <v>0</v>
      </c>
      <c r="AM297" s="200">
        <v>0</v>
      </c>
      <c r="AN297" s="200">
        <v>0</v>
      </c>
      <c r="AO297" s="200">
        <v>0</v>
      </c>
      <c r="AP297" s="200">
        <v>0</v>
      </c>
      <c r="AQ297" s="200">
        <v>20000</v>
      </c>
      <c r="AR297" s="200">
        <v>0</v>
      </c>
      <c r="AS297" s="200">
        <v>0</v>
      </c>
      <c r="AT297" s="200">
        <v>0</v>
      </c>
      <c r="AU297" s="200">
        <v>0</v>
      </c>
      <c r="AV297" s="200">
        <v>0</v>
      </c>
      <c r="AW297" s="200">
        <v>0</v>
      </c>
      <c r="AX297" s="200">
        <v>0</v>
      </c>
      <c r="AY297" s="200">
        <v>0</v>
      </c>
      <c r="AZ297" s="200">
        <v>0</v>
      </c>
      <c r="BA297" s="200">
        <v>0</v>
      </c>
      <c r="BB297" s="200">
        <v>0</v>
      </c>
      <c r="BC297" s="200">
        <v>0</v>
      </c>
      <c r="BD297" s="200">
        <v>0</v>
      </c>
      <c r="BE297" s="200">
        <v>0</v>
      </c>
      <c r="BF297" s="200">
        <v>0</v>
      </c>
      <c r="BG297" s="200">
        <v>0</v>
      </c>
      <c r="BH297" s="200">
        <v>0</v>
      </c>
      <c r="BI297" s="205" t="s">
        <v>320</v>
      </c>
      <c r="BJ297" s="205" t="s">
        <v>320</v>
      </c>
      <c r="BK297" s="205" t="s">
        <v>320</v>
      </c>
      <c r="BL297" s="205" t="s">
        <v>320</v>
      </c>
      <c r="BM297" s="205" t="s">
        <v>320</v>
      </c>
      <c r="BN297" s="205" t="s">
        <v>320</v>
      </c>
      <c r="BO297" s="205" t="s">
        <v>320</v>
      </c>
      <c r="BP297" s="205" t="s">
        <v>320</v>
      </c>
      <c r="BQ297" s="205" t="s">
        <v>320</v>
      </c>
      <c r="BR297" s="205" t="s">
        <v>320</v>
      </c>
      <c r="BS297" s="205" t="s">
        <v>320</v>
      </c>
      <c r="BT297" s="200">
        <v>0</v>
      </c>
      <c r="BU297" s="200">
        <v>0</v>
      </c>
      <c r="BV297" s="200">
        <v>0</v>
      </c>
      <c r="BW297" s="200">
        <v>0</v>
      </c>
      <c r="BX297" s="200">
        <v>0</v>
      </c>
      <c r="BY297" s="200">
        <v>0</v>
      </c>
      <c r="BZ297" s="200">
        <v>0</v>
      </c>
      <c r="CA297" s="200">
        <v>0</v>
      </c>
      <c r="CB297" s="200">
        <v>0</v>
      </c>
      <c r="CC297" s="200">
        <v>0</v>
      </c>
      <c r="CD297" s="200">
        <v>0</v>
      </c>
      <c r="CE297" s="200">
        <v>0</v>
      </c>
      <c r="CF297" s="200">
        <v>0</v>
      </c>
      <c r="CG297" s="200">
        <v>0</v>
      </c>
      <c r="CH297" s="205" t="s">
        <v>320</v>
      </c>
      <c r="CI297" s="200">
        <v>0</v>
      </c>
      <c r="CJ297" s="200">
        <v>0</v>
      </c>
      <c r="CK297" s="200">
        <v>0</v>
      </c>
      <c r="CL297" s="200">
        <v>0</v>
      </c>
      <c r="CM297" s="200">
        <v>0</v>
      </c>
      <c r="CN297" s="200">
        <v>0</v>
      </c>
      <c r="CO297" s="200">
        <v>0</v>
      </c>
      <c r="CP297" s="200">
        <v>0</v>
      </c>
      <c r="CQ297" s="200">
        <v>0</v>
      </c>
      <c r="CR297" s="200">
        <v>0</v>
      </c>
      <c r="CS297" s="200">
        <v>0</v>
      </c>
      <c r="CT297" s="205" t="s">
        <v>320</v>
      </c>
      <c r="CU297" s="209" t="s">
        <v>320</v>
      </c>
    </row>
    <row r="298" ht="15.4" customHeight="1" spans="1:99">
      <c r="A298" s="201" t="s">
        <v>821</v>
      </c>
      <c r="B298" s="202" t="s">
        <v>134</v>
      </c>
      <c r="C298" s="202" t="s">
        <v>134</v>
      </c>
      <c r="D298" s="202" t="s">
        <v>822</v>
      </c>
      <c r="E298" s="200">
        <v>245590.78</v>
      </c>
      <c r="F298" s="200">
        <v>0</v>
      </c>
      <c r="G298" s="200">
        <v>0</v>
      </c>
      <c r="H298" s="200">
        <v>0</v>
      </c>
      <c r="I298" s="200">
        <v>0</v>
      </c>
      <c r="J298" s="200">
        <v>0</v>
      </c>
      <c r="K298" s="200">
        <v>0</v>
      </c>
      <c r="L298" s="200">
        <v>0</v>
      </c>
      <c r="M298" s="200">
        <v>0</v>
      </c>
      <c r="N298" s="200">
        <v>0</v>
      </c>
      <c r="O298" s="200">
        <v>0</v>
      </c>
      <c r="P298" s="200">
        <v>67990.78</v>
      </c>
      <c r="Q298" s="200">
        <v>6732</v>
      </c>
      <c r="R298" s="200">
        <v>0</v>
      </c>
      <c r="S298" s="200">
        <v>0</v>
      </c>
      <c r="T298" s="200">
        <v>0</v>
      </c>
      <c r="U298" s="200">
        <v>0</v>
      </c>
      <c r="V298" s="200">
        <v>1098.2</v>
      </c>
      <c r="W298" s="200">
        <v>29250.58</v>
      </c>
      <c r="X298" s="200">
        <v>0</v>
      </c>
      <c r="Y298" s="200">
        <v>0</v>
      </c>
      <c r="Z298" s="200">
        <v>14532.5</v>
      </c>
      <c r="AA298" s="200">
        <v>0</v>
      </c>
      <c r="AB298" s="200">
        <v>0</v>
      </c>
      <c r="AC298" s="200">
        <v>0</v>
      </c>
      <c r="AD298" s="200">
        <v>0</v>
      </c>
      <c r="AE298" s="200">
        <v>486</v>
      </c>
      <c r="AF298" s="200">
        <v>242</v>
      </c>
      <c r="AG298" s="200">
        <v>0</v>
      </c>
      <c r="AH298" s="200">
        <v>0</v>
      </c>
      <c r="AI298" s="200">
        <v>0</v>
      </c>
      <c r="AJ298" s="200">
        <v>0</v>
      </c>
      <c r="AK298" s="200">
        <v>0</v>
      </c>
      <c r="AL298" s="200">
        <v>0</v>
      </c>
      <c r="AM298" s="200">
        <v>0</v>
      </c>
      <c r="AN298" s="200">
        <v>14049.5</v>
      </c>
      <c r="AO298" s="200">
        <v>0</v>
      </c>
      <c r="AP298" s="200">
        <v>0</v>
      </c>
      <c r="AQ298" s="200">
        <v>1600</v>
      </c>
      <c r="AR298" s="200">
        <v>0</v>
      </c>
      <c r="AS298" s="200">
        <v>0</v>
      </c>
      <c r="AT298" s="200">
        <v>0</v>
      </c>
      <c r="AU298" s="200">
        <v>0</v>
      </c>
      <c r="AV298" s="200">
        <v>0</v>
      </c>
      <c r="AW298" s="200">
        <v>0</v>
      </c>
      <c r="AX298" s="200">
        <v>0</v>
      </c>
      <c r="AY298" s="200">
        <v>0</v>
      </c>
      <c r="AZ298" s="200">
        <v>0</v>
      </c>
      <c r="BA298" s="200">
        <v>0</v>
      </c>
      <c r="BB298" s="200">
        <v>0</v>
      </c>
      <c r="BC298" s="200">
        <v>0</v>
      </c>
      <c r="BD298" s="200">
        <v>0</v>
      </c>
      <c r="BE298" s="200">
        <v>0</v>
      </c>
      <c r="BF298" s="200">
        <v>0</v>
      </c>
      <c r="BG298" s="200">
        <v>0</v>
      </c>
      <c r="BH298" s="200">
        <v>0</v>
      </c>
      <c r="BI298" s="205" t="s">
        <v>320</v>
      </c>
      <c r="BJ298" s="205" t="s">
        <v>320</v>
      </c>
      <c r="BK298" s="205" t="s">
        <v>320</v>
      </c>
      <c r="BL298" s="205" t="s">
        <v>320</v>
      </c>
      <c r="BM298" s="205" t="s">
        <v>320</v>
      </c>
      <c r="BN298" s="205" t="s">
        <v>320</v>
      </c>
      <c r="BO298" s="205" t="s">
        <v>320</v>
      </c>
      <c r="BP298" s="205" t="s">
        <v>320</v>
      </c>
      <c r="BQ298" s="205" t="s">
        <v>320</v>
      </c>
      <c r="BR298" s="205" t="s">
        <v>320</v>
      </c>
      <c r="BS298" s="205" t="s">
        <v>320</v>
      </c>
      <c r="BT298" s="200">
        <v>0</v>
      </c>
      <c r="BU298" s="200">
        <v>0</v>
      </c>
      <c r="BV298" s="200">
        <v>0</v>
      </c>
      <c r="BW298" s="200">
        <v>0</v>
      </c>
      <c r="BX298" s="200">
        <v>0</v>
      </c>
      <c r="BY298" s="200">
        <v>0</v>
      </c>
      <c r="BZ298" s="200">
        <v>0</v>
      </c>
      <c r="CA298" s="200">
        <v>0</v>
      </c>
      <c r="CB298" s="200">
        <v>0</v>
      </c>
      <c r="CC298" s="200">
        <v>0</v>
      </c>
      <c r="CD298" s="200">
        <v>0</v>
      </c>
      <c r="CE298" s="200">
        <v>0</v>
      </c>
      <c r="CF298" s="200">
        <v>0</v>
      </c>
      <c r="CG298" s="200">
        <v>0</v>
      </c>
      <c r="CH298" s="205" t="s">
        <v>320</v>
      </c>
      <c r="CI298" s="200">
        <v>0</v>
      </c>
      <c r="CJ298" s="200">
        <v>177600</v>
      </c>
      <c r="CK298" s="200">
        <v>177600</v>
      </c>
      <c r="CL298" s="200">
        <v>0</v>
      </c>
      <c r="CM298" s="200">
        <v>0</v>
      </c>
      <c r="CN298" s="200">
        <v>0</v>
      </c>
      <c r="CO298" s="200">
        <v>0</v>
      </c>
      <c r="CP298" s="200">
        <v>0</v>
      </c>
      <c r="CQ298" s="200">
        <v>0</v>
      </c>
      <c r="CR298" s="200">
        <v>0</v>
      </c>
      <c r="CS298" s="200">
        <v>0</v>
      </c>
      <c r="CT298" s="205" t="s">
        <v>320</v>
      </c>
      <c r="CU298" s="209" t="s">
        <v>320</v>
      </c>
    </row>
    <row r="299" ht="15.4" customHeight="1" spans="1:99">
      <c r="A299" s="201" t="s">
        <v>823</v>
      </c>
      <c r="B299" s="202" t="s">
        <v>134</v>
      </c>
      <c r="C299" s="202" t="s">
        <v>134</v>
      </c>
      <c r="D299" s="202" t="s">
        <v>824</v>
      </c>
      <c r="E299" s="200">
        <v>245590.78</v>
      </c>
      <c r="F299" s="200">
        <v>0</v>
      </c>
      <c r="G299" s="200">
        <v>0</v>
      </c>
      <c r="H299" s="200">
        <v>0</v>
      </c>
      <c r="I299" s="200">
        <v>0</v>
      </c>
      <c r="J299" s="200">
        <v>0</v>
      </c>
      <c r="K299" s="200">
        <v>0</v>
      </c>
      <c r="L299" s="200">
        <v>0</v>
      </c>
      <c r="M299" s="200">
        <v>0</v>
      </c>
      <c r="N299" s="200">
        <v>0</v>
      </c>
      <c r="O299" s="200">
        <v>0</v>
      </c>
      <c r="P299" s="200">
        <v>67990.78</v>
      </c>
      <c r="Q299" s="200">
        <v>6732</v>
      </c>
      <c r="R299" s="200">
        <v>0</v>
      </c>
      <c r="S299" s="200">
        <v>0</v>
      </c>
      <c r="T299" s="200">
        <v>0</v>
      </c>
      <c r="U299" s="200">
        <v>0</v>
      </c>
      <c r="V299" s="200">
        <v>1098.2</v>
      </c>
      <c r="W299" s="200">
        <v>29250.58</v>
      </c>
      <c r="X299" s="200">
        <v>0</v>
      </c>
      <c r="Y299" s="200">
        <v>0</v>
      </c>
      <c r="Z299" s="200">
        <v>14532.5</v>
      </c>
      <c r="AA299" s="200">
        <v>0</v>
      </c>
      <c r="AB299" s="200">
        <v>0</v>
      </c>
      <c r="AC299" s="200">
        <v>0</v>
      </c>
      <c r="AD299" s="200">
        <v>0</v>
      </c>
      <c r="AE299" s="200">
        <v>486</v>
      </c>
      <c r="AF299" s="200">
        <v>242</v>
      </c>
      <c r="AG299" s="200">
        <v>0</v>
      </c>
      <c r="AH299" s="200">
        <v>0</v>
      </c>
      <c r="AI299" s="200">
        <v>0</v>
      </c>
      <c r="AJ299" s="200">
        <v>0</v>
      </c>
      <c r="AK299" s="200">
        <v>0</v>
      </c>
      <c r="AL299" s="200">
        <v>0</v>
      </c>
      <c r="AM299" s="200">
        <v>0</v>
      </c>
      <c r="AN299" s="200">
        <v>14049.5</v>
      </c>
      <c r="AO299" s="200">
        <v>0</v>
      </c>
      <c r="AP299" s="200">
        <v>0</v>
      </c>
      <c r="AQ299" s="200">
        <v>1600</v>
      </c>
      <c r="AR299" s="200">
        <v>0</v>
      </c>
      <c r="AS299" s="200">
        <v>0</v>
      </c>
      <c r="AT299" s="200">
        <v>0</v>
      </c>
      <c r="AU299" s="200">
        <v>0</v>
      </c>
      <c r="AV299" s="200">
        <v>0</v>
      </c>
      <c r="AW299" s="200">
        <v>0</v>
      </c>
      <c r="AX299" s="200">
        <v>0</v>
      </c>
      <c r="AY299" s="200">
        <v>0</v>
      </c>
      <c r="AZ299" s="200">
        <v>0</v>
      </c>
      <c r="BA299" s="200">
        <v>0</v>
      </c>
      <c r="BB299" s="200">
        <v>0</v>
      </c>
      <c r="BC299" s="200">
        <v>0</v>
      </c>
      <c r="BD299" s="200">
        <v>0</v>
      </c>
      <c r="BE299" s="200">
        <v>0</v>
      </c>
      <c r="BF299" s="200">
        <v>0</v>
      </c>
      <c r="BG299" s="200">
        <v>0</v>
      </c>
      <c r="BH299" s="200">
        <v>0</v>
      </c>
      <c r="BI299" s="205" t="s">
        <v>320</v>
      </c>
      <c r="BJ299" s="205" t="s">
        <v>320</v>
      </c>
      <c r="BK299" s="205" t="s">
        <v>320</v>
      </c>
      <c r="BL299" s="205" t="s">
        <v>320</v>
      </c>
      <c r="BM299" s="205" t="s">
        <v>320</v>
      </c>
      <c r="BN299" s="205" t="s">
        <v>320</v>
      </c>
      <c r="BO299" s="205" t="s">
        <v>320</v>
      </c>
      <c r="BP299" s="205" t="s">
        <v>320</v>
      </c>
      <c r="BQ299" s="205" t="s">
        <v>320</v>
      </c>
      <c r="BR299" s="205" t="s">
        <v>320</v>
      </c>
      <c r="BS299" s="205" t="s">
        <v>320</v>
      </c>
      <c r="BT299" s="200">
        <v>0</v>
      </c>
      <c r="BU299" s="200">
        <v>0</v>
      </c>
      <c r="BV299" s="200">
        <v>0</v>
      </c>
      <c r="BW299" s="200">
        <v>0</v>
      </c>
      <c r="BX299" s="200">
        <v>0</v>
      </c>
      <c r="BY299" s="200">
        <v>0</v>
      </c>
      <c r="BZ299" s="200">
        <v>0</v>
      </c>
      <c r="CA299" s="200">
        <v>0</v>
      </c>
      <c r="CB299" s="200">
        <v>0</v>
      </c>
      <c r="CC299" s="200">
        <v>0</v>
      </c>
      <c r="CD299" s="200">
        <v>0</v>
      </c>
      <c r="CE299" s="200">
        <v>0</v>
      </c>
      <c r="CF299" s="200">
        <v>0</v>
      </c>
      <c r="CG299" s="200">
        <v>0</v>
      </c>
      <c r="CH299" s="205" t="s">
        <v>320</v>
      </c>
      <c r="CI299" s="200">
        <v>0</v>
      </c>
      <c r="CJ299" s="200">
        <v>177600</v>
      </c>
      <c r="CK299" s="200">
        <v>177600</v>
      </c>
      <c r="CL299" s="200">
        <v>0</v>
      </c>
      <c r="CM299" s="200">
        <v>0</v>
      </c>
      <c r="CN299" s="200">
        <v>0</v>
      </c>
      <c r="CO299" s="200">
        <v>0</v>
      </c>
      <c r="CP299" s="200">
        <v>0</v>
      </c>
      <c r="CQ299" s="200">
        <v>0</v>
      </c>
      <c r="CR299" s="200">
        <v>0</v>
      </c>
      <c r="CS299" s="200">
        <v>0</v>
      </c>
      <c r="CT299" s="205" t="s">
        <v>320</v>
      </c>
      <c r="CU299" s="209" t="s">
        <v>320</v>
      </c>
    </row>
    <row r="300" ht="15.4" customHeight="1" spans="1:99">
      <c r="A300" s="201" t="s">
        <v>825</v>
      </c>
      <c r="B300" s="202" t="s">
        <v>134</v>
      </c>
      <c r="C300" s="202" t="s">
        <v>134</v>
      </c>
      <c r="D300" s="202" t="s">
        <v>826</v>
      </c>
      <c r="E300" s="200">
        <v>160321440.83</v>
      </c>
      <c r="F300" s="200">
        <v>105739238.97</v>
      </c>
      <c r="G300" s="200">
        <v>45535407.3</v>
      </c>
      <c r="H300" s="200">
        <v>22672412.53</v>
      </c>
      <c r="I300" s="200">
        <v>12132377.28</v>
      </c>
      <c r="J300" s="200">
        <v>10414994.78</v>
      </c>
      <c r="K300" s="200">
        <v>1587632.25</v>
      </c>
      <c r="L300" s="200">
        <v>6622556.52</v>
      </c>
      <c r="M300" s="200">
        <v>792924.3</v>
      </c>
      <c r="N300" s="200">
        <v>78621.6</v>
      </c>
      <c r="O300" s="200">
        <v>5902312.41</v>
      </c>
      <c r="P300" s="200">
        <v>49438718.44</v>
      </c>
      <c r="Q300" s="200">
        <v>1437188.15</v>
      </c>
      <c r="R300" s="200">
        <v>305885.63</v>
      </c>
      <c r="S300" s="200">
        <v>18000</v>
      </c>
      <c r="T300" s="200">
        <v>28263.57</v>
      </c>
      <c r="U300" s="200">
        <v>1589269.01</v>
      </c>
      <c r="V300" s="200">
        <v>7462252.11</v>
      </c>
      <c r="W300" s="200">
        <v>461609.84</v>
      </c>
      <c r="X300" s="200">
        <v>0</v>
      </c>
      <c r="Y300" s="200">
        <v>545642</v>
      </c>
      <c r="Z300" s="200">
        <v>331908.41</v>
      </c>
      <c r="AA300" s="200">
        <v>43600</v>
      </c>
      <c r="AB300" s="200">
        <v>9947588.27</v>
      </c>
      <c r="AC300" s="200">
        <v>513415.72</v>
      </c>
      <c r="AD300" s="200">
        <v>51218.1</v>
      </c>
      <c r="AE300" s="200">
        <v>290435.5</v>
      </c>
      <c r="AF300" s="200">
        <v>25515</v>
      </c>
      <c r="AG300" s="200">
        <v>7848656.92</v>
      </c>
      <c r="AH300" s="200">
        <v>320000</v>
      </c>
      <c r="AI300" s="200">
        <v>2635971.83</v>
      </c>
      <c r="AJ300" s="200">
        <v>926202</v>
      </c>
      <c r="AK300" s="200">
        <v>5923765.58</v>
      </c>
      <c r="AL300" s="200">
        <v>930641.55</v>
      </c>
      <c r="AM300" s="200">
        <v>21533.17</v>
      </c>
      <c r="AN300" s="200">
        <v>837262.21</v>
      </c>
      <c r="AO300" s="200">
        <v>1681426.54</v>
      </c>
      <c r="AP300" s="200">
        <v>2527470.21</v>
      </c>
      <c r="AQ300" s="200">
        <v>2733997.12</v>
      </c>
      <c r="AR300" s="200">
        <v>2033660.5</v>
      </c>
      <c r="AS300" s="200">
        <v>0</v>
      </c>
      <c r="AT300" s="200">
        <v>0</v>
      </c>
      <c r="AU300" s="200">
        <v>0</v>
      </c>
      <c r="AV300" s="200">
        <v>22227</v>
      </c>
      <c r="AW300" s="200">
        <v>231194.4</v>
      </c>
      <c r="AX300" s="200">
        <v>61401.4</v>
      </c>
      <c r="AY300" s="200">
        <v>0</v>
      </c>
      <c r="AZ300" s="200">
        <v>0</v>
      </c>
      <c r="BA300" s="200">
        <v>5690</v>
      </c>
      <c r="BB300" s="200">
        <v>225000</v>
      </c>
      <c r="BC300" s="200">
        <v>1443674.36</v>
      </c>
      <c r="BD300" s="200">
        <v>0</v>
      </c>
      <c r="BE300" s="200">
        <v>0</v>
      </c>
      <c r="BF300" s="200">
        <v>0</v>
      </c>
      <c r="BG300" s="200">
        <v>0</v>
      </c>
      <c r="BH300" s="200">
        <v>44473.34</v>
      </c>
      <c r="BI300" s="205" t="s">
        <v>320</v>
      </c>
      <c r="BJ300" s="205" t="s">
        <v>320</v>
      </c>
      <c r="BK300" s="205" t="s">
        <v>320</v>
      </c>
      <c r="BL300" s="205" t="s">
        <v>320</v>
      </c>
      <c r="BM300" s="205" t="s">
        <v>320</v>
      </c>
      <c r="BN300" s="205" t="s">
        <v>320</v>
      </c>
      <c r="BO300" s="205" t="s">
        <v>320</v>
      </c>
      <c r="BP300" s="205" t="s">
        <v>320</v>
      </c>
      <c r="BQ300" s="205" t="s">
        <v>320</v>
      </c>
      <c r="BR300" s="205" t="s">
        <v>320</v>
      </c>
      <c r="BS300" s="205" t="s">
        <v>320</v>
      </c>
      <c r="BT300" s="200">
        <v>3109822.92</v>
      </c>
      <c r="BU300" s="200">
        <v>0</v>
      </c>
      <c r="BV300" s="200">
        <v>1183676.27</v>
      </c>
      <c r="BW300" s="200">
        <v>361272.65</v>
      </c>
      <c r="BX300" s="200">
        <v>0</v>
      </c>
      <c r="BY300" s="200">
        <v>0</v>
      </c>
      <c r="BZ300" s="200">
        <v>0</v>
      </c>
      <c r="CA300" s="200">
        <v>0</v>
      </c>
      <c r="CB300" s="200">
        <v>0</v>
      </c>
      <c r="CC300" s="200">
        <v>0</v>
      </c>
      <c r="CD300" s="200">
        <v>0</v>
      </c>
      <c r="CE300" s="200">
        <v>0</v>
      </c>
      <c r="CF300" s="200">
        <v>0</v>
      </c>
      <c r="CG300" s="200">
        <v>642000</v>
      </c>
      <c r="CH300" s="205" t="s">
        <v>320</v>
      </c>
      <c r="CI300" s="200">
        <v>922874</v>
      </c>
      <c r="CJ300" s="200">
        <v>0</v>
      </c>
      <c r="CK300" s="200">
        <v>0</v>
      </c>
      <c r="CL300" s="200">
        <v>0</v>
      </c>
      <c r="CM300" s="200">
        <v>0</v>
      </c>
      <c r="CN300" s="200">
        <v>0</v>
      </c>
      <c r="CO300" s="200">
        <v>0</v>
      </c>
      <c r="CP300" s="200">
        <v>0</v>
      </c>
      <c r="CQ300" s="200">
        <v>0</v>
      </c>
      <c r="CR300" s="200">
        <v>0</v>
      </c>
      <c r="CS300" s="200">
        <v>0</v>
      </c>
      <c r="CT300" s="205" t="s">
        <v>320</v>
      </c>
      <c r="CU300" s="209" t="s">
        <v>320</v>
      </c>
    </row>
    <row r="301" ht="15.4" customHeight="1" spans="1:99">
      <c r="A301" s="201" t="s">
        <v>827</v>
      </c>
      <c r="B301" s="202" t="s">
        <v>134</v>
      </c>
      <c r="C301" s="202" t="s">
        <v>134</v>
      </c>
      <c r="D301" s="202" t="s">
        <v>828</v>
      </c>
      <c r="E301" s="200">
        <v>46688045.66</v>
      </c>
      <c r="F301" s="200">
        <v>38007969.26</v>
      </c>
      <c r="G301" s="200">
        <v>14678379.98</v>
      </c>
      <c r="H301" s="200">
        <v>10815373.15</v>
      </c>
      <c r="I301" s="200">
        <v>7787353.5</v>
      </c>
      <c r="J301" s="200">
        <v>1987862.55</v>
      </c>
      <c r="K301" s="200">
        <v>705312.28</v>
      </c>
      <c r="L301" s="200">
        <v>1180433.66</v>
      </c>
      <c r="M301" s="200">
        <v>158918.6</v>
      </c>
      <c r="N301" s="200">
        <v>78621.6</v>
      </c>
      <c r="O301" s="200">
        <v>615713.94</v>
      </c>
      <c r="P301" s="200">
        <v>6902611.46</v>
      </c>
      <c r="Q301" s="200">
        <v>1168530.43</v>
      </c>
      <c r="R301" s="200">
        <v>290885.63</v>
      </c>
      <c r="S301" s="200">
        <v>3000</v>
      </c>
      <c r="T301" s="200">
        <v>5991.82</v>
      </c>
      <c r="U301" s="200">
        <v>12139.94</v>
      </c>
      <c r="V301" s="200">
        <v>224807.54</v>
      </c>
      <c r="W301" s="200">
        <v>322496.4</v>
      </c>
      <c r="X301" s="200">
        <v>0</v>
      </c>
      <c r="Y301" s="200">
        <v>86246</v>
      </c>
      <c r="Z301" s="200">
        <v>195716.1</v>
      </c>
      <c r="AA301" s="200">
        <v>43600</v>
      </c>
      <c r="AB301" s="200">
        <v>297704.9</v>
      </c>
      <c r="AC301" s="200">
        <v>381814</v>
      </c>
      <c r="AD301" s="200">
        <v>19740</v>
      </c>
      <c r="AE301" s="200">
        <v>237950</v>
      </c>
      <c r="AF301" s="200">
        <v>2419</v>
      </c>
      <c r="AG301" s="200">
        <v>554536.52</v>
      </c>
      <c r="AH301" s="200">
        <v>320000</v>
      </c>
      <c r="AI301" s="200">
        <v>0</v>
      </c>
      <c r="AJ301" s="200">
        <v>726725</v>
      </c>
      <c r="AK301" s="200">
        <v>141537.5</v>
      </c>
      <c r="AL301" s="200">
        <v>369895.98</v>
      </c>
      <c r="AM301" s="200">
        <v>12108.27</v>
      </c>
      <c r="AN301" s="200">
        <v>545729.15</v>
      </c>
      <c r="AO301" s="200">
        <v>614600</v>
      </c>
      <c r="AP301" s="200">
        <v>108.35</v>
      </c>
      <c r="AQ301" s="200">
        <v>324328.93</v>
      </c>
      <c r="AR301" s="200">
        <v>370279.94</v>
      </c>
      <c r="AS301" s="200">
        <v>0</v>
      </c>
      <c r="AT301" s="200">
        <v>0</v>
      </c>
      <c r="AU301" s="200">
        <v>0</v>
      </c>
      <c r="AV301" s="200">
        <v>0</v>
      </c>
      <c r="AW301" s="200">
        <v>183905.8</v>
      </c>
      <c r="AX301" s="200">
        <v>9610</v>
      </c>
      <c r="AY301" s="200">
        <v>0</v>
      </c>
      <c r="AZ301" s="200">
        <v>0</v>
      </c>
      <c r="BA301" s="200">
        <v>3120</v>
      </c>
      <c r="BB301" s="200">
        <v>0</v>
      </c>
      <c r="BC301" s="200">
        <v>142642</v>
      </c>
      <c r="BD301" s="200">
        <v>0</v>
      </c>
      <c r="BE301" s="200">
        <v>0</v>
      </c>
      <c r="BF301" s="200">
        <v>0</v>
      </c>
      <c r="BG301" s="200">
        <v>0</v>
      </c>
      <c r="BH301" s="200">
        <v>31002.14</v>
      </c>
      <c r="BI301" s="205" t="s">
        <v>320</v>
      </c>
      <c r="BJ301" s="205" t="s">
        <v>320</v>
      </c>
      <c r="BK301" s="205" t="s">
        <v>320</v>
      </c>
      <c r="BL301" s="205" t="s">
        <v>320</v>
      </c>
      <c r="BM301" s="205" t="s">
        <v>320</v>
      </c>
      <c r="BN301" s="205" t="s">
        <v>320</v>
      </c>
      <c r="BO301" s="205" t="s">
        <v>320</v>
      </c>
      <c r="BP301" s="205" t="s">
        <v>320</v>
      </c>
      <c r="BQ301" s="205" t="s">
        <v>320</v>
      </c>
      <c r="BR301" s="205" t="s">
        <v>320</v>
      </c>
      <c r="BS301" s="205" t="s">
        <v>320</v>
      </c>
      <c r="BT301" s="200">
        <v>1407185</v>
      </c>
      <c r="BU301" s="200">
        <v>0</v>
      </c>
      <c r="BV301" s="200">
        <v>685585</v>
      </c>
      <c r="BW301" s="200">
        <v>79600</v>
      </c>
      <c r="BX301" s="200">
        <v>0</v>
      </c>
      <c r="BY301" s="200">
        <v>0</v>
      </c>
      <c r="BZ301" s="200">
        <v>0</v>
      </c>
      <c r="CA301" s="200">
        <v>0</v>
      </c>
      <c r="CB301" s="200">
        <v>0</v>
      </c>
      <c r="CC301" s="200">
        <v>0</v>
      </c>
      <c r="CD301" s="200">
        <v>0</v>
      </c>
      <c r="CE301" s="200">
        <v>0</v>
      </c>
      <c r="CF301" s="200">
        <v>0</v>
      </c>
      <c r="CG301" s="200">
        <v>642000</v>
      </c>
      <c r="CH301" s="205" t="s">
        <v>320</v>
      </c>
      <c r="CI301" s="200">
        <v>0</v>
      </c>
      <c r="CJ301" s="200">
        <v>0</v>
      </c>
      <c r="CK301" s="200">
        <v>0</v>
      </c>
      <c r="CL301" s="200">
        <v>0</v>
      </c>
      <c r="CM301" s="200">
        <v>0</v>
      </c>
      <c r="CN301" s="200">
        <v>0</v>
      </c>
      <c r="CO301" s="200">
        <v>0</v>
      </c>
      <c r="CP301" s="200">
        <v>0</v>
      </c>
      <c r="CQ301" s="200">
        <v>0</v>
      </c>
      <c r="CR301" s="200">
        <v>0</v>
      </c>
      <c r="CS301" s="200">
        <v>0</v>
      </c>
      <c r="CT301" s="205" t="s">
        <v>320</v>
      </c>
      <c r="CU301" s="209" t="s">
        <v>320</v>
      </c>
    </row>
    <row r="302" ht="15.4" customHeight="1" spans="1:99">
      <c r="A302" s="201" t="s">
        <v>829</v>
      </c>
      <c r="B302" s="202" t="s">
        <v>134</v>
      </c>
      <c r="C302" s="202" t="s">
        <v>134</v>
      </c>
      <c r="D302" s="202" t="s">
        <v>326</v>
      </c>
      <c r="E302" s="200">
        <v>11677941</v>
      </c>
      <c r="F302" s="200">
        <v>10595875.3</v>
      </c>
      <c r="G302" s="200">
        <v>5192853</v>
      </c>
      <c r="H302" s="200">
        <v>1839287</v>
      </c>
      <c r="I302" s="200">
        <v>1574470.5</v>
      </c>
      <c r="J302" s="200">
        <v>1287312.44</v>
      </c>
      <c r="K302" s="200">
        <v>125949.2</v>
      </c>
      <c r="L302" s="200">
        <v>0</v>
      </c>
      <c r="M302" s="200">
        <v>92815.6</v>
      </c>
      <c r="N302" s="200">
        <v>52350</v>
      </c>
      <c r="O302" s="200">
        <v>430837.56</v>
      </c>
      <c r="P302" s="200">
        <v>987818.86</v>
      </c>
      <c r="Q302" s="200">
        <v>317362.2</v>
      </c>
      <c r="R302" s="200">
        <v>0</v>
      </c>
      <c r="S302" s="200">
        <v>0</v>
      </c>
      <c r="T302" s="200">
        <v>0</v>
      </c>
      <c r="U302" s="200">
        <v>3300</v>
      </c>
      <c r="V302" s="200">
        <v>61365.7</v>
      </c>
      <c r="W302" s="200">
        <v>6554</v>
      </c>
      <c r="X302" s="200">
        <v>0</v>
      </c>
      <c r="Y302" s="200">
        <v>0</v>
      </c>
      <c r="Z302" s="200">
        <v>2482</v>
      </c>
      <c r="AA302" s="200">
        <v>43600</v>
      </c>
      <c r="AB302" s="200">
        <v>0</v>
      </c>
      <c r="AC302" s="200">
        <v>0</v>
      </c>
      <c r="AD302" s="200">
        <v>690</v>
      </c>
      <c r="AE302" s="200">
        <v>0</v>
      </c>
      <c r="AF302" s="200">
        <v>969</v>
      </c>
      <c r="AG302" s="200">
        <v>0</v>
      </c>
      <c r="AH302" s="200">
        <v>0</v>
      </c>
      <c r="AI302" s="200">
        <v>0</v>
      </c>
      <c r="AJ302" s="200">
        <v>0</v>
      </c>
      <c r="AK302" s="200">
        <v>0</v>
      </c>
      <c r="AL302" s="200">
        <v>70476.74</v>
      </c>
      <c r="AM302" s="200">
        <v>3586</v>
      </c>
      <c r="AN302" s="200">
        <v>34829.15</v>
      </c>
      <c r="AO302" s="200">
        <v>362600</v>
      </c>
      <c r="AP302" s="200">
        <v>0</v>
      </c>
      <c r="AQ302" s="200">
        <v>80004.07</v>
      </c>
      <c r="AR302" s="200">
        <v>94246.84</v>
      </c>
      <c r="AS302" s="200">
        <v>0</v>
      </c>
      <c r="AT302" s="200">
        <v>0</v>
      </c>
      <c r="AU302" s="200">
        <v>0</v>
      </c>
      <c r="AV302" s="200">
        <v>0</v>
      </c>
      <c r="AW302" s="200">
        <v>58341.3</v>
      </c>
      <c r="AX302" s="200">
        <v>8450</v>
      </c>
      <c r="AY302" s="200">
        <v>0</v>
      </c>
      <c r="AZ302" s="200">
        <v>0</v>
      </c>
      <c r="BA302" s="200">
        <v>0</v>
      </c>
      <c r="BB302" s="200">
        <v>0</v>
      </c>
      <c r="BC302" s="200">
        <v>2615</v>
      </c>
      <c r="BD302" s="200">
        <v>0</v>
      </c>
      <c r="BE302" s="200">
        <v>0</v>
      </c>
      <c r="BF302" s="200">
        <v>0</v>
      </c>
      <c r="BG302" s="200">
        <v>0</v>
      </c>
      <c r="BH302" s="200">
        <v>24840.54</v>
      </c>
      <c r="BI302" s="205" t="s">
        <v>320</v>
      </c>
      <c r="BJ302" s="205" t="s">
        <v>320</v>
      </c>
      <c r="BK302" s="205" t="s">
        <v>320</v>
      </c>
      <c r="BL302" s="205" t="s">
        <v>320</v>
      </c>
      <c r="BM302" s="205" t="s">
        <v>320</v>
      </c>
      <c r="BN302" s="205" t="s">
        <v>320</v>
      </c>
      <c r="BO302" s="205" t="s">
        <v>320</v>
      </c>
      <c r="BP302" s="205" t="s">
        <v>320</v>
      </c>
      <c r="BQ302" s="205" t="s">
        <v>320</v>
      </c>
      <c r="BR302" s="205" t="s">
        <v>320</v>
      </c>
      <c r="BS302" s="205" t="s">
        <v>320</v>
      </c>
      <c r="BT302" s="200">
        <v>0</v>
      </c>
      <c r="BU302" s="200">
        <v>0</v>
      </c>
      <c r="BV302" s="200">
        <v>0</v>
      </c>
      <c r="BW302" s="200">
        <v>0</v>
      </c>
      <c r="BX302" s="200">
        <v>0</v>
      </c>
      <c r="BY302" s="200">
        <v>0</v>
      </c>
      <c r="BZ302" s="200">
        <v>0</v>
      </c>
      <c r="CA302" s="200">
        <v>0</v>
      </c>
      <c r="CB302" s="200">
        <v>0</v>
      </c>
      <c r="CC302" s="200">
        <v>0</v>
      </c>
      <c r="CD302" s="200">
        <v>0</v>
      </c>
      <c r="CE302" s="200">
        <v>0</v>
      </c>
      <c r="CF302" s="200">
        <v>0</v>
      </c>
      <c r="CG302" s="200">
        <v>0</v>
      </c>
      <c r="CH302" s="205" t="s">
        <v>320</v>
      </c>
      <c r="CI302" s="200">
        <v>0</v>
      </c>
      <c r="CJ302" s="200">
        <v>0</v>
      </c>
      <c r="CK302" s="200">
        <v>0</v>
      </c>
      <c r="CL302" s="200">
        <v>0</v>
      </c>
      <c r="CM302" s="200">
        <v>0</v>
      </c>
      <c r="CN302" s="200">
        <v>0</v>
      </c>
      <c r="CO302" s="200">
        <v>0</v>
      </c>
      <c r="CP302" s="200">
        <v>0</v>
      </c>
      <c r="CQ302" s="200">
        <v>0</v>
      </c>
      <c r="CR302" s="200">
        <v>0</v>
      </c>
      <c r="CS302" s="200">
        <v>0</v>
      </c>
      <c r="CT302" s="205" t="s">
        <v>320</v>
      </c>
      <c r="CU302" s="209" t="s">
        <v>320</v>
      </c>
    </row>
    <row r="303" ht="15.4" customHeight="1" spans="1:99">
      <c r="A303" s="201" t="s">
        <v>830</v>
      </c>
      <c r="B303" s="202" t="s">
        <v>134</v>
      </c>
      <c r="C303" s="202" t="s">
        <v>134</v>
      </c>
      <c r="D303" s="202" t="s">
        <v>328</v>
      </c>
      <c r="E303" s="200">
        <v>3598889.04</v>
      </c>
      <c r="F303" s="200">
        <v>1757003.65</v>
      </c>
      <c r="G303" s="200">
        <v>928523.65</v>
      </c>
      <c r="H303" s="200">
        <v>0</v>
      </c>
      <c r="I303" s="200">
        <v>176257</v>
      </c>
      <c r="J303" s="200">
        <v>263147</v>
      </c>
      <c r="K303" s="200">
        <v>0</v>
      </c>
      <c r="L303" s="200">
        <v>298668</v>
      </c>
      <c r="M303" s="200">
        <v>52536.4</v>
      </c>
      <c r="N303" s="200">
        <v>26271.6</v>
      </c>
      <c r="O303" s="200">
        <v>11600</v>
      </c>
      <c r="P303" s="200">
        <v>1759772.39</v>
      </c>
      <c r="Q303" s="200">
        <v>411034.26</v>
      </c>
      <c r="R303" s="200">
        <v>16236.6</v>
      </c>
      <c r="S303" s="200">
        <v>0</v>
      </c>
      <c r="T303" s="200">
        <v>828</v>
      </c>
      <c r="U303" s="200">
        <v>2527.14</v>
      </c>
      <c r="V303" s="200">
        <v>19510.52</v>
      </c>
      <c r="W303" s="200">
        <v>85074</v>
      </c>
      <c r="X303" s="200">
        <v>0</v>
      </c>
      <c r="Y303" s="200">
        <v>0</v>
      </c>
      <c r="Z303" s="200">
        <v>33079</v>
      </c>
      <c r="AA303" s="200">
        <v>0</v>
      </c>
      <c r="AB303" s="200">
        <v>2582</v>
      </c>
      <c r="AC303" s="200">
        <v>150000</v>
      </c>
      <c r="AD303" s="200">
        <v>6900</v>
      </c>
      <c r="AE303" s="200">
        <v>100000</v>
      </c>
      <c r="AF303" s="200">
        <v>670</v>
      </c>
      <c r="AG303" s="200">
        <v>525842.52</v>
      </c>
      <c r="AH303" s="200">
        <v>0</v>
      </c>
      <c r="AI303" s="200">
        <v>0</v>
      </c>
      <c r="AJ303" s="200">
        <v>350000</v>
      </c>
      <c r="AK303" s="200">
        <v>600</v>
      </c>
      <c r="AL303" s="200">
        <v>13894</v>
      </c>
      <c r="AM303" s="200">
        <v>0</v>
      </c>
      <c r="AN303" s="200">
        <v>40000</v>
      </c>
      <c r="AO303" s="200">
        <v>0</v>
      </c>
      <c r="AP303" s="200">
        <v>108.35</v>
      </c>
      <c r="AQ303" s="200">
        <v>886</v>
      </c>
      <c r="AR303" s="200">
        <v>82113</v>
      </c>
      <c r="AS303" s="200">
        <v>0</v>
      </c>
      <c r="AT303" s="200">
        <v>0</v>
      </c>
      <c r="AU303" s="200">
        <v>0</v>
      </c>
      <c r="AV303" s="200">
        <v>0</v>
      </c>
      <c r="AW303" s="200">
        <v>0</v>
      </c>
      <c r="AX303" s="200">
        <v>0</v>
      </c>
      <c r="AY303" s="200">
        <v>0</v>
      </c>
      <c r="AZ303" s="200">
        <v>0</v>
      </c>
      <c r="BA303" s="200">
        <v>0</v>
      </c>
      <c r="BB303" s="200">
        <v>0</v>
      </c>
      <c r="BC303" s="200">
        <v>82113</v>
      </c>
      <c r="BD303" s="200">
        <v>0</v>
      </c>
      <c r="BE303" s="200">
        <v>0</v>
      </c>
      <c r="BF303" s="200">
        <v>0</v>
      </c>
      <c r="BG303" s="200">
        <v>0</v>
      </c>
      <c r="BH303" s="200">
        <v>0</v>
      </c>
      <c r="BI303" s="205" t="s">
        <v>320</v>
      </c>
      <c r="BJ303" s="205" t="s">
        <v>320</v>
      </c>
      <c r="BK303" s="205" t="s">
        <v>320</v>
      </c>
      <c r="BL303" s="205" t="s">
        <v>320</v>
      </c>
      <c r="BM303" s="205" t="s">
        <v>320</v>
      </c>
      <c r="BN303" s="205" t="s">
        <v>320</v>
      </c>
      <c r="BO303" s="205" t="s">
        <v>320</v>
      </c>
      <c r="BP303" s="205" t="s">
        <v>320</v>
      </c>
      <c r="BQ303" s="205" t="s">
        <v>320</v>
      </c>
      <c r="BR303" s="205" t="s">
        <v>320</v>
      </c>
      <c r="BS303" s="205" t="s">
        <v>320</v>
      </c>
      <c r="BT303" s="200">
        <v>0</v>
      </c>
      <c r="BU303" s="200">
        <v>0</v>
      </c>
      <c r="BV303" s="200">
        <v>0</v>
      </c>
      <c r="BW303" s="200">
        <v>0</v>
      </c>
      <c r="BX303" s="200">
        <v>0</v>
      </c>
      <c r="BY303" s="200">
        <v>0</v>
      </c>
      <c r="BZ303" s="200">
        <v>0</v>
      </c>
      <c r="CA303" s="200">
        <v>0</v>
      </c>
      <c r="CB303" s="200">
        <v>0</v>
      </c>
      <c r="CC303" s="200">
        <v>0</v>
      </c>
      <c r="CD303" s="200">
        <v>0</v>
      </c>
      <c r="CE303" s="200">
        <v>0</v>
      </c>
      <c r="CF303" s="200">
        <v>0</v>
      </c>
      <c r="CG303" s="200">
        <v>0</v>
      </c>
      <c r="CH303" s="205" t="s">
        <v>320</v>
      </c>
      <c r="CI303" s="200">
        <v>0</v>
      </c>
      <c r="CJ303" s="200">
        <v>0</v>
      </c>
      <c r="CK303" s="200">
        <v>0</v>
      </c>
      <c r="CL303" s="200">
        <v>0</v>
      </c>
      <c r="CM303" s="200">
        <v>0</v>
      </c>
      <c r="CN303" s="200">
        <v>0</v>
      </c>
      <c r="CO303" s="200">
        <v>0</v>
      </c>
      <c r="CP303" s="200">
        <v>0</v>
      </c>
      <c r="CQ303" s="200">
        <v>0</v>
      </c>
      <c r="CR303" s="200">
        <v>0</v>
      </c>
      <c r="CS303" s="200">
        <v>0</v>
      </c>
      <c r="CT303" s="205" t="s">
        <v>320</v>
      </c>
      <c r="CU303" s="209" t="s">
        <v>320</v>
      </c>
    </row>
    <row r="304" ht="15.4" customHeight="1" spans="1:99">
      <c r="A304" s="201" t="s">
        <v>831</v>
      </c>
      <c r="B304" s="202" t="s">
        <v>134</v>
      </c>
      <c r="C304" s="202" t="s">
        <v>134</v>
      </c>
      <c r="D304" s="202" t="s">
        <v>832</v>
      </c>
      <c r="E304" s="200">
        <v>25611902.05</v>
      </c>
      <c r="F304" s="200">
        <v>21519557.94</v>
      </c>
      <c r="G304" s="200">
        <v>6975062</v>
      </c>
      <c r="H304" s="200">
        <v>7854939.85</v>
      </c>
      <c r="I304" s="200">
        <v>5252635</v>
      </c>
      <c r="J304" s="200">
        <v>388212.35</v>
      </c>
      <c r="K304" s="200">
        <v>492259.08</v>
      </c>
      <c r="L304" s="200">
        <v>556449.66</v>
      </c>
      <c r="M304" s="200">
        <v>0</v>
      </c>
      <c r="N304" s="200">
        <v>0</v>
      </c>
      <c r="O304" s="200">
        <v>0</v>
      </c>
      <c r="P304" s="200">
        <v>2713399.11</v>
      </c>
      <c r="Q304" s="200">
        <v>84904.46</v>
      </c>
      <c r="R304" s="200">
        <v>40220</v>
      </c>
      <c r="S304" s="200">
        <v>0</v>
      </c>
      <c r="T304" s="200">
        <v>3005</v>
      </c>
      <c r="U304" s="200">
        <v>5534</v>
      </c>
      <c r="V304" s="200">
        <v>124000</v>
      </c>
      <c r="W304" s="200">
        <v>180000</v>
      </c>
      <c r="X304" s="200">
        <v>0</v>
      </c>
      <c r="Y304" s="200">
        <v>78990</v>
      </c>
      <c r="Z304" s="200">
        <v>112724</v>
      </c>
      <c r="AA304" s="200">
        <v>0</v>
      </c>
      <c r="AB304" s="200">
        <v>208500</v>
      </c>
      <c r="AC304" s="200">
        <v>231814</v>
      </c>
      <c r="AD304" s="200">
        <v>11300</v>
      </c>
      <c r="AE304" s="200">
        <v>132800</v>
      </c>
      <c r="AF304" s="200">
        <v>0</v>
      </c>
      <c r="AG304" s="200">
        <v>28694</v>
      </c>
      <c r="AH304" s="200">
        <v>320000</v>
      </c>
      <c r="AI304" s="200">
        <v>0</v>
      </c>
      <c r="AJ304" s="200">
        <v>310600</v>
      </c>
      <c r="AK304" s="200">
        <v>0</v>
      </c>
      <c r="AL304" s="200">
        <v>255309.38</v>
      </c>
      <c r="AM304" s="200">
        <v>8042.27</v>
      </c>
      <c r="AN304" s="200">
        <v>470900</v>
      </c>
      <c r="AO304" s="200">
        <v>41150</v>
      </c>
      <c r="AP304" s="200">
        <v>0</v>
      </c>
      <c r="AQ304" s="200">
        <v>64912</v>
      </c>
      <c r="AR304" s="200">
        <v>14590</v>
      </c>
      <c r="AS304" s="200">
        <v>0</v>
      </c>
      <c r="AT304" s="200">
        <v>0</v>
      </c>
      <c r="AU304" s="200">
        <v>0</v>
      </c>
      <c r="AV304" s="200">
        <v>0</v>
      </c>
      <c r="AW304" s="200">
        <v>11470</v>
      </c>
      <c r="AX304" s="200">
        <v>0</v>
      </c>
      <c r="AY304" s="200">
        <v>0</v>
      </c>
      <c r="AZ304" s="200">
        <v>0</v>
      </c>
      <c r="BA304" s="200">
        <v>3120</v>
      </c>
      <c r="BB304" s="200">
        <v>0</v>
      </c>
      <c r="BC304" s="200">
        <v>0</v>
      </c>
      <c r="BD304" s="200">
        <v>0</v>
      </c>
      <c r="BE304" s="200">
        <v>0</v>
      </c>
      <c r="BF304" s="200">
        <v>0</v>
      </c>
      <c r="BG304" s="200">
        <v>0</v>
      </c>
      <c r="BH304" s="200">
        <v>0</v>
      </c>
      <c r="BI304" s="205" t="s">
        <v>320</v>
      </c>
      <c r="BJ304" s="205" t="s">
        <v>320</v>
      </c>
      <c r="BK304" s="205" t="s">
        <v>320</v>
      </c>
      <c r="BL304" s="205" t="s">
        <v>320</v>
      </c>
      <c r="BM304" s="205" t="s">
        <v>320</v>
      </c>
      <c r="BN304" s="205" t="s">
        <v>320</v>
      </c>
      <c r="BO304" s="205" t="s">
        <v>320</v>
      </c>
      <c r="BP304" s="205" t="s">
        <v>320</v>
      </c>
      <c r="BQ304" s="205" t="s">
        <v>320</v>
      </c>
      <c r="BR304" s="205" t="s">
        <v>320</v>
      </c>
      <c r="BS304" s="205" t="s">
        <v>320</v>
      </c>
      <c r="BT304" s="200">
        <v>1364355</v>
      </c>
      <c r="BU304" s="200">
        <v>0</v>
      </c>
      <c r="BV304" s="200">
        <v>672705</v>
      </c>
      <c r="BW304" s="200">
        <v>49650</v>
      </c>
      <c r="BX304" s="200">
        <v>0</v>
      </c>
      <c r="BY304" s="200">
        <v>0</v>
      </c>
      <c r="BZ304" s="200">
        <v>0</v>
      </c>
      <c r="CA304" s="200">
        <v>0</v>
      </c>
      <c r="CB304" s="200">
        <v>0</v>
      </c>
      <c r="CC304" s="200">
        <v>0</v>
      </c>
      <c r="CD304" s="200">
        <v>0</v>
      </c>
      <c r="CE304" s="200">
        <v>0</v>
      </c>
      <c r="CF304" s="200">
        <v>0</v>
      </c>
      <c r="CG304" s="200">
        <v>642000</v>
      </c>
      <c r="CH304" s="205" t="s">
        <v>320</v>
      </c>
      <c r="CI304" s="200">
        <v>0</v>
      </c>
      <c r="CJ304" s="200">
        <v>0</v>
      </c>
      <c r="CK304" s="200">
        <v>0</v>
      </c>
      <c r="CL304" s="200">
        <v>0</v>
      </c>
      <c r="CM304" s="200">
        <v>0</v>
      </c>
      <c r="CN304" s="200">
        <v>0</v>
      </c>
      <c r="CO304" s="200">
        <v>0</v>
      </c>
      <c r="CP304" s="200">
        <v>0</v>
      </c>
      <c r="CQ304" s="200">
        <v>0</v>
      </c>
      <c r="CR304" s="200">
        <v>0</v>
      </c>
      <c r="CS304" s="200">
        <v>0</v>
      </c>
      <c r="CT304" s="205" t="s">
        <v>320</v>
      </c>
      <c r="CU304" s="209" t="s">
        <v>320</v>
      </c>
    </row>
    <row r="305" ht="15.4" customHeight="1" spans="1:99">
      <c r="A305" s="201" t="s">
        <v>833</v>
      </c>
      <c r="B305" s="202" t="s">
        <v>134</v>
      </c>
      <c r="C305" s="202" t="s">
        <v>134</v>
      </c>
      <c r="D305" s="202" t="s">
        <v>834</v>
      </c>
      <c r="E305" s="200">
        <v>1132055.36</v>
      </c>
      <c r="F305" s="200">
        <v>837940.8</v>
      </c>
      <c r="G305" s="200">
        <v>294143</v>
      </c>
      <c r="H305" s="200">
        <v>300384.3</v>
      </c>
      <c r="I305" s="200">
        <v>234746</v>
      </c>
      <c r="J305" s="200">
        <v>8667.5</v>
      </c>
      <c r="K305" s="200">
        <v>0</v>
      </c>
      <c r="L305" s="200">
        <v>0</v>
      </c>
      <c r="M305" s="200">
        <v>0</v>
      </c>
      <c r="N305" s="200">
        <v>0</v>
      </c>
      <c r="O305" s="200">
        <v>0</v>
      </c>
      <c r="P305" s="200">
        <v>287569.46</v>
      </c>
      <c r="Q305" s="200">
        <v>73323.5</v>
      </c>
      <c r="R305" s="200">
        <v>84375.03</v>
      </c>
      <c r="S305" s="200">
        <v>0</v>
      </c>
      <c r="T305" s="200">
        <v>0</v>
      </c>
      <c r="U305" s="200">
        <v>0</v>
      </c>
      <c r="V305" s="200">
        <v>0</v>
      </c>
      <c r="W305" s="200">
        <v>7005.69</v>
      </c>
      <c r="X305" s="200">
        <v>0</v>
      </c>
      <c r="Y305" s="200">
        <v>7120</v>
      </c>
      <c r="Z305" s="200">
        <v>31249</v>
      </c>
      <c r="AA305" s="200">
        <v>0</v>
      </c>
      <c r="AB305" s="200">
        <v>0</v>
      </c>
      <c r="AC305" s="200">
        <v>0</v>
      </c>
      <c r="AD305" s="200">
        <v>0</v>
      </c>
      <c r="AE305" s="200">
        <v>4140</v>
      </c>
      <c r="AF305" s="200">
        <v>780</v>
      </c>
      <c r="AG305" s="200">
        <v>0</v>
      </c>
      <c r="AH305" s="200">
        <v>0</v>
      </c>
      <c r="AI305" s="200">
        <v>0</v>
      </c>
      <c r="AJ305" s="200">
        <v>0</v>
      </c>
      <c r="AK305" s="200">
        <v>0</v>
      </c>
      <c r="AL305" s="200">
        <v>11517.28</v>
      </c>
      <c r="AM305" s="200">
        <v>120</v>
      </c>
      <c r="AN305" s="200">
        <v>0</v>
      </c>
      <c r="AO305" s="200">
        <v>0</v>
      </c>
      <c r="AP305" s="200">
        <v>0</v>
      </c>
      <c r="AQ305" s="200">
        <v>67938.96</v>
      </c>
      <c r="AR305" s="200">
        <v>6545.1</v>
      </c>
      <c r="AS305" s="200">
        <v>0</v>
      </c>
      <c r="AT305" s="200">
        <v>0</v>
      </c>
      <c r="AU305" s="200">
        <v>0</v>
      </c>
      <c r="AV305" s="200">
        <v>0</v>
      </c>
      <c r="AW305" s="200">
        <v>4455.5</v>
      </c>
      <c r="AX305" s="200">
        <v>0</v>
      </c>
      <c r="AY305" s="200">
        <v>0</v>
      </c>
      <c r="AZ305" s="200">
        <v>0</v>
      </c>
      <c r="BA305" s="200">
        <v>0</v>
      </c>
      <c r="BB305" s="200">
        <v>0</v>
      </c>
      <c r="BC305" s="200">
        <v>0</v>
      </c>
      <c r="BD305" s="200">
        <v>0</v>
      </c>
      <c r="BE305" s="200">
        <v>0</v>
      </c>
      <c r="BF305" s="200">
        <v>0</v>
      </c>
      <c r="BG305" s="200">
        <v>0</v>
      </c>
      <c r="BH305" s="200">
        <v>2089.6</v>
      </c>
      <c r="BI305" s="205" t="s">
        <v>320</v>
      </c>
      <c r="BJ305" s="205" t="s">
        <v>320</v>
      </c>
      <c r="BK305" s="205" t="s">
        <v>320</v>
      </c>
      <c r="BL305" s="205" t="s">
        <v>320</v>
      </c>
      <c r="BM305" s="205" t="s">
        <v>320</v>
      </c>
      <c r="BN305" s="205" t="s">
        <v>320</v>
      </c>
      <c r="BO305" s="205" t="s">
        <v>320</v>
      </c>
      <c r="BP305" s="205" t="s">
        <v>320</v>
      </c>
      <c r="BQ305" s="205" t="s">
        <v>320</v>
      </c>
      <c r="BR305" s="205" t="s">
        <v>320</v>
      </c>
      <c r="BS305" s="205" t="s">
        <v>320</v>
      </c>
      <c r="BT305" s="200">
        <v>0</v>
      </c>
      <c r="BU305" s="200">
        <v>0</v>
      </c>
      <c r="BV305" s="200">
        <v>0</v>
      </c>
      <c r="BW305" s="200">
        <v>0</v>
      </c>
      <c r="BX305" s="200">
        <v>0</v>
      </c>
      <c r="BY305" s="200">
        <v>0</v>
      </c>
      <c r="BZ305" s="200">
        <v>0</v>
      </c>
      <c r="CA305" s="200">
        <v>0</v>
      </c>
      <c r="CB305" s="200">
        <v>0</v>
      </c>
      <c r="CC305" s="200">
        <v>0</v>
      </c>
      <c r="CD305" s="200">
        <v>0</v>
      </c>
      <c r="CE305" s="200">
        <v>0</v>
      </c>
      <c r="CF305" s="200">
        <v>0</v>
      </c>
      <c r="CG305" s="200">
        <v>0</v>
      </c>
      <c r="CH305" s="205" t="s">
        <v>320</v>
      </c>
      <c r="CI305" s="200">
        <v>0</v>
      </c>
      <c r="CJ305" s="200">
        <v>0</v>
      </c>
      <c r="CK305" s="200">
        <v>0</v>
      </c>
      <c r="CL305" s="200">
        <v>0</v>
      </c>
      <c r="CM305" s="200">
        <v>0</v>
      </c>
      <c r="CN305" s="200">
        <v>0</v>
      </c>
      <c r="CO305" s="200">
        <v>0</v>
      </c>
      <c r="CP305" s="200">
        <v>0</v>
      </c>
      <c r="CQ305" s="200">
        <v>0</v>
      </c>
      <c r="CR305" s="200">
        <v>0</v>
      </c>
      <c r="CS305" s="200">
        <v>0</v>
      </c>
      <c r="CT305" s="205" t="s">
        <v>320</v>
      </c>
      <c r="CU305" s="209" t="s">
        <v>320</v>
      </c>
    </row>
    <row r="306" ht="15.4" customHeight="1" spans="1:99">
      <c r="A306" s="201" t="s">
        <v>835</v>
      </c>
      <c r="B306" s="202" t="s">
        <v>134</v>
      </c>
      <c r="C306" s="202" t="s">
        <v>134</v>
      </c>
      <c r="D306" s="202" t="s">
        <v>836</v>
      </c>
      <c r="E306" s="200">
        <v>20997</v>
      </c>
      <c r="F306" s="200">
        <v>20997</v>
      </c>
      <c r="G306" s="200">
        <v>0</v>
      </c>
      <c r="H306" s="200">
        <v>0</v>
      </c>
      <c r="I306" s="200">
        <v>0</v>
      </c>
      <c r="J306" s="200">
        <v>0</v>
      </c>
      <c r="K306" s="200">
        <v>20997</v>
      </c>
      <c r="L306" s="200">
        <v>0</v>
      </c>
      <c r="M306" s="200">
        <v>0</v>
      </c>
      <c r="N306" s="200">
        <v>0</v>
      </c>
      <c r="O306" s="200">
        <v>0</v>
      </c>
      <c r="P306" s="200">
        <v>0</v>
      </c>
      <c r="Q306" s="200">
        <v>0</v>
      </c>
      <c r="R306" s="200">
        <v>0</v>
      </c>
      <c r="S306" s="200">
        <v>0</v>
      </c>
      <c r="T306" s="200">
        <v>0</v>
      </c>
      <c r="U306" s="200">
        <v>0</v>
      </c>
      <c r="V306" s="200">
        <v>0</v>
      </c>
      <c r="W306" s="200">
        <v>0</v>
      </c>
      <c r="X306" s="200">
        <v>0</v>
      </c>
      <c r="Y306" s="200">
        <v>0</v>
      </c>
      <c r="Z306" s="200">
        <v>0</v>
      </c>
      <c r="AA306" s="200">
        <v>0</v>
      </c>
      <c r="AB306" s="200">
        <v>0</v>
      </c>
      <c r="AC306" s="200">
        <v>0</v>
      </c>
      <c r="AD306" s="200">
        <v>0</v>
      </c>
      <c r="AE306" s="200">
        <v>0</v>
      </c>
      <c r="AF306" s="200">
        <v>0</v>
      </c>
      <c r="AG306" s="200">
        <v>0</v>
      </c>
      <c r="AH306" s="200">
        <v>0</v>
      </c>
      <c r="AI306" s="200">
        <v>0</v>
      </c>
      <c r="AJ306" s="200">
        <v>0</v>
      </c>
      <c r="AK306" s="200">
        <v>0</v>
      </c>
      <c r="AL306" s="200">
        <v>0</v>
      </c>
      <c r="AM306" s="200">
        <v>0</v>
      </c>
      <c r="AN306" s="200">
        <v>0</v>
      </c>
      <c r="AO306" s="200">
        <v>0</v>
      </c>
      <c r="AP306" s="200">
        <v>0</v>
      </c>
      <c r="AQ306" s="200">
        <v>0</v>
      </c>
      <c r="AR306" s="200">
        <v>0</v>
      </c>
      <c r="AS306" s="200">
        <v>0</v>
      </c>
      <c r="AT306" s="200">
        <v>0</v>
      </c>
      <c r="AU306" s="200">
        <v>0</v>
      </c>
      <c r="AV306" s="200">
        <v>0</v>
      </c>
      <c r="AW306" s="200">
        <v>0</v>
      </c>
      <c r="AX306" s="200">
        <v>0</v>
      </c>
      <c r="AY306" s="200">
        <v>0</v>
      </c>
      <c r="AZ306" s="200">
        <v>0</v>
      </c>
      <c r="BA306" s="200">
        <v>0</v>
      </c>
      <c r="BB306" s="200">
        <v>0</v>
      </c>
      <c r="BC306" s="200">
        <v>0</v>
      </c>
      <c r="BD306" s="200">
        <v>0</v>
      </c>
      <c r="BE306" s="200">
        <v>0</v>
      </c>
      <c r="BF306" s="200">
        <v>0</v>
      </c>
      <c r="BG306" s="200">
        <v>0</v>
      </c>
      <c r="BH306" s="200">
        <v>0</v>
      </c>
      <c r="BI306" s="205" t="s">
        <v>320</v>
      </c>
      <c r="BJ306" s="205" t="s">
        <v>320</v>
      </c>
      <c r="BK306" s="205" t="s">
        <v>320</v>
      </c>
      <c r="BL306" s="205" t="s">
        <v>320</v>
      </c>
      <c r="BM306" s="205" t="s">
        <v>320</v>
      </c>
      <c r="BN306" s="205" t="s">
        <v>320</v>
      </c>
      <c r="BO306" s="205" t="s">
        <v>320</v>
      </c>
      <c r="BP306" s="205" t="s">
        <v>320</v>
      </c>
      <c r="BQ306" s="205" t="s">
        <v>320</v>
      </c>
      <c r="BR306" s="205" t="s">
        <v>320</v>
      </c>
      <c r="BS306" s="205" t="s">
        <v>320</v>
      </c>
      <c r="BT306" s="200">
        <v>0</v>
      </c>
      <c r="BU306" s="200">
        <v>0</v>
      </c>
      <c r="BV306" s="200">
        <v>0</v>
      </c>
      <c r="BW306" s="200">
        <v>0</v>
      </c>
      <c r="BX306" s="200">
        <v>0</v>
      </c>
      <c r="BY306" s="200">
        <v>0</v>
      </c>
      <c r="BZ306" s="200">
        <v>0</v>
      </c>
      <c r="CA306" s="200">
        <v>0</v>
      </c>
      <c r="CB306" s="200">
        <v>0</v>
      </c>
      <c r="CC306" s="200">
        <v>0</v>
      </c>
      <c r="CD306" s="200">
        <v>0</v>
      </c>
      <c r="CE306" s="200">
        <v>0</v>
      </c>
      <c r="CF306" s="200">
        <v>0</v>
      </c>
      <c r="CG306" s="200">
        <v>0</v>
      </c>
      <c r="CH306" s="205" t="s">
        <v>320</v>
      </c>
      <c r="CI306" s="200">
        <v>0</v>
      </c>
      <c r="CJ306" s="200">
        <v>0</v>
      </c>
      <c r="CK306" s="200">
        <v>0</v>
      </c>
      <c r="CL306" s="200">
        <v>0</v>
      </c>
      <c r="CM306" s="200">
        <v>0</v>
      </c>
      <c r="CN306" s="200">
        <v>0</v>
      </c>
      <c r="CO306" s="200">
        <v>0</v>
      </c>
      <c r="CP306" s="200">
        <v>0</v>
      </c>
      <c r="CQ306" s="200">
        <v>0</v>
      </c>
      <c r="CR306" s="200">
        <v>0</v>
      </c>
      <c r="CS306" s="200">
        <v>0</v>
      </c>
      <c r="CT306" s="205" t="s">
        <v>320</v>
      </c>
      <c r="CU306" s="209" t="s">
        <v>320</v>
      </c>
    </row>
    <row r="307" ht="15.4" customHeight="1" spans="1:99">
      <c r="A307" s="201" t="s">
        <v>837</v>
      </c>
      <c r="B307" s="202" t="s">
        <v>134</v>
      </c>
      <c r="C307" s="202" t="s">
        <v>134</v>
      </c>
      <c r="D307" s="202" t="s">
        <v>838</v>
      </c>
      <c r="E307" s="200">
        <v>1231445.04</v>
      </c>
      <c r="F307" s="200">
        <v>957906.83</v>
      </c>
      <c r="G307" s="200">
        <v>355238.33</v>
      </c>
      <c r="H307" s="200">
        <v>282012</v>
      </c>
      <c r="I307" s="200">
        <v>252798</v>
      </c>
      <c r="J307" s="200">
        <v>0</v>
      </c>
      <c r="K307" s="200">
        <v>7169</v>
      </c>
      <c r="L307" s="200">
        <v>0</v>
      </c>
      <c r="M307" s="200">
        <v>0</v>
      </c>
      <c r="N307" s="200">
        <v>0</v>
      </c>
      <c r="O307" s="200">
        <v>60689.5</v>
      </c>
      <c r="P307" s="200">
        <v>246386.21</v>
      </c>
      <c r="Q307" s="200">
        <v>48679.48</v>
      </c>
      <c r="R307" s="200">
        <v>130554</v>
      </c>
      <c r="S307" s="200">
        <v>0</v>
      </c>
      <c r="T307" s="200">
        <v>2158.82</v>
      </c>
      <c r="U307" s="200">
        <v>0</v>
      </c>
      <c r="V307" s="200">
        <v>3982.87</v>
      </c>
      <c r="W307" s="200">
        <v>28116.39</v>
      </c>
      <c r="X307" s="200">
        <v>0</v>
      </c>
      <c r="Y307" s="200">
        <v>136</v>
      </c>
      <c r="Z307" s="200">
        <v>11285.1</v>
      </c>
      <c r="AA307" s="200">
        <v>0</v>
      </c>
      <c r="AB307" s="200">
        <v>1805</v>
      </c>
      <c r="AC307" s="200">
        <v>0</v>
      </c>
      <c r="AD307" s="200">
        <v>0</v>
      </c>
      <c r="AE307" s="200">
        <v>600</v>
      </c>
      <c r="AF307" s="200">
        <v>0</v>
      </c>
      <c r="AG307" s="200">
        <v>0</v>
      </c>
      <c r="AH307" s="200">
        <v>0</v>
      </c>
      <c r="AI307" s="200">
        <v>0</v>
      </c>
      <c r="AJ307" s="200">
        <v>0</v>
      </c>
      <c r="AK307" s="200">
        <v>0</v>
      </c>
      <c r="AL307" s="200">
        <v>4196</v>
      </c>
      <c r="AM307" s="200">
        <v>0</v>
      </c>
      <c r="AN307" s="200">
        <v>0</v>
      </c>
      <c r="AO307" s="200">
        <v>0</v>
      </c>
      <c r="AP307" s="200">
        <v>0</v>
      </c>
      <c r="AQ307" s="200">
        <v>14872.55</v>
      </c>
      <c r="AR307" s="200">
        <v>27152</v>
      </c>
      <c r="AS307" s="200">
        <v>0</v>
      </c>
      <c r="AT307" s="200">
        <v>0</v>
      </c>
      <c r="AU307" s="200">
        <v>0</v>
      </c>
      <c r="AV307" s="200">
        <v>0</v>
      </c>
      <c r="AW307" s="200">
        <v>0</v>
      </c>
      <c r="AX307" s="200">
        <v>0</v>
      </c>
      <c r="AY307" s="200">
        <v>0</v>
      </c>
      <c r="AZ307" s="200">
        <v>0</v>
      </c>
      <c r="BA307" s="200">
        <v>0</v>
      </c>
      <c r="BB307" s="200">
        <v>0</v>
      </c>
      <c r="BC307" s="200">
        <v>23080</v>
      </c>
      <c r="BD307" s="200">
        <v>0</v>
      </c>
      <c r="BE307" s="200">
        <v>0</v>
      </c>
      <c r="BF307" s="200">
        <v>0</v>
      </c>
      <c r="BG307" s="200">
        <v>0</v>
      </c>
      <c r="BH307" s="200">
        <v>4072</v>
      </c>
      <c r="BI307" s="205" t="s">
        <v>320</v>
      </c>
      <c r="BJ307" s="205" t="s">
        <v>320</v>
      </c>
      <c r="BK307" s="205" t="s">
        <v>320</v>
      </c>
      <c r="BL307" s="205" t="s">
        <v>320</v>
      </c>
      <c r="BM307" s="205" t="s">
        <v>320</v>
      </c>
      <c r="BN307" s="205" t="s">
        <v>320</v>
      </c>
      <c r="BO307" s="205" t="s">
        <v>320</v>
      </c>
      <c r="BP307" s="205" t="s">
        <v>320</v>
      </c>
      <c r="BQ307" s="205" t="s">
        <v>320</v>
      </c>
      <c r="BR307" s="205" t="s">
        <v>320</v>
      </c>
      <c r="BS307" s="205" t="s">
        <v>320</v>
      </c>
      <c r="BT307" s="200">
        <v>0</v>
      </c>
      <c r="BU307" s="200">
        <v>0</v>
      </c>
      <c r="BV307" s="200">
        <v>0</v>
      </c>
      <c r="BW307" s="200">
        <v>0</v>
      </c>
      <c r="BX307" s="200">
        <v>0</v>
      </c>
      <c r="BY307" s="200">
        <v>0</v>
      </c>
      <c r="BZ307" s="200">
        <v>0</v>
      </c>
      <c r="CA307" s="200">
        <v>0</v>
      </c>
      <c r="CB307" s="200">
        <v>0</v>
      </c>
      <c r="CC307" s="200">
        <v>0</v>
      </c>
      <c r="CD307" s="200">
        <v>0</v>
      </c>
      <c r="CE307" s="200">
        <v>0</v>
      </c>
      <c r="CF307" s="200">
        <v>0</v>
      </c>
      <c r="CG307" s="200">
        <v>0</v>
      </c>
      <c r="CH307" s="205" t="s">
        <v>320</v>
      </c>
      <c r="CI307" s="200">
        <v>0</v>
      </c>
      <c r="CJ307" s="200">
        <v>0</v>
      </c>
      <c r="CK307" s="200">
        <v>0</v>
      </c>
      <c r="CL307" s="200">
        <v>0</v>
      </c>
      <c r="CM307" s="200">
        <v>0</v>
      </c>
      <c r="CN307" s="200">
        <v>0</v>
      </c>
      <c r="CO307" s="200">
        <v>0</v>
      </c>
      <c r="CP307" s="200">
        <v>0</v>
      </c>
      <c r="CQ307" s="200">
        <v>0</v>
      </c>
      <c r="CR307" s="200">
        <v>0</v>
      </c>
      <c r="CS307" s="200">
        <v>0</v>
      </c>
      <c r="CT307" s="205" t="s">
        <v>320</v>
      </c>
      <c r="CU307" s="209" t="s">
        <v>320</v>
      </c>
    </row>
    <row r="308" ht="15.4" customHeight="1" spans="1:99">
      <c r="A308" s="201" t="s">
        <v>839</v>
      </c>
      <c r="B308" s="202" t="s">
        <v>134</v>
      </c>
      <c r="C308" s="202" t="s">
        <v>134</v>
      </c>
      <c r="D308" s="202" t="s">
        <v>840</v>
      </c>
      <c r="E308" s="200">
        <v>3414816.17</v>
      </c>
      <c r="F308" s="200">
        <v>2318687.74</v>
      </c>
      <c r="G308" s="200">
        <v>932560</v>
      </c>
      <c r="H308" s="200">
        <v>538750</v>
      </c>
      <c r="I308" s="200">
        <v>296447</v>
      </c>
      <c r="J308" s="200">
        <v>40523.26</v>
      </c>
      <c r="K308" s="200">
        <v>58938</v>
      </c>
      <c r="L308" s="200">
        <v>325316</v>
      </c>
      <c r="M308" s="200">
        <v>13566.6</v>
      </c>
      <c r="N308" s="200">
        <v>0</v>
      </c>
      <c r="O308" s="200">
        <v>112586.88</v>
      </c>
      <c r="P308" s="200">
        <v>907665.43</v>
      </c>
      <c r="Q308" s="200">
        <v>233226.53</v>
      </c>
      <c r="R308" s="200">
        <v>19500</v>
      </c>
      <c r="S308" s="200">
        <v>3000</v>
      </c>
      <c r="T308" s="200">
        <v>0</v>
      </c>
      <c r="U308" s="200">
        <v>778.8</v>
      </c>
      <c r="V308" s="200">
        <v>15948.45</v>
      </c>
      <c r="W308" s="200">
        <v>15746.32</v>
      </c>
      <c r="X308" s="200">
        <v>0</v>
      </c>
      <c r="Y308" s="200">
        <v>0</v>
      </c>
      <c r="Z308" s="200">
        <v>4897</v>
      </c>
      <c r="AA308" s="200">
        <v>0</v>
      </c>
      <c r="AB308" s="200">
        <v>84817.9</v>
      </c>
      <c r="AC308" s="200">
        <v>0</v>
      </c>
      <c r="AD308" s="200">
        <v>850</v>
      </c>
      <c r="AE308" s="200">
        <v>410</v>
      </c>
      <c r="AF308" s="200">
        <v>0</v>
      </c>
      <c r="AG308" s="200">
        <v>0</v>
      </c>
      <c r="AH308" s="200">
        <v>0</v>
      </c>
      <c r="AI308" s="200">
        <v>0</v>
      </c>
      <c r="AJ308" s="200">
        <v>66125</v>
      </c>
      <c r="AK308" s="200">
        <v>140937.5</v>
      </c>
      <c r="AL308" s="200">
        <v>14502.58</v>
      </c>
      <c r="AM308" s="200">
        <v>360</v>
      </c>
      <c r="AN308" s="200">
        <v>0</v>
      </c>
      <c r="AO308" s="200">
        <v>210850</v>
      </c>
      <c r="AP308" s="200">
        <v>0</v>
      </c>
      <c r="AQ308" s="200">
        <v>95715.35</v>
      </c>
      <c r="AR308" s="200">
        <v>145633</v>
      </c>
      <c r="AS308" s="200">
        <v>0</v>
      </c>
      <c r="AT308" s="200">
        <v>0</v>
      </c>
      <c r="AU308" s="200">
        <v>0</v>
      </c>
      <c r="AV308" s="200">
        <v>0</v>
      </c>
      <c r="AW308" s="200">
        <v>109639</v>
      </c>
      <c r="AX308" s="200">
        <v>1160</v>
      </c>
      <c r="AY308" s="200">
        <v>0</v>
      </c>
      <c r="AZ308" s="200">
        <v>0</v>
      </c>
      <c r="BA308" s="200">
        <v>0</v>
      </c>
      <c r="BB308" s="200">
        <v>0</v>
      </c>
      <c r="BC308" s="200">
        <v>34834</v>
      </c>
      <c r="BD308" s="200">
        <v>0</v>
      </c>
      <c r="BE308" s="200">
        <v>0</v>
      </c>
      <c r="BF308" s="200">
        <v>0</v>
      </c>
      <c r="BG308" s="200">
        <v>0</v>
      </c>
      <c r="BH308" s="200">
        <v>0</v>
      </c>
      <c r="BI308" s="205" t="s">
        <v>320</v>
      </c>
      <c r="BJ308" s="205" t="s">
        <v>320</v>
      </c>
      <c r="BK308" s="205" t="s">
        <v>320</v>
      </c>
      <c r="BL308" s="205" t="s">
        <v>320</v>
      </c>
      <c r="BM308" s="205" t="s">
        <v>320</v>
      </c>
      <c r="BN308" s="205" t="s">
        <v>320</v>
      </c>
      <c r="BO308" s="205" t="s">
        <v>320</v>
      </c>
      <c r="BP308" s="205" t="s">
        <v>320</v>
      </c>
      <c r="BQ308" s="205" t="s">
        <v>320</v>
      </c>
      <c r="BR308" s="205" t="s">
        <v>320</v>
      </c>
      <c r="BS308" s="205" t="s">
        <v>320</v>
      </c>
      <c r="BT308" s="200">
        <v>42830</v>
      </c>
      <c r="BU308" s="200">
        <v>0</v>
      </c>
      <c r="BV308" s="200">
        <v>12880</v>
      </c>
      <c r="BW308" s="200">
        <v>29950</v>
      </c>
      <c r="BX308" s="200">
        <v>0</v>
      </c>
      <c r="BY308" s="200">
        <v>0</v>
      </c>
      <c r="BZ308" s="200">
        <v>0</v>
      </c>
      <c r="CA308" s="200">
        <v>0</v>
      </c>
      <c r="CB308" s="200">
        <v>0</v>
      </c>
      <c r="CC308" s="200">
        <v>0</v>
      </c>
      <c r="CD308" s="200">
        <v>0</v>
      </c>
      <c r="CE308" s="200">
        <v>0</v>
      </c>
      <c r="CF308" s="200">
        <v>0</v>
      </c>
      <c r="CG308" s="200">
        <v>0</v>
      </c>
      <c r="CH308" s="205" t="s">
        <v>320</v>
      </c>
      <c r="CI308" s="200">
        <v>0</v>
      </c>
      <c r="CJ308" s="200">
        <v>0</v>
      </c>
      <c r="CK308" s="200">
        <v>0</v>
      </c>
      <c r="CL308" s="200">
        <v>0</v>
      </c>
      <c r="CM308" s="200">
        <v>0</v>
      </c>
      <c r="CN308" s="200">
        <v>0</v>
      </c>
      <c r="CO308" s="200">
        <v>0</v>
      </c>
      <c r="CP308" s="200">
        <v>0</v>
      </c>
      <c r="CQ308" s="200">
        <v>0</v>
      </c>
      <c r="CR308" s="200">
        <v>0</v>
      </c>
      <c r="CS308" s="200">
        <v>0</v>
      </c>
      <c r="CT308" s="205" t="s">
        <v>320</v>
      </c>
      <c r="CU308" s="209" t="s">
        <v>320</v>
      </c>
    </row>
    <row r="309" ht="15.4" customHeight="1" spans="1:99">
      <c r="A309" s="201" t="s">
        <v>841</v>
      </c>
      <c r="B309" s="202" t="s">
        <v>134</v>
      </c>
      <c r="C309" s="202" t="s">
        <v>134</v>
      </c>
      <c r="D309" s="202" t="s">
        <v>842</v>
      </c>
      <c r="E309" s="200">
        <v>6872840.55</v>
      </c>
      <c r="F309" s="200">
        <v>5938597.64</v>
      </c>
      <c r="G309" s="200">
        <v>2991948</v>
      </c>
      <c r="H309" s="200">
        <v>182695</v>
      </c>
      <c r="I309" s="200">
        <v>0</v>
      </c>
      <c r="J309" s="200">
        <v>27944.3</v>
      </c>
      <c r="K309" s="200">
        <v>197962</v>
      </c>
      <c r="L309" s="200">
        <v>2538048.34</v>
      </c>
      <c r="M309" s="200">
        <v>0</v>
      </c>
      <c r="N309" s="200">
        <v>0</v>
      </c>
      <c r="O309" s="200">
        <v>0</v>
      </c>
      <c r="P309" s="200">
        <v>418522.15</v>
      </c>
      <c r="Q309" s="200">
        <v>37404.8</v>
      </c>
      <c r="R309" s="200">
        <v>0</v>
      </c>
      <c r="S309" s="200">
        <v>0</v>
      </c>
      <c r="T309" s="200">
        <v>0</v>
      </c>
      <c r="U309" s="200">
        <v>3886.76</v>
      </c>
      <c r="V309" s="200">
        <v>5806</v>
      </c>
      <c r="W309" s="200">
        <v>10003.62</v>
      </c>
      <c r="X309" s="200">
        <v>0</v>
      </c>
      <c r="Y309" s="200">
        <v>0</v>
      </c>
      <c r="Z309" s="200">
        <v>31605.06</v>
      </c>
      <c r="AA309" s="200">
        <v>0</v>
      </c>
      <c r="AB309" s="200">
        <v>65122.8</v>
      </c>
      <c r="AC309" s="200">
        <v>0</v>
      </c>
      <c r="AD309" s="200">
        <v>8150</v>
      </c>
      <c r="AE309" s="200">
        <v>15190</v>
      </c>
      <c r="AF309" s="200">
        <v>1000</v>
      </c>
      <c r="AG309" s="200">
        <v>0</v>
      </c>
      <c r="AH309" s="200">
        <v>0</v>
      </c>
      <c r="AI309" s="200">
        <v>0</v>
      </c>
      <c r="AJ309" s="200">
        <v>13875</v>
      </c>
      <c r="AK309" s="200">
        <v>73368.98</v>
      </c>
      <c r="AL309" s="200">
        <v>107097.25</v>
      </c>
      <c r="AM309" s="200">
        <v>9424.9</v>
      </c>
      <c r="AN309" s="200">
        <v>0</v>
      </c>
      <c r="AO309" s="200">
        <v>0</v>
      </c>
      <c r="AP309" s="200">
        <v>0</v>
      </c>
      <c r="AQ309" s="200">
        <v>36586.98</v>
      </c>
      <c r="AR309" s="200">
        <v>31720.76</v>
      </c>
      <c r="AS309" s="200">
        <v>0</v>
      </c>
      <c r="AT309" s="200">
        <v>0</v>
      </c>
      <c r="AU309" s="200">
        <v>0</v>
      </c>
      <c r="AV309" s="200">
        <v>0</v>
      </c>
      <c r="AW309" s="200">
        <v>19889.4</v>
      </c>
      <c r="AX309" s="200">
        <v>4703.4</v>
      </c>
      <c r="AY309" s="200">
        <v>0</v>
      </c>
      <c r="AZ309" s="200">
        <v>0</v>
      </c>
      <c r="BA309" s="200">
        <v>2390</v>
      </c>
      <c r="BB309" s="200">
        <v>0</v>
      </c>
      <c r="BC309" s="200">
        <v>4737.96</v>
      </c>
      <c r="BD309" s="200">
        <v>0</v>
      </c>
      <c r="BE309" s="200">
        <v>0</v>
      </c>
      <c r="BF309" s="200">
        <v>0</v>
      </c>
      <c r="BG309" s="200">
        <v>0</v>
      </c>
      <c r="BH309" s="200">
        <v>0</v>
      </c>
      <c r="BI309" s="205" t="s">
        <v>320</v>
      </c>
      <c r="BJ309" s="205" t="s">
        <v>320</v>
      </c>
      <c r="BK309" s="205" t="s">
        <v>320</v>
      </c>
      <c r="BL309" s="205" t="s">
        <v>320</v>
      </c>
      <c r="BM309" s="205" t="s">
        <v>320</v>
      </c>
      <c r="BN309" s="205" t="s">
        <v>320</v>
      </c>
      <c r="BO309" s="205" t="s">
        <v>320</v>
      </c>
      <c r="BP309" s="205" t="s">
        <v>320</v>
      </c>
      <c r="BQ309" s="205" t="s">
        <v>320</v>
      </c>
      <c r="BR309" s="205" t="s">
        <v>320</v>
      </c>
      <c r="BS309" s="205" t="s">
        <v>320</v>
      </c>
      <c r="BT309" s="200">
        <v>484000</v>
      </c>
      <c r="BU309" s="200">
        <v>0</v>
      </c>
      <c r="BV309" s="200">
        <v>484000</v>
      </c>
      <c r="BW309" s="200">
        <v>0</v>
      </c>
      <c r="BX309" s="200">
        <v>0</v>
      </c>
      <c r="BY309" s="200">
        <v>0</v>
      </c>
      <c r="BZ309" s="200">
        <v>0</v>
      </c>
      <c r="CA309" s="200">
        <v>0</v>
      </c>
      <c r="CB309" s="200">
        <v>0</v>
      </c>
      <c r="CC309" s="200">
        <v>0</v>
      </c>
      <c r="CD309" s="200">
        <v>0</v>
      </c>
      <c r="CE309" s="200">
        <v>0</v>
      </c>
      <c r="CF309" s="200">
        <v>0</v>
      </c>
      <c r="CG309" s="200">
        <v>0</v>
      </c>
      <c r="CH309" s="205" t="s">
        <v>320</v>
      </c>
      <c r="CI309" s="200">
        <v>0</v>
      </c>
      <c r="CJ309" s="200">
        <v>0</v>
      </c>
      <c r="CK309" s="200">
        <v>0</v>
      </c>
      <c r="CL309" s="200">
        <v>0</v>
      </c>
      <c r="CM309" s="200">
        <v>0</v>
      </c>
      <c r="CN309" s="200">
        <v>0</v>
      </c>
      <c r="CO309" s="200">
        <v>0</v>
      </c>
      <c r="CP309" s="200">
        <v>0</v>
      </c>
      <c r="CQ309" s="200">
        <v>0</v>
      </c>
      <c r="CR309" s="200">
        <v>0</v>
      </c>
      <c r="CS309" s="200">
        <v>0</v>
      </c>
      <c r="CT309" s="205" t="s">
        <v>320</v>
      </c>
      <c r="CU309" s="209" t="s">
        <v>320</v>
      </c>
    </row>
    <row r="310" ht="15.4" customHeight="1" spans="1:99">
      <c r="A310" s="201" t="s">
        <v>843</v>
      </c>
      <c r="B310" s="202" t="s">
        <v>134</v>
      </c>
      <c r="C310" s="202" t="s">
        <v>134</v>
      </c>
      <c r="D310" s="202" t="s">
        <v>844</v>
      </c>
      <c r="E310" s="200">
        <v>6872840.55</v>
      </c>
      <c r="F310" s="200">
        <v>5938597.64</v>
      </c>
      <c r="G310" s="200">
        <v>2991948</v>
      </c>
      <c r="H310" s="200">
        <v>182695</v>
      </c>
      <c r="I310" s="200">
        <v>0</v>
      </c>
      <c r="J310" s="200">
        <v>27944.3</v>
      </c>
      <c r="K310" s="200">
        <v>197962</v>
      </c>
      <c r="L310" s="200">
        <v>2538048.34</v>
      </c>
      <c r="M310" s="200">
        <v>0</v>
      </c>
      <c r="N310" s="200">
        <v>0</v>
      </c>
      <c r="O310" s="200">
        <v>0</v>
      </c>
      <c r="P310" s="200">
        <v>418522.15</v>
      </c>
      <c r="Q310" s="200">
        <v>37404.8</v>
      </c>
      <c r="R310" s="200">
        <v>0</v>
      </c>
      <c r="S310" s="200">
        <v>0</v>
      </c>
      <c r="T310" s="200">
        <v>0</v>
      </c>
      <c r="U310" s="200">
        <v>3886.76</v>
      </c>
      <c r="V310" s="200">
        <v>5806</v>
      </c>
      <c r="W310" s="200">
        <v>10003.62</v>
      </c>
      <c r="X310" s="200">
        <v>0</v>
      </c>
      <c r="Y310" s="200">
        <v>0</v>
      </c>
      <c r="Z310" s="200">
        <v>31605.06</v>
      </c>
      <c r="AA310" s="200">
        <v>0</v>
      </c>
      <c r="AB310" s="200">
        <v>65122.8</v>
      </c>
      <c r="AC310" s="200">
        <v>0</v>
      </c>
      <c r="AD310" s="200">
        <v>8150</v>
      </c>
      <c r="AE310" s="200">
        <v>15190</v>
      </c>
      <c r="AF310" s="200">
        <v>1000</v>
      </c>
      <c r="AG310" s="200">
        <v>0</v>
      </c>
      <c r="AH310" s="200">
        <v>0</v>
      </c>
      <c r="AI310" s="200">
        <v>0</v>
      </c>
      <c r="AJ310" s="200">
        <v>13875</v>
      </c>
      <c r="AK310" s="200">
        <v>73368.98</v>
      </c>
      <c r="AL310" s="200">
        <v>107097.25</v>
      </c>
      <c r="AM310" s="200">
        <v>9424.9</v>
      </c>
      <c r="AN310" s="200">
        <v>0</v>
      </c>
      <c r="AO310" s="200">
        <v>0</v>
      </c>
      <c r="AP310" s="200">
        <v>0</v>
      </c>
      <c r="AQ310" s="200">
        <v>36586.98</v>
      </c>
      <c r="AR310" s="200">
        <v>31720.76</v>
      </c>
      <c r="AS310" s="200">
        <v>0</v>
      </c>
      <c r="AT310" s="200">
        <v>0</v>
      </c>
      <c r="AU310" s="200">
        <v>0</v>
      </c>
      <c r="AV310" s="200">
        <v>0</v>
      </c>
      <c r="AW310" s="200">
        <v>19889.4</v>
      </c>
      <c r="AX310" s="200">
        <v>4703.4</v>
      </c>
      <c r="AY310" s="200">
        <v>0</v>
      </c>
      <c r="AZ310" s="200">
        <v>0</v>
      </c>
      <c r="BA310" s="200">
        <v>2390</v>
      </c>
      <c r="BB310" s="200">
        <v>0</v>
      </c>
      <c r="BC310" s="200">
        <v>4737.96</v>
      </c>
      <c r="BD310" s="200">
        <v>0</v>
      </c>
      <c r="BE310" s="200">
        <v>0</v>
      </c>
      <c r="BF310" s="200">
        <v>0</v>
      </c>
      <c r="BG310" s="200">
        <v>0</v>
      </c>
      <c r="BH310" s="200">
        <v>0</v>
      </c>
      <c r="BI310" s="205" t="s">
        <v>320</v>
      </c>
      <c r="BJ310" s="205" t="s">
        <v>320</v>
      </c>
      <c r="BK310" s="205" t="s">
        <v>320</v>
      </c>
      <c r="BL310" s="205" t="s">
        <v>320</v>
      </c>
      <c r="BM310" s="205" t="s">
        <v>320</v>
      </c>
      <c r="BN310" s="205" t="s">
        <v>320</v>
      </c>
      <c r="BO310" s="205" t="s">
        <v>320</v>
      </c>
      <c r="BP310" s="205" t="s">
        <v>320</v>
      </c>
      <c r="BQ310" s="205" t="s">
        <v>320</v>
      </c>
      <c r="BR310" s="205" t="s">
        <v>320</v>
      </c>
      <c r="BS310" s="205" t="s">
        <v>320</v>
      </c>
      <c r="BT310" s="200">
        <v>484000</v>
      </c>
      <c r="BU310" s="200">
        <v>0</v>
      </c>
      <c r="BV310" s="200">
        <v>484000</v>
      </c>
      <c r="BW310" s="200">
        <v>0</v>
      </c>
      <c r="BX310" s="200">
        <v>0</v>
      </c>
      <c r="BY310" s="200">
        <v>0</v>
      </c>
      <c r="BZ310" s="200">
        <v>0</v>
      </c>
      <c r="CA310" s="200">
        <v>0</v>
      </c>
      <c r="CB310" s="200">
        <v>0</v>
      </c>
      <c r="CC310" s="200">
        <v>0</v>
      </c>
      <c r="CD310" s="200">
        <v>0</v>
      </c>
      <c r="CE310" s="200">
        <v>0</v>
      </c>
      <c r="CF310" s="200">
        <v>0</v>
      </c>
      <c r="CG310" s="200">
        <v>0</v>
      </c>
      <c r="CH310" s="205" t="s">
        <v>320</v>
      </c>
      <c r="CI310" s="200">
        <v>0</v>
      </c>
      <c r="CJ310" s="200">
        <v>0</v>
      </c>
      <c r="CK310" s="200">
        <v>0</v>
      </c>
      <c r="CL310" s="200">
        <v>0</v>
      </c>
      <c r="CM310" s="200">
        <v>0</v>
      </c>
      <c r="CN310" s="200">
        <v>0</v>
      </c>
      <c r="CO310" s="200">
        <v>0</v>
      </c>
      <c r="CP310" s="200">
        <v>0</v>
      </c>
      <c r="CQ310" s="200">
        <v>0</v>
      </c>
      <c r="CR310" s="200">
        <v>0</v>
      </c>
      <c r="CS310" s="200">
        <v>0</v>
      </c>
      <c r="CT310" s="205" t="s">
        <v>320</v>
      </c>
      <c r="CU310" s="209" t="s">
        <v>320</v>
      </c>
    </row>
    <row r="311" ht="15.4" customHeight="1" spans="1:99">
      <c r="A311" s="201" t="s">
        <v>845</v>
      </c>
      <c r="B311" s="202" t="s">
        <v>134</v>
      </c>
      <c r="C311" s="202" t="s">
        <v>134</v>
      </c>
      <c r="D311" s="202" t="s">
        <v>846</v>
      </c>
      <c r="E311" s="200">
        <v>72299516.84</v>
      </c>
      <c r="F311" s="200">
        <v>56072417.14</v>
      </c>
      <c r="G311" s="200">
        <v>26127800.7</v>
      </c>
      <c r="H311" s="200">
        <v>10696687.38</v>
      </c>
      <c r="I311" s="200">
        <v>3675768.78</v>
      </c>
      <c r="J311" s="200">
        <v>8086472.13</v>
      </c>
      <c r="K311" s="200">
        <v>637422.97</v>
      </c>
      <c r="L311" s="200">
        <v>1966152.66</v>
      </c>
      <c r="M311" s="200">
        <v>2253</v>
      </c>
      <c r="N311" s="200">
        <v>0</v>
      </c>
      <c r="O311" s="200">
        <v>4879859.52</v>
      </c>
      <c r="P311" s="200">
        <v>14998353.5</v>
      </c>
      <c r="Q311" s="200">
        <v>173301.42</v>
      </c>
      <c r="R311" s="200">
        <v>0</v>
      </c>
      <c r="S311" s="200">
        <v>0</v>
      </c>
      <c r="T311" s="200">
        <v>20589.75</v>
      </c>
      <c r="U311" s="200">
        <v>1291510.14</v>
      </c>
      <c r="V311" s="200">
        <v>1357584.75</v>
      </c>
      <c r="W311" s="200">
        <v>124109.82</v>
      </c>
      <c r="X311" s="200">
        <v>0</v>
      </c>
      <c r="Y311" s="200">
        <v>0</v>
      </c>
      <c r="Z311" s="200">
        <v>57741.5</v>
      </c>
      <c r="AA311" s="200">
        <v>0</v>
      </c>
      <c r="AB311" s="200">
        <v>3253903.96</v>
      </c>
      <c r="AC311" s="200">
        <v>131601.72</v>
      </c>
      <c r="AD311" s="200">
        <v>20598</v>
      </c>
      <c r="AE311" s="200">
        <v>37295.5</v>
      </c>
      <c r="AF311" s="200">
        <v>13291</v>
      </c>
      <c r="AG311" s="200">
        <v>2094340.83</v>
      </c>
      <c r="AH311" s="200">
        <v>0</v>
      </c>
      <c r="AI311" s="200">
        <v>2468723.08</v>
      </c>
      <c r="AJ311" s="200">
        <v>35592</v>
      </c>
      <c r="AK311" s="200">
        <v>0</v>
      </c>
      <c r="AL311" s="200">
        <v>358959.56</v>
      </c>
      <c r="AM311" s="200">
        <v>0</v>
      </c>
      <c r="AN311" s="200">
        <v>252645.3</v>
      </c>
      <c r="AO311" s="200">
        <v>930253.74</v>
      </c>
      <c r="AP311" s="200">
        <v>9677.59</v>
      </c>
      <c r="AQ311" s="200">
        <v>2366633.84</v>
      </c>
      <c r="AR311" s="200">
        <v>1228746.2</v>
      </c>
      <c r="AS311" s="200">
        <v>0</v>
      </c>
      <c r="AT311" s="200">
        <v>0</v>
      </c>
      <c r="AU311" s="200">
        <v>0</v>
      </c>
      <c r="AV311" s="200">
        <v>19077</v>
      </c>
      <c r="AW311" s="200">
        <v>24110</v>
      </c>
      <c r="AX311" s="200">
        <v>47088</v>
      </c>
      <c r="AY311" s="200">
        <v>0</v>
      </c>
      <c r="AZ311" s="200">
        <v>0</v>
      </c>
      <c r="BA311" s="200">
        <v>0</v>
      </c>
      <c r="BB311" s="200">
        <v>225000</v>
      </c>
      <c r="BC311" s="200">
        <v>900000</v>
      </c>
      <c r="BD311" s="200">
        <v>0</v>
      </c>
      <c r="BE311" s="200">
        <v>0</v>
      </c>
      <c r="BF311" s="200">
        <v>0</v>
      </c>
      <c r="BG311" s="200">
        <v>0</v>
      </c>
      <c r="BH311" s="200">
        <v>13471.2</v>
      </c>
      <c r="BI311" s="205" t="s">
        <v>320</v>
      </c>
      <c r="BJ311" s="205" t="s">
        <v>320</v>
      </c>
      <c r="BK311" s="205" t="s">
        <v>320</v>
      </c>
      <c r="BL311" s="205" t="s">
        <v>320</v>
      </c>
      <c r="BM311" s="205" t="s">
        <v>320</v>
      </c>
      <c r="BN311" s="205" t="s">
        <v>320</v>
      </c>
      <c r="BO311" s="205" t="s">
        <v>320</v>
      </c>
      <c r="BP311" s="205" t="s">
        <v>320</v>
      </c>
      <c r="BQ311" s="205" t="s">
        <v>320</v>
      </c>
      <c r="BR311" s="205" t="s">
        <v>320</v>
      </c>
      <c r="BS311" s="205" t="s">
        <v>320</v>
      </c>
      <c r="BT311" s="200">
        <v>0</v>
      </c>
      <c r="BU311" s="200">
        <v>0</v>
      </c>
      <c r="BV311" s="200">
        <v>0</v>
      </c>
      <c r="BW311" s="200">
        <v>0</v>
      </c>
      <c r="BX311" s="200">
        <v>0</v>
      </c>
      <c r="BY311" s="200">
        <v>0</v>
      </c>
      <c r="BZ311" s="200">
        <v>0</v>
      </c>
      <c r="CA311" s="200">
        <v>0</v>
      </c>
      <c r="CB311" s="200">
        <v>0</v>
      </c>
      <c r="CC311" s="200">
        <v>0</v>
      </c>
      <c r="CD311" s="200">
        <v>0</v>
      </c>
      <c r="CE311" s="200">
        <v>0</v>
      </c>
      <c r="CF311" s="200">
        <v>0</v>
      </c>
      <c r="CG311" s="200">
        <v>0</v>
      </c>
      <c r="CH311" s="205" t="s">
        <v>320</v>
      </c>
      <c r="CI311" s="200">
        <v>0</v>
      </c>
      <c r="CJ311" s="200">
        <v>0</v>
      </c>
      <c r="CK311" s="200">
        <v>0</v>
      </c>
      <c r="CL311" s="200">
        <v>0</v>
      </c>
      <c r="CM311" s="200">
        <v>0</v>
      </c>
      <c r="CN311" s="200">
        <v>0</v>
      </c>
      <c r="CO311" s="200">
        <v>0</v>
      </c>
      <c r="CP311" s="200">
        <v>0</v>
      </c>
      <c r="CQ311" s="200">
        <v>0</v>
      </c>
      <c r="CR311" s="200">
        <v>0</v>
      </c>
      <c r="CS311" s="200">
        <v>0</v>
      </c>
      <c r="CT311" s="205" t="s">
        <v>320</v>
      </c>
      <c r="CU311" s="209" t="s">
        <v>320</v>
      </c>
    </row>
    <row r="312" ht="15.4" customHeight="1" spans="1:99">
      <c r="A312" s="201" t="s">
        <v>847</v>
      </c>
      <c r="B312" s="202" t="s">
        <v>134</v>
      </c>
      <c r="C312" s="202" t="s">
        <v>134</v>
      </c>
      <c r="D312" s="202" t="s">
        <v>848</v>
      </c>
      <c r="E312" s="200">
        <v>72299516.84</v>
      </c>
      <c r="F312" s="200">
        <v>56072417.14</v>
      </c>
      <c r="G312" s="200">
        <v>26127800.7</v>
      </c>
      <c r="H312" s="200">
        <v>10696687.38</v>
      </c>
      <c r="I312" s="200">
        <v>3675768.78</v>
      </c>
      <c r="J312" s="200">
        <v>8086472.13</v>
      </c>
      <c r="K312" s="200">
        <v>637422.97</v>
      </c>
      <c r="L312" s="200">
        <v>1966152.66</v>
      </c>
      <c r="M312" s="200">
        <v>2253</v>
      </c>
      <c r="N312" s="200">
        <v>0</v>
      </c>
      <c r="O312" s="200">
        <v>4879859.52</v>
      </c>
      <c r="P312" s="200">
        <v>14998353.5</v>
      </c>
      <c r="Q312" s="200">
        <v>173301.42</v>
      </c>
      <c r="R312" s="200">
        <v>0</v>
      </c>
      <c r="S312" s="200">
        <v>0</v>
      </c>
      <c r="T312" s="200">
        <v>20589.75</v>
      </c>
      <c r="U312" s="200">
        <v>1291510.14</v>
      </c>
      <c r="V312" s="200">
        <v>1357584.75</v>
      </c>
      <c r="W312" s="200">
        <v>124109.82</v>
      </c>
      <c r="X312" s="200">
        <v>0</v>
      </c>
      <c r="Y312" s="200">
        <v>0</v>
      </c>
      <c r="Z312" s="200">
        <v>57741.5</v>
      </c>
      <c r="AA312" s="200">
        <v>0</v>
      </c>
      <c r="AB312" s="200">
        <v>3253903.96</v>
      </c>
      <c r="AC312" s="200">
        <v>131601.72</v>
      </c>
      <c r="AD312" s="200">
        <v>20598</v>
      </c>
      <c r="AE312" s="200">
        <v>37295.5</v>
      </c>
      <c r="AF312" s="200">
        <v>13291</v>
      </c>
      <c r="AG312" s="200">
        <v>2094340.83</v>
      </c>
      <c r="AH312" s="200">
        <v>0</v>
      </c>
      <c r="AI312" s="200">
        <v>2468723.08</v>
      </c>
      <c r="AJ312" s="200">
        <v>35592</v>
      </c>
      <c r="AK312" s="200">
        <v>0</v>
      </c>
      <c r="AL312" s="200">
        <v>358959.56</v>
      </c>
      <c r="AM312" s="200">
        <v>0</v>
      </c>
      <c r="AN312" s="200">
        <v>252645.3</v>
      </c>
      <c r="AO312" s="200">
        <v>930253.74</v>
      </c>
      <c r="AP312" s="200">
        <v>9677.59</v>
      </c>
      <c r="AQ312" s="200">
        <v>2366633.84</v>
      </c>
      <c r="AR312" s="200">
        <v>1228746.2</v>
      </c>
      <c r="AS312" s="200">
        <v>0</v>
      </c>
      <c r="AT312" s="200">
        <v>0</v>
      </c>
      <c r="AU312" s="200">
        <v>0</v>
      </c>
      <c r="AV312" s="200">
        <v>19077</v>
      </c>
      <c r="AW312" s="200">
        <v>24110</v>
      </c>
      <c r="AX312" s="200">
        <v>47088</v>
      </c>
      <c r="AY312" s="200">
        <v>0</v>
      </c>
      <c r="AZ312" s="200">
        <v>0</v>
      </c>
      <c r="BA312" s="200">
        <v>0</v>
      </c>
      <c r="BB312" s="200">
        <v>225000</v>
      </c>
      <c r="BC312" s="200">
        <v>900000</v>
      </c>
      <c r="BD312" s="200">
        <v>0</v>
      </c>
      <c r="BE312" s="200">
        <v>0</v>
      </c>
      <c r="BF312" s="200">
        <v>0</v>
      </c>
      <c r="BG312" s="200">
        <v>0</v>
      </c>
      <c r="BH312" s="200">
        <v>13471.2</v>
      </c>
      <c r="BI312" s="205" t="s">
        <v>320</v>
      </c>
      <c r="BJ312" s="205" t="s">
        <v>320</v>
      </c>
      <c r="BK312" s="205" t="s">
        <v>320</v>
      </c>
      <c r="BL312" s="205" t="s">
        <v>320</v>
      </c>
      <c r="BM312" s="205" t="s">
        <v>320</v>
      </c>
      <c r="BN312" s="205" t="s">
        <v>320</v>
      </c>
      <c r="BO312" s="205" t="s">
        <v>320</v>
      </c>
      <c r="BP312" s="205" t="s">
        <v>320</v>
      </c>
      <c r="BQ312" s="205" t="s">
        <v>320</v>
      </c>
      <c r="BR312" s="205" t="s">
        <v>320</v>
      </c>
      <c r="BS312" s="205" t="s">
        <v>320</v>
      </c>
      <c r="BT312" s="200">
        <v>0</v>
      </c>
      <c r="BU312" s="200">
        <v>0</v>
      </c>
      <c r="BV312" s="200">
        <v>0</v>
      </c>
      <c r="BW312" s="200">
        <v>0</v>
      </c>
      <c r="BX312" s="200">
        <v>0</v>
      </c>
      <c r="BY312" s="200">
        <v>0</v>
      </c>
      <c r="BZ312" s="200">
        <v>0</v>
      </c>
      <c r="CA312" s="200">
        <v>0</v>
      </c>
      <c r="CB312" s="200">
        <v>0</v>
      </c>
      <c r="CC312" s="200">
        <v>0</v>
      </c>
      <c r="CD312" s="200">
        <v>0</v>
      </c>
      <c r="CE312" s="200">
        <v>0</v>
      </c>
      <c r="CF312" s="200">
        <v>0</v>
      </c>
      <c r="CG312" s="200">
        <v>0</v>
      </c>
      <c r="CH312" s="205" t="s">
        <v>320</v>
      </c>
      <c r="CI312" s="200">
        <v>0</v>
      </c>
      <c r="CJ312" s="200">
        <v>0</v>
      </c>
      <c r="CK312" s="200">
        <v>0</v>
      </c>
      <c r="CL312" s="200">
        <v>0</v>
      </c>
      <c r="CM312" s="200">
        <v>0</v>
      </c>
      <c r="CN312" s="200">
        <v>0</v>
      </c>
      <c r="CO312" s="200">
        <v>0</v>
      </c>
      <c r="CP312" s="200">
        <v>0</v>
      </c>
      <c r="CQ312" s="200">
        <v>0</v>
      </c>
      <c r="CR312" s="200">
        <v>0</v>
      </c>
      <c r="CS312" s="200">
        <v>0</v>
      </c>
      <c r="CT312" s="205" t="s">
        <v>320</v>
      </c>
      <c r="CU312" s="209" t="s">
        <v>320</v>
      </c>
    </row>
    <row r="313" ht="15.4" customHeight="1" spans="1:99">
      <c r="A313" s="201" t="s">
        <v>849</v>
      </c>
      <c r="B313" s="202" t="s">
        <v>134</v>
      </c>
      <c r="C313" s="202" t="s">
        <v>134</v>
      </c>
      <c r="D313" s="202" t="s">
        <v>850</v>
      </c>
      <c r="E313" s="200">
        <v>2333360.9</v>
      </c>
      <c r="F313" s="200">
        <v>2193807.95</v>
      </c>
      <c r="G313" s="200">
        <v>752695</v>
      </c>
      <c r="H313" s="200">
        <v>536457</v>
      </c>
      <c r="I313" s="200">
        <v>624055</v>
      </c>
      <c r="J313" s="200">
        <v>0</v>
      </c>
      <c r="K313" s="200">
        <v>46935</v>
      </c>
      <c r="L313" s="200">
        <v>0</v>
      </c>
      <c r="M313" s="200">
        <v>0</v>
      </c>
      <c r="N313" s="200">
        <v>0</v>
      </c>
      <c r="O313" s="200">
        <v>233665.95</v>
      </c>
      <c r="P313" s="200">
        <v>132933.75</v>
      </c>
      <c r="Q313" s="200">
        <v>10000</v>
      </c>
      <c r="R313" s="200">
        <v>15000</v>
      </c>
      <c r="S313" s="200">
        <v>15000</v>
      </c>
      <c r="T313" s="200">
        <v>0</v>
      </c>
      <c r="U313" s="200">
        <v>0</v>
      </c>
      <c r="V313" s="200">
        <v>10000</v>
      </c>
      <c r="W313" s="200">
        <v>5000</v>
      </c>
      <c r="X313" s="200">
        <v>0</v>
      </c>
      <c r="Y313" s="200">
        <v>0</v>
      </c>
      <c r="Z313" s="200">
        <v>20000</v>
      </c>
      <c r="AA313" s="200">
        <v>0</v>
      </c>
      <c r="AB313" s="200">
        <v>5000</v>
      </c>
      <c r="AC313" s="200">
        <v>0</v>
      </c>
      <c r="AD313" s="200">
        <v>0</v>
      </c>
      <c r="AE313" s="200">
        <v>0</v>
      </c>
      <c r="AF313" s="200">
        <v>5700</v>
      </c>
      <c r="AG313" s="200">
        <v>0</v>
      </c>
      <c r="AH313" s="200">
        <v>0</v>
      </c>
      <c r="AI313" s="200">
        <v>0</v>
      </c>
      <c r="AJ313" s="200">
        <v>0</v>
      </c>
      <c r="AK313" s="200">
        <v>12585.1</v>
      </c>
      <c r="AL313" s="200">
        <v>28201.28</v>
      </c>
      <c r="AM313" s="200">
        <v>0</v>
      </c>
      <c r="AN313" s="200">
        <v>0</v>
      </c>
      <c r="AO313" s="200">
        <v>0</v>
      </c>
      <c r="AP313" s="200">
        <v>0</v>
      </c>
      <c r="AQ313" s="200">
        <v>6447.37</v>
      </c>
      <c r="AR313" s="200">
        <v>6619.2</v>
      </c>
      <c r="AS313" s="200">
        <v>0</v>
      </c>
      <c r="AT313" s="200">
        <v>0</v>
      </c>
      <c r="AU313" s="200">
        <v>0</v>
      </c>
      <c r="AV313" s="200">
        <v>3150</v>
      </c>
      <c r="AW313" s="200">
        <v>3289.2</v>
      </c>
      <c r="AX313" s="200">
        <v>0</v>
      </c>
      <c r="AY313" s="200">
        <v>0</v>
      </c>
      <c r="AZ313" s="200">
        <v>0</v>
      </c>
      <c r="BA313" s="200">
        <v>180</v>
      </c>
      <c r="BB313" s="200">
        <v>0</v>
      </c>
      <c r="BC313" s="200">
        <v>0</v>
      </c>
      <c r="BD313" s="200">
        <v>0</v>
      </c>
      <c r="BE313" s="200">
        <v>0</v>
      </c>
      <c r="BF313" s="200">
        <v>0</v>
      </c>
      <c r="BG313" s="200">
        <v>0</v>
      </c>
      <c r="BH313" s="200">
        <v>0</v>
      </c>
      <c r="BI313" s="205" t="s">
        <v>320</v>
      </c>
      <c r="BJ313" s="205" t="s">
        <v>320</v>
      </c>
      <c r="BK313" s="205" t="s">
        <v>320</v>
      </c>
      <c r="BL313" s="205" t="s">
        <v>320</v>
      </c>
      <c r="BM313" s="205" t="s">
        <v>320</v>
      </c>
      <c r="BN313" s="205" t="s">
        <v>320</v>
      </c>
      <c r="BO313" s="205" t="s">
        <v>320</v>
      </c>
      <c r="BP313" s="205" t="s">
        <v>320</v>
      </c>
      <c r="BQ313" s="205" t="s">
        <v>320</v>
      </c>
      <c r="BR313" s="205" t="s">
        <v>320</v>
      </c>
      <c r="BS313" s="205" t="s">
        <v>320</v>
      </c>
      <c r="BT313" s="200">
        <v>0</v>
      </c>
      <c r="BU313" s="200">
        <v>0</v>
      </c>
      <c r="BV313" s="200">
        <v>0</v>
      </c>
      <c r="BW313" s="200">
        <v>0</v>
      </c>
      <c r="BX313" s="200">
        <v>0</v>
      </c>
      <c r="BY313" s="200">
        <v>0</v>
      </c>
      <c r="BZ313" s="200">
        <v>0</v>
      </c>
      <c r="CA313" s="200">
        <v>0</v>
      </c>
      <c r="CB313" s="200">
        <v>0</v>
      </c>
      <c r="CC313" s="200">
        <v>0</v>
      </c>
      <c r="CD313" s="200">
        <v>0</v>
      </c>
      <c r="CE313" s="200">
        <v>0</v>
      </c>
      <c r="CF313" s="200">
        <v>0</v>
      </c>
      <c r="CG313" s="200">
        <v>0</v>
      </c>
      <c r="CH313" s="205" t="s">
        <v>320</v>
      </c>
      <c r="CI313" s="200">
        <v>0</v>
      </c>
      <c r="CJ313" s="200">
        <v>0</v>
      </c>
      <c r="CK313" s="200">
        <v>0</v>
      </c>
      <c r="CL313" s="200">
        <v>0</v>
      </c>
      <c r="CM313" s="200">
        <v>0</v>
      </c>
      <c r="CN313" s="200">
        <v>0</v>
      </c>
      <c r="CO313" s="200">
        <v>0</v>
      </c>
      <c r="CP313" s="200">
        <v>0</v>
      </c>
      <c r="CQ313" s="200">
        <v>0</v>
      </c>
      <c r="CR313" s="200">
        <v>0</v>
      </c>
      <c r="CS313" s="200">
        <v>0</v>
      </c>
      <c r="CT313" s="205" t="s">
        <v>320</v>
      </c>
      <c r="CU313" s="209" t="s">
        <v>320</v>
      </c>
    </row>
    <row r="314" ht="15.4" customHeight="1" spans="1:99">
      <c r="A314" s="201" t="s">
        <v>851</v>
      </c>
      <c r="B314" s="202" t="s">
        <v>134</v>
      </c>
      <c r="C314" s="202" t="s">
        <v>134</v>
      </c>
      <c r="D314" s="202" t="s">
        <v>852</v>
      </c>
      <c r="E314" s="200">
        <v>2333360.9</v>
      </c>
      <c r="F314" s="200">
        <v>2193807.95</v>
      </c>
      <c r="G314" s="200">
        <v>752695</v>
      </c>
      <c r="H314" s="200">
        <v>536457</v>
      </c>
      <c r="I314" s="200">
        <v>624055</v>
      </c>
      <c r="J314" s="200">
        <v>0</v>
      </c>
      <c r="K314" s="200">
        <v>46935</v>
      </c>
      <c r="L314" s="200">
        <v>0</v>
      </c>
      <c r="M314" s="200">
        <v>0</v>
      </c>
      <c r="N314" s="200">
        <v>0</v>
      </c>
      <c r="O314" s="200">
        <v>233665.95</v>
      </c>
      <c r="P314" s="200">
        <v>132933.75</v>
      </c>
      <c r="Q314" s="200">
        <v>10000</v>
      </c>
      <c r="R314" s="200">
        <v>15000</v>
      </c>
      <c r="S314" s="200">
        <v>15000</v>
      </c>
      <c r="T314" s="200">
        <v>0</v>
      </c>
      <c r="U314" s="200">
        <v>0</v>
      </c>
      <c r="V314" s="200">
        <v>10000</v>
      </c>
      <c r="W314" s="200">
        <v>5000</v>
      </c>
      <c r="X314" s="200">
        <v>0</v>
      </c>
      <c r="Y314" s="200">
        <v>0</v>
      </c>
      <c r="Z314" s="200">
        <v>20000</v>
      </c>
      <c r="AA314" s="200">
        <v>0</v>
      </c>
      <c r="AB314" s="200">
        <v>5000</v>
      </c>
      <c r="AC314" s="200">
        <v>0</v>
      </c>
      <c r="AD314" s="200">
        <v>0</v>
      </c>
      <c r="AE314" s="200">
        <v>0</v>
      </c>
      <c r="AF314" s="200">
        <v>5700</v>
      </c>
      <c r="AG314" s="200">
        <v>0</v>
      </c>
      <c r="AH314" s="200">
        <v>0</v>
      </c>
      <c r="AI314" s="200">
        <v>0</v>
      </c>
      <c r="AJ314" s="200">
        <v>0</v>
      </c>
      <c r="AK314" s="200">
        <v>12585.1</v>
      </c>
      <c r="AL314" s="200">
        <v>28201.28</v>
      </c>
      <c r="AM314" s="200">
        <v>0</v>
      </c>
      <c r="AN314" s="200">
        <v>0</v>
      </c>
      <c r="AO314" s="200">
        <v>0</v>
      </c>
      <c r="AP314" s="200">
        <v>0</v>
      </c>
      <c r="AQ314" s="200">
        <v>6447.37</v>
      </c>
      <c r="AR314" s="200">
        <v>6619.2</v>
      </c>
      <c r="AS314" s="200">
        <v>0</v>
      </c>
      <c r="AT314" s="200">
        <v>0</v>
      </c>
      <c r="AU314" s="200">
        <v>0</v>
      </c>
      <c r="AV314" s="200">
        <v>3150</v>
      </c>
      <c r="AW314" s="200">
        <v>3289.2</v>
      </c>
      <c r="AX314" s="200">
        <v>0</v>
      </c>
      <c r="AY314" s="200">
        <v>0</v>
      </c>
      <c r="AZ314" s="200">
        <v>0</v>
      </c>
      <c r="BA314" s="200">
        <v>180</v>
      </c>
      <c r="BB314" s="200">
        <v>0</v>
      </c>
      <c r="BC314" s="200">
        <v>0</v>
      </c>
      <c r="BD314" s="200">
        <v>0</v>
      </c>
      <c r="BE314" s="200">
        <v>0</v>
      </c>
      <c r="BF314" s="200">
        <v>0</v>
      </c>
      <c r="BG314" s="200">
        <v>0</v>
      </c>
      <c r="BH314" s="200">
        <v>0</v>
      </c>
      <c r="BI314" s="205" t="s">
        <v>320</v>
      </c>
      <c r="BJ314" s="205" t="s">
        <v>320</v>
      </c>
      <c r="BK314" s="205" t="s">
        <v>320</v>
      </c>
      <c r="BL314" s="205" t="s">
        <v>320</v>
      </c>
      <c r="BM314" s="205" t="s">
        <v>320</v>
      </c>
      <c r="BN314" s="205" t="s">
        <v>320</v>
      </c>
      <c r="BO314" s="205" t="s">
        <v>320</v>
      </c>
      <c r="BP314" s="205" t="s">
        <v>320</v>
      </c>
      <c r="BQ314" s="205" t="s">
        <v>320</v>
      </c>
      <c r="BR314" s="205" t="s">
        <v>320</v>
      </c>
      <c r="BS314" s="205" t="s">
        <v>320</v>
      </c>
      <c r="BT314" s="200">
        <v>0</v>
      </c>
      <c r="BU314" s="200">
        <v>0</v>
      </c>
      <c r="BV314" s="200">
        <v>0</v>
      </c>
      <c r="BW314" s="200">
        <v>0</v>
      </c>
      <c r="BX314" s="200">
        <v>0</v>
      </c>
      <c r="BY314" s="200">
        <v>0</v>
      </c>
      <c r="BZ314" s="200">
        <v>0</v>
      </c>
      <c r="CA314" s="200">
        <v>0</v>
      </c>
      <c r="CB314" s="200">
        <v>0</v>
      </c>
      <c r="CC314" s="200">
        <v>0</v>
      </c>
      <c r="CD314" s="200">
        <v>0</v>
      </c>
      <c r="CE314" s="200">
        <v>0</v>
      </c>
      <c r="CF314" s="200">
        <v>0</v>
      </c>
      <c r="CG314" s="200">
        <v>0</v>
      </c>
      <c r="CH314" s="205" t="s">
        <v>320</v>
      </c>
      <c r="CI314" s="200">
        <v>0</v>
      </c>
      <c r="CJ314" s="200">
        <v>0</v>
      </c>
      <c r="CK314" s="200">
        <v>0</v>
      </c>
      <c r="CL314" s="200">
        <v>0</v>
      </c>
      <c r="CM314" s="200">
        <v>0</v>
      </c>
      <c r="CN314" s="200">
        <v>0</v>
      </c>
      <c r="CO314" s="200">
        <v>0</v>
      </c>
      <c r="CP314" s="200">
        <v>0</v>
      </c>
      <c r="CQ314" s="200">
        <v>0</v>
      </c>
      <c r="CR314" s="200">
        <v>0</v>
      </c>
      <c r="CS314" s="200">
        <v>0</v>
      </c>
      <c r="CT314" s="205" t="s">
        <v>320</v>
      </c>
      <c r="CU314" s="209" t="s">
        <v>320</v>
      </c>
    </row>
    <row r="315" ht="15.4" customHeight="1" spans="1:99">
      <c r="A315" s="201" t="s">
        <v>853</v>
      </c>
      <c r="B315" s="202" t="s">
        <v>134</v>
      </c>
      <c r="C315" s="202" t="s">
        <v>134</v>
      </c>
      <c r="D315" s="202" t="s">
        <v>854</v>
      </c>
      <c r="E315" s="200">
        <v>1678674</v>
      </c>
      <c r="F315" s="200">
        <v>0</v>
      </c>
      <c r="G315" s="200">
        <v>0</v>
      </c>
      <c r="H315" s="200">
        <v>0</v>
      </c>
      <c r="I315" s="200">
        <v>0</v>
      </c>
      <c r="J315" s="200">
        <v>0</v>
      </c>
      <c r="K315" s="200">
        <v>0</v>
      </c>
      <c r="L315" s="200">
        <v>0</v>
      </c>
      <c r="M315" s="200">
        <v>0</v>
      </c>
      <c r="N315" s="200">
        <v>0</v>
      </c>
      <c r="O315" s="200">
        <v>0</v>
      </c>
      <c r="P315" s="200">
        <v>755800</v>
      </c>
      <c r="Q315" s="200">
        <v>0</v>
      </c>
      <c r="R315" s="200">
        <v>0</v>
      </c>
      <c r="S315" s="200">
        <v>0</v>
      </c>
      <c r="T315" s="200">
        <v>0</v>
      </c>
      <c r="U315" s="200">
        <v>0</v>
      </c>
      <c r="V315" s="200">
        <v>0</v>
      </c>
      <c r="W315" s="200">
        <v>0</v>
      </c>
      <c r="X315" s="200">
        <v>0</v>
      </c>
      <c r="Y315" s="200">
        <v>0</v>
      </c>
      <c r="Z315" s="200">
        <v>0</v>
      </c>
      <c r="AA315" s="200">
        <v>0</v>
      </c>
      <c r="AB315" s="200">
        <v>200000</v>
      </c>
      <c r="AC315" s="200">
        <v>0</v>
      </c>
      <c r="AD315" s="200">
        <v>0</v>
      </c>
      <c r="AE315" s="200">
        <v>0</v>
      </c>
      <c r="AF315" s="200">
        <v>0</v>
      </c>
      <c r="AG315" s="200">
        <v>0</v>
      </c>
      <c r="AH315" s="200">
        <v>0</v>
      </c>
      <c r="AI315" s="200">
        <v>0</v>
      </c>
      <c r="AJ315" s="200">
        <v>0</v>
      </c>
      <c r="AK315" s="200">
        <v>555800</v>
      </c>
      <c r="AL315" s="200">
        <v>0</v>
      </c>
      <c r="AM315" s="200">
        <v>0</v>
      </c>
      <c r="AN315" s="200">
        <v>0</v>
      </c>
      <c r="AO315" s="200">
        <v>0</v>
      </c>
      <c r="AP315" s="200">
        <v>0</v>
      </c>
      <c r="AQ315" s="200">
        <v>0</v>
      </c>
      <c r="AR315" s="200">
        <v>0</v>
      </c>
      <c r="AS315" s="200">
        <v>0</v>
      </c>
      <c r="AT315" s="200">
        <v>0</v>
      </c>
      <c r="AU315" s="200">
        <v>0</v>
      </c>
      <c r="AV315" s="200">
        <v>0</v>
      </c>
      <c r="AW315" s="200">
        <v>0</v>
      </c>
      <c r="AX315" s="200">
        <v>0</v>
      </c>
      <c r="AY315" s="200">
        <v>0</v>
      </c>
      <c r="AZ315" s="200">
        <v>0</v>
      </c>
      <c r="BA315" s="200">
        <v>0</v>
      </c>
      <c r="BB315" s="200">
        <v>0</v>
      </c>
      <c r="BC315" s="200">
        <v>0</v>
      </c>
      <c r="BD315" s="200">
        <v>0</v>
      </c>
      <c r="BE315" s="200">
        <v>0</v>
      </c>
      <c r="BF315" s="200">
        <v>0</v>
      </c>
      <c r="BG315" s="200">
        <v>0</v>
      </c>
      <c r="BH315" s="200">
        <v>0</v>
      </c>
      <c r="BI315" s="205" t="s">
        <v>320</v>
      </c>
      <c r="BJ315" s="205" t="s">
        <v>320</v>
      </c>
      <c r="BK315" s="205" t="s">
        <v>320</v>
      </c>
      <c r="BL315" s="205" t="s">
        <v>320</v>
      </c>
      <c r="BM315" s="205" t="s">
        <v>320</v>
      </c>
      <c r="BN315" s="205" t="s">
        <v>320</v>
      </c>
      <c r="BO315" s="205" t="s">
        <v>320</v>
      </c>
      <c r="BP315" s="205" t="s">
        <v>320</v>
      </c>
      <c r="BQ315" s="205" t="s">
        <v>320</v>
      </c>
      <c r="BR315" s="205" t="s">
        <v>320</v>
      </c>
      <c r="BS315" s="205" t="s">
        <v>320</v>
      </c>
      <c r="BT315" s="200">
        <v>922874</v>
      </c>
      <c r="BU315" s="200">
        <v>0</v>
      </c>
      <c r="BV315" s="200">
        <v>0</v>
      </c>
      <c r="BW315" s="200">
        <v>0</v>
      </c>
      <c r="BX315" s="200">
        <v>0</v>
      </c>
      <c r="BY315" s="200">
        <v>0</v>
      </c>
      <c r="BZ315" s="200">
        <v>0</v>
      </c>
      <c r="CA315" s="200">
        <v>0</v>
      </c>
      <c r="CB315" s="200">
        <v>0</v>
      </c>
      <c r="CC315" s="200">
        <v>0</v>
      </c>
      <c r="CD315" s="200">
        <v>0</v>
      </c>
      <c r="CE315" s="200">
        <v>0</v>
      </c>
      <c r="CF315" s="200">
        <v>0</v>
      </c>
      <c r="CG315" s="200">
        <v>0</v>
      </c>
      <c r="CH315" s="205" t="s">
        <v>320</v>
      </c>
      <c r="CI315" s="200">
        <v>922874</v>
      </c>
      <c r="CJ315" s="200">
        <v>0</v>
      </c>
      <c r="CK315" s="200">
        <v>0</v>
      </c>
      <c r="CL315" s="200">
        <v>0</v>
      </c>
      <c r="CM315" s="200">
        <v>0</v>
      </c>
      <c r="CN315" s="200">
        <v>0</v>
      </c>
      <c r="CO315" s="200">
        <v>0</v>
      </c>
      <c r="CP315" s="200">
        <v>0</v>
      </c>
      <c r="CQ315" s="200">
        <v>0</v>
      </c>
      <c r="CR315" s="200">
        <v>0</v>
      </c>
      <c r="CS315" s="200">
        <v>0</v>
      </c>
      <c r="CT315" s="205" t="s">
        <v>320</v>
      </c>
      <c r="CU315" s="209" t="s">
        <v>320</v>
      </c>
    </row>
    <row r="316" ht="15.4" customHeight="1" spans="1:99">
      <c r="A316" s="201" t="s">
        <v>855</v>
      </c>
      <c r="B316" s="202" t="s">
        <v>134</v>
      </c>
      <c r="C316" s="202" t="s">
        <v>134</v>
      </c>
      <c r="D316" s="202" t="s">
        <v>856</v>
      </c>
      <c r="E316" s="200">
        <v>922874</v>
      </c>
      <c r="F316" s="200">
        <v>0</v>
      </c>
      <c r="G316" s="200">
        <v>0</v>
      </c>
      <c r="H316" s="200">
        <v>0</v>
      </c>
      <c r="I316" s="200">
        <v>0</v>
      </c>
      <c r="J316" s="200">
        <v>0</v>
      </c>
      <c r="K316" s="200">
        <v>0</v>
      </c>
      <c r="L316" s="200">
        <v>0</v>
      </c>
      <c r="M316" s="200">
        <v>0</v>
      </c>
      <c r="N316" s="200">
        <v>0</v>
      </c>
      <c r="O316" s="200">
        <v>0</v>
      </c>
      <c r="P316" s="200">
        <v>0</v>
      </c>
      <c r="Q316" s="200">
        <v>0</v>
      </c>
      <c r="R316" s="200">
        <v>0</v>
      </c>
      <c r="S316" s="200">
        <v>0</v>
      </c>
      <c r="T316" s="200">
        <v>0</v>
      </c>
      <c r="U316" s="200">
        <v>0</v>
      </c>
      <c r="V316" s="200">
        <v>0</v>
      </c>
      <c r="W316" s="200">
        <v>0</v>
      </c>
      <c r="X316" s="200">
        <v>0</v>
      </c>
      <c r="Y316" s="200">
        <v>0</v>
      </c>
      <c r="Z316" s="200">
        <v>0</v>
      </c>
      <c r="AA316" s="200">
        <v>0</v>
      </c>
      <c r="AB316" s="200">
        <v>0</v>
      </c>
      <c r="AC316" s="200">
        <v>0</v>
      </c>
      <c r="AD316" s="200">
        <v>0</v>
      </c>
      <c r="AE316" s="200">
        <v>0</v>
      </c>
      <c r="AF316" s="200">
        <v>0</v>
      </c>
      <c r="AG316" s="200">
        <v>0</v>
      </c>
      <c r="AH316" s="200">
        <v>0</v>
      </c>
      <c r="AI316" s="200">
        <v>0</v>
      </c>
      <c r="AJ316" s="200">
        <v>0</v>
      </c>
      <c r="AK316" s="200">
        <v>0</v>
      </c>
      <c r="AL316" s="200">
        <v>0</v>
      </c>
      <c r="AM316" s="200">
        <v>0</v>
      </c>
      <c r="AN316" s="200">
        <v>0</v>
      </c>
      <c r="AO316" s="200">
        <v>0</v>
      </c>
      <c r="AP316" s="200">
        <v>0</v>
      </c>
      <c r="AQ316" s="200">
        <v>0</v>
      </c>
      <c r="AR316" s="200">
        <v>0</v>
      </c>
      <c r="AS316" s="200">
        <v>0</v>
      </c>
      <c r="AT316" s="200">
        <v>0</v>
      </c>
      <c r="AU316" s="200">
        <v>0</v>
      </c>
      <c r="AV316" s="200">
        <v>0</v>
      </c>
      <c r="AW316" s="200">
        <v>0</v>
      </c>
      <c r="AX316" s="200">
        <v>0</v>
      </c>
      <c r="AY316" s="200">
        <v>0</v>
      </c>
      <c r="AZ316" s="200">
        <v>0</v>
      </c>
      <c r="BA316" s="200">
        <v>0</v>
      </c>
      <c r="BB316" s="200">
        <v>0</v>
      </c>
      <c r="BC316" s="200">
        <v>0</v>
      </c>
      <c r="BD316" s="200">
        <v>0</v>
      </c>
      <c r="BE316" s="200">
        <v>0</v>
      </c>
      <c r="BF316" s="200">
        <v>0</v>
      </c>
      <c r="BG316" s="200">
        <v>0</v>
      </c>
      <c r="BH316" s="200">
        <v>0</v>
      </c>
      <c r="BI316" s="205" t="s">
        <v>320</v>
      </c>
      <c r="BJ316" s="205" t="s">
        <v>320</v>
      </c>
      <c r="BK316" s="205" t="s">
        <v>320</v>
      </c>
      <c r="BL316" s="205" t="s">
        <v>320</v>
      </c>
      <c r="BM316" s="205" t="s">
        <v>320</v>
      </c>
      <c r="BN316" s="205" t="s">
        <v>320</v>
      </c>
      <c r="BO316" s="205" t="s">
        <v>320</v>
      </c>
      <c r="BP316" s="205" t="s">
        <v>320</v>
      </c>
      <c r="BQ316" s="205" t="s">
        <v>320</v>
      </c>
      <c r="BR316" s="205" t="s">
        <v>320</v>
      </c>
      <c r="BS316" s="205" t="s">
        <v>320</v>
      </c>
      <c r="BT316" s="200">
        <v>922874</v>
      </c>
      <c r="BU316" s="200">
        <v>0</v>
      </c>
      <c r="BV316" s="200">
        <v>0</v>
      </c>
      <c r="BW316" s="200">
        <v>0</v>
      </c>
      <c r="BX316" s="200">
        <v>0</v>
      </c>
      <c r="BY316" s="200">
        <v>0</v>
      </c>
      <c r="BZ316" s="200">
        <v>0</v>
      </c>
      <c r="CA316" s="200">
        <v>0</v>
      </c>
      <c r="CB316" s="200">
        <v>0</v>
      </c>
      <c r="CC316" s="200">
        <v>0</v>
      </c>
      <c r="CD316" s="200">
        <v>0</v>
      </c>
      <c r="CE316" s="200">
        <v>0</v>
      </c>
      <c r="CF316" s="200">
        <v>0</v>
      </c>
      <c r="CG316" s="200">
        <v>0</v>
      </c>
      <c r="CH316" s="205" t="s">
        <v>320</v>
      </c>
      <c r="CI316" s="200">
        <v>922874</v>
      </c>
      <c r="CJ316" s="200">
        <v>0</v>
      </c>
      <c r="CK316" s="200">
        <v>0</v>
      </c>
      <c r="CL316" s="200">
        <v>0</v>
      </c>
      <c r="CM316" s="200">
        <v>0</v>
      </c>
      <c r="CN316" s="200">
        <v>0</v>
      </c>
      <c r="CO316" s="200">
        <v>0</v>
      </c>
      <c r="CP316" s="200">
        <v>0</v>
      </c>
      <c r="CQ316" s="200">
        <v>0</v>
      </c>
      <c r="CR316" s="200">
        <v>0</v>
      </c>
      <c r="CS316" s="200">
        <v>0</v>
      </c>
      <c r="CT316" s="205" t="s">
        <v>320</v>
      </c>
      <c r="CU316" s="209" t="s">
        <v>320</v>
      </c>
    </row>
    <row r="317" ht="15.4" customHeight="1" spans="1:99">
      <c r="A317" s="201" t="s">
        <v>857</v>
      </c>
      <c r="B317" s="202" t="s">
        <v>134</v>
      </c>
      <c r="C317" s="202" t="s">
        <v>134</v>
      </c>
      <c r="D317" s="202" t="s">
        <v>858</v>
      </c>
      <c r="E317" s="200">
        <v>0</v>
      </c>
      <c r="F317" s="200">
        <v>0</v>
      </c>
      <c r="G317" s="200">
        <v>0</v>
      </c>
      <c r="H317" s="200">
        <v>0</v>
      </c>
      <c r="I317" s="200">
        <v>0</v>
      </c>
      <c r="J317" s="200">
        <v>0</v>
      </c>
      <c r="K317" s="200">
        <v>0</v>
      </c>
      <c r="L317" s="200">
        <v>0</v>
      </c>
      <c r="M317" s="200">
        <v>0</v>
      </c>
      <c r="N317" s="200">
        <v>0</v>
      </c>
      <c r="O317" s="200">
        <v>0</v>
      </c>
      <c r="P317" s="200">
        <v>0</v>
      </c>
      <c r="Q317" s="200">
        <v>0</v>
      </c>
      <c r="R317" s="200">
        <v>0</v>
      </c>
      <c r="S317" s="200">
        <v>0</v>
      </c>
      <c r="T317" s="200">
        <v>0</v>
      </c>
      <c r="U317" s="200">
        <v>0</v>
      </c>
      <c r="V317" s="200">
        <v>0</v>
      </c>
      <c r="W317" s="200">
        <v>0</v>
      </c>
      <c r="X317" s="200">
        <v>0</v>
      </c>
      <c r="Y317" s="200">
        <v>0</v>
      </c>
      <c r="Z317" s="200">
        <v>0</v>
      </c>
      <c r="AA317" s="200">
        <v>0</v>
      </c>
      <c r="AB317" s="200">
        <v>0</v>
      </c>
      <c r="AC317" s="200">
        <v>0</v>
      </c>
      <c r="AD317" s="200">
        <v>0</v>
      </c>
      <c r="AE317" s="200">
        <v>0</v>
      </c>
      <c r="AF317" s="200">
        <v>0</v>
      </c>
      <c r="AG317" s="200">
        <v>0</v>
      </c>
      <c r="AH317" s="200">
        <v>0</v>
      </c>
      <c r="AI317" s="200">
        <v>0</v>
      </c>
      <c r="AJ317" s="200">
        <v>0</v>
      </c>
      <c r="AK317" s="200">
        <v>0</v>
      </c>
      <c r="AL317" s="200">
        <v>0</v>
      </c>
      <c r="AM317" s="200">
        <v>0</v>
      </c>
      <c r="AN317" s="200">
        <v>0</v>
      </c>
      <c r="AO317" s="200">
        <v>0</v>
      </c>
      <c r="AP317" s="200">
        <v>0</v>
      </c>
      <c r="AQ317" s="200">
        <v>0</v>
      </c>
      <c r="AR317" s="200">
        <v>0</v>
      </c>
      <c r="AS317" s="200">
        <v>0</v>
      </c>
      <c r="AT317" s="200">
        <v>0</v>
      </c>
      <c r="AU317" s="200">
        <v>0</v>
      </c>
      <c r="AV317" s="200">
        <v>0</v>
      </c>
      <c r="AW317" s="200">
        <v>0</v>
      </c>
      <c r="AX317" s="200">
        <v>0</v>
      </c>
      <c r="AY317" s="200">
        <v>0</v>
      </c>
      <c r="AZ317" s="200">
        <v>0</v>
      </c>
      <c r="BA317" s="200">
        <v>0</v>
      </c>
      <c r="BB317" s="200">
        <v>0</v>
      </c>
      <c r="BC317" s="200">
        <v>0</v>
      </c>
      <c r="BD317" s="200">
        <v>0</v>
      </c>
      <c r="BE317" s="200">
        <v>0</v>
      </c>
      <c r="BF317" s="200">
        <v>0</v>
      </c>
      <c r="BG317" s="200">
        <v>0</v>
      </c>
      <c r="BH317" s="200">
        <v>0</v>
      </c>
      <c r="BI317" s="205" t="s">
        <v>320</v>
      </c>
      <c r="BJ317" s="205" t="s">
        <v>320</v>
      </c>
      <c r="BK317" s="205" t="s">
        <v>320</v>
      </c>
      <c r="BL317" s="205" t="s">
        <v>320</v>
      </c>
      <c r="BM317" s="205" t="s">
        <v>320</v>
      </c>
      <c r="BN317" s="205" t="s">
        <v>320</v>
      </c>
      <c r="BO317" s="205" t="s">
        <v>320</v>
      </c>
      <c r="BP317" s="205" t="s">
        <v>320</v>
      </c>
      <c r="BQ317" s="205" t="s">
        <v>320</v>
      </c>
      <c r="BR317" s="205" t="s">
        <v>320</v>
      </c>
      <c r="BS317" s="205" t="s">
        <v>320</v>
      </c>
      <c r="BT317" s="200">
        <v>0</v>
      </c>
      <c r="BU317" s="200">
        <v>0</v>
      </c>
      <c r="BV317" s="200">
        <v>0</v>
      </c>
      <c r="BW317" s="200">
        <v>0</v>
      </c>
      <c r="BX317" s="200">
        <v>0</v>
      </c>
      <c r="BY317" s="200">
        <v>0</v>
      </c>
      <c r="BZ317" s="200">
        <v>0</v>
      </c>
      <c r="CA317" s="200">
        <v>0</v>
      </c>
      <c r="CB317" s="200">
        <v>0</v>
      </c>
      <c r="CC317" s="200">
        <v>0</v>
      </c>
      <c r="CD317" s="200">
        <v>0</v>
      </c>
      <c r="CE317" s="200">
        <v>0</v>
      </c>
      <c r="CF317" s="200">
        <v>0</v>
      </c>
      <c r="CG317" s="200">
        <v>0</v>
      </c>
      <c r="CH317" s="205" t="s">
        <v>320</v>
      </c>
      <c r="CI317" s="200">
        <v>0</v>
      </c>
      <c r="CJ317" s="200">
        <v>0</v>
      </c>
      <c r="CK317" s="200">
        <v>0</v>
      </c>
      <c r="CL317" s="200">
        <v>0</v>
      </c>
      <c r="CM317" s="200">
        <v>0</v>
      </c>
      <c r="CN317" s="200">
        <v>0</v>
      </c>
      <c r="CO317" s="200">
        <v>0</v>
      </c>
      <c r="CP317" s="200">
        <v>0</v>
      </c>
      <c r="CQ317" s="200">
        <v>0</v>
      </c>
      <c r="CR317" s="200">
        <v>0</v>
      </c>
      <c r="CS317" s="200">
        <v>0</v>
      </c>
      <c r="CT317" s="205" t="s">
        <v>320</v>
      </c>
      <c r="CU317" s="209" t="s">
        <v>320</v>
      </c>
    </row>
    <row r="318" ht="15.4" customHeight="1" spans="1:99">
      <c r="A318" s="201" t="s">
        <v>859</v>
      </c>
      <c r="B318" s="202" t="s">
        <v>134</v>
      </c>
      <c r="C318" s="202" t="s">
        <v>134</v>
      </c>
      <c r="D318" s="202" t="s">
        <v>860</v>
      </c>
      <c r="E318" s="200">
        <v>555800</v>
      </c>
      <c r="F318" s="200">
        <v>0</v>
      </c>
      <c r="G318" s="200">
        <v>0</v>
      </c>
      <c r="H318" s="200">
        <v>0</v>
      </c>
      <c r="I318" s="200">
        <v>0</v>
      </c>
      <c r="J318" s="200">
        <v>0</v>
      </c>
      <c r="K318" s="200">
        <v>0</v>
      </c>
      <c r="L318" s="200">
        <v>0</v>
      </c>
      <c r="M318" s="200">
        <v>0</v>
      </c>
      <c r="N318" s="200">
        <v>0</v>
      </c>
      <c r="O318" s="200">
        <v>0</v>
      </c>
      <c r="P318" s="200">
        <v>555800</v>
      </c>
      <c r="Q318" s="200">
        <v>0</v>
      </c>
      <c r="R318" s="200">
        <v>0</v>
      </c>
      <c r="S318" s="200">
        <v>0</v>
      </c>
      <c r="T318" s="200">
        <v>0</v>
      </c>
      <c r="U318" s="200">
        <v>0</v>
      </c>
      <c r="V318" s="200">
        <v>0</v>
      </c>
      <c r="W318" s="200">
        <v>0</v>
      </c>
      <c r="X318" s="200">
        <v>0</v>
      </c>
      <c r="Y318" s="200">
        <v>0</v>
      </c>
      <c r="Z318" s="200">
        <v>0</v>
      </c>
      <c r="AA318" s="200">
        <v>0</v>
      </c>
      <c r="AB318" s="200">
        <v>0</v>
      </c>
      <c r="AC318" s="200">
        <v>0</v>
      </c>
      <c r="AD318" s="200">
        <v>0</v>
      </c>
      <c r="AE318" s="200">
        <v>0</v>
      </c>
      <c r="AF318" s="200">
        <v>0</v>
      </c>
      <c r="AG318" s="200">
        <v>0</v>
      </c>
      <c r="AH318" s="200">
        <v>0</v>
      </c>
      <c r="AI318" s="200">
        <v>0</v>
      </c>
      <c r="AJ318" s="200">
        <v>0</v>
      </c>
      <c r="AK318" s="200">
        <v>555800</v>
      </c>
      <c r="AL318" s="200">
        <v>0</v>
      </c>
      <c r="AM318" s="200">
        <v>0</v>
      </c>
      <c r="AN318" s="200">
        <v>0</v>
      </c>
      <c r="AO318" s="200">
        <v>0</v>
      </c>
      <c r="AP318" s="200">
        <v>0</v>
      </c>
      <c r="AQ318" s="200">
        <v>0</v>
      </c>
      <c r="AR318" s="200">
        <v>0</v>
      </c>
      <c r="AS318" s="200">
        <v>0</v>
      </c>
      <c r="AT318" s="200">
        <v>0</v>
      </c>
      <c r="AU318" s="200">
        <v>0</v>
      </c>
      <c r="AV318" s="200">
        <v>0</v>
      </c>
      <c r="AW318" s="200">
        <v>0</v>
      </c>
      <c r="AX318" s="200">
        <v>0</v>
      </c>
      <c r="AY318" s="200">
        <v>0</v>
      </c>
      <c r="AZ318" s="200">
        <v>0</v>
      </c>
      <c r="BA318" s="200">
        <v>0</v>
      </c>
      <c r="BB318" s="200">
        <v>0</v>
      </c>
      <c r="BC318" s="200">
        <v>0</v>
      </c>
      <c r="BD318" s="200">
        <v>0</v>
      </c>
      <c r="BE318" s="200">
        <v>0</v>
      </c>
      <c r="BF318" s="200">
        <v>0</v>
      </c>
      <c r="BG318" s="200">
        <v>0</v>
      </c>
      <c r="BH318" s="200">
        <v>0</v>
      </c>
      <c r="BI318" s="205" t="s">
        <v>320</v>
      </c>
      <c r="BJ318" s="205" t="s">
        <v>320</v>
      </c>
      <c r="BK318" s="205" t="s">
        <v>320</v>
      </c>
      <c r="BL318" s="205" t="s">
        <v>320</v>
      </c>
      <c r="BM318" s="205" t="s">
        <v>320</v>
      </c>
      <c r="BN318" s="205" t="s">
        <v>320</v>
      </c>
      <c r="BO318" s="205" t="s">
        <v>320</v>
      </c>
      <c r="BP318" s="205" t="s">
        <v>320</v>
      </c>
      <c r="BQ318" s="205" t="s">
        <v>320</v>
      </c>
      <c r="BR318" s="205" t="s">
        <v>320</v>
      </c>
      <c r="BS318" s="205" t="s">
        <v>320</v>
      </c>
      <c r="BT318" s="200">
        <v>0</v>
      </c>
      <c r="BU318" s="200">
        <v>0</v>
      </c>
      <c r="BV318" s="200">
        <v>0</v>
      </c>
      <c r="BW318" s="200">
        <v>0</v>
      </c>
      <c r="BX318" s="200">
        <v>0</v>
      </c>
      <c r="BY318" s="200">
        <v>0</v>
      </c>
      <c r="BZ318" s="200">
        <v>0</v>
      </c>
      <c r="CA318" s="200">
        <v>0</v>
      </c>
      <c r="CB318" s="200">
        <v>0</v>
      </c>
      <c r="CC318" s="200">
        <v>0</v>
      </c>
      <c r="CD318" s="200">
        <v>0</v>
      </c>
      <c r="CE318" s="200">
        <v>0</v>
      </c>
      <c r="CF318" s="200">
        <v>0</v>
      </c>
      <c r="CG318" s="200">
        <v>0</v>
      </c>
      <c r="CH318" s="205" t="s">
        <v>320</v>
      </c>
      <c r="CI318" s="200">
        <v>0</v>
      </c>
      <c r="CJ318" s="200">
        <v>0</v>
      </c>
      <c r="CK318" s="200">
        <v>0</v>
      </c>
      <c r="CL318" s="200">
        <v>0</v>
      </c>
      <c r="CM318" s="200">
        <v>0</v>
      </c>
      <c r="CN318" s="200">
        <v>0</v>
      </c>
      <c r="CO318" s="200">
        <v>0</v>
      </c>
      <c r="CP318" s="200">
        <v>0</v>
      </c>
      <c r="CQ318" s="200">
        <v>0</v>
      </c>
      <c r="CR318" s="200">
        <v>0</v>
      </c>
      <c r="CS318" s="200">
        <v>0</v>
      </c>
      <c r="CT318" s="205" t="s">
        <v>320</v>
      </c>
      <c r="CU318" s="209" t="s">
        <v>320</v>
      </c>
    </row>
    <row r="319" ht="15.4" customHeight="1" spans="1:99">
      <c r="A319" s="201" t="s">
        <v>861</v>
      </c>
      <c r="B319" s="202" t="s">
        <v>134</v>
      </c>
      <c r="C319" s="202" t="s">
        <v>134</v>
      </c>
      <c r="D319" s="202" t="s">
        <v>862</v>
      </c>
      <c r="E319" s="200">
        <v>200000</v>
      </c>
      <c r="F319" s="200">
        <v>0</v>
      </c>
      <c r="G319" s="200">
        <v>0</v>
      </c>
      <c r="H319" s="200">
        <v>0</v>
      </c>
      <c r="I319" s="200">
        <v>0</v>
      </c>
      <c r="J319" s="200">
        <v>0</v>
      </c>
      <c r="K319" s="200">
        <v>0</v>
      </c>
      <c r="L319" s="200">
        <v>0</v>
      </c>
      <c r="M319" s="200">
        <v>0</v>
      </c>
      <c r="N319" s="200">
        <v>0</v>
      </c>
      <c r="O319" s="200">
        <v>0</v>
      </c>
      <c r="P319" s="200">
        <v>200000</v>
      </c>
      <c r="Q319" s="200">
        <v>0</v>
      </c>
      <c r="R319" s="200">
        <v>0</v>
      </c>
      <c r="S319" s="200">
        <v>0</v>
      </c>
      <c r="T319" s="200">
        <v>0</v>
      </c>
      <c r="U319" s="200">
        <v>0</v>
      </c>
      <c r="V319" s="200">
        <v>0</v>
      </c>
      <c r="W319" s="200">
        <v>0</v>
      </c>
      <c r="X319" s="200">
        <v>0</v>
      </c>
      <c r="Y319" s="200">
        <v>0</v>
      </c>
      <c r="Z319" s="200">
        <v>0</v>
      </c>
      <c r="AA319" s="200">
        <v>0</v>
      </c>
      <c r="AB319" s="200">
        <v>200000</v>
      </c>
      <c r="AC319" s="200">
        <v>0</v>
      </c>
      <c r="AD319" s="200">
        <v>0</v>
      </c>
      <c r="AE319" s="200">
        <v>0</v>
      </c>
      <c r="AF319" s="200">
        <v>0</v>
      </c>
      <c r="AG319" s="200">
        <v>0</v>
      </c>
      <c r="AH319" s="200">
        <v>0</v>
      </c>
      <c r="AI319" s="200">
        <v>0</v>
      </c>
      <c r="AJ319" s="200">
        <v>0</v>
      </c>
      <c r="AK319" s="200">
        <v>0</v>
      </c>
      <c r="AL319" s="200">
        <v>0</v>
      </c>
      <c r="AM319" s="200">
        <v>0</v>
      </c>
      <c r="AN319" s="200">
        <v>0</v>
      </c>
      <c r="AO319" s="200">
        <v>0</v>
      </c>
      <c r="AP319" s="200">
        <v>0</v>
      </c>
      <c r="AQ319" s="200">
        <v>0</v>
      </c>
      <c r="AR319" s="200">
        <v>0</v>
      </c>
      <c r="AS319" s="200">
        <v>0</v>
      </c>
      <c r="AT319" s="200">
        <v>0</v>
      </c>
      <c r="AU319" s="200">
        <v>0</v>
      </c>
      <c r="AV319" s="200">
        <v>0</v>
      </c>
      <c r="AW319" s="200">
        <v>0</v>
      </c>
      <c r="AX319" s="200">
        <v>0</v>
      </c>
      <c r="AY319" s="200">
        <v>0</v>
      </c>
      <c r="AZ319" s="200">
        <v>0</v>
      </c>
      <c r="BA319" s="200">
        <v>0</v>
      </c>
      <c r="BB319" s="200">
        <v>0</v>
      </c>
      <c r="BC319" s="200">
        <v>0</v>
      </c>
      <c r="BD319" s="200">
        <v>0</v>
      </c>
      <c r="BE319" s="200">
        <v>0</v>
      </c>
      <c r="BF319" s="200">
        <v>0</v>
      </c>
      <c r="BG319" s="200">
        <v>0</v>
      </c>
      <c r="BH319" s="200">
        <v>0</v>
      </c>
      <c r="BI319" s="205" t="s">
        <v>320</v>
      </c>
      <c r="BJ319" s="205" t="s">
        <v>320</v>
      </c>
      <c r="BK319" s="205" t="s">
        <v>320</v>
      </c>
      <c r="BL319" s="205" t="s">
        <v>320</v>
      </c>
      <c r="BM319" s="205" t="s">
        <v>320</v>
      </c>
      <c r="BN319" s="205" t="s">
        <v>320</v>
      </c>
      <c r="BO319" s="205" t="s">
        <v>320</v>
      </c>
      <c r="BP319" s="205" t="s">
        <v>320</v>
      </c>
      <c r="BQ319" s="205" t="s">
        <v>320</v>
      </c>
      <c r="BR319" s="205" t="s">
        <v>320</v>
      </c>
      <c r="BS319" s="205" t="s">
        <v>320</v>
      </c>
      <c r="BT319" s="200">
        <v>0</v>
      </c>
      <c r="BU319" s="200">
        <v>0</v>
      </c>
      <c r="BV319" s="200">
        <v>0</v>
      </c>
      <c r="BW319" s="200">
        <v>0</v>
      </c>
      <c r="BX319" s="200">
        <v>0</v>
      </c>
      <c r="BY319" s="200">
        <v>0</v>
      </c>
      <c r="BZ319" s="200">
        <v>0</v>
      </c>
      <c r="CA319" s="200">
        <v>0</v>
      </c>
      <c r="CB319" s="200">
        <v>0</v>
      </c>
      <c r="CC319" s="200">
        <v>0</v>
      </c>
      <c r="CD319" s="200">
        <v>0</v>
      </c>
      <c r="CE319" s="200">
        <v>0</v>
      </c>
      <c r="CF319" s="200">
        <v>0</v>
      </c>
      <c r="CG319" s="200">
        <v>0</v>
      </c>
      <c r="CH319" s="205" t="s">
        <v>320</v>
      </c>
      <c r="CI319" s="200">
        <v>0</v>
      </c>
      <c r="CJ319" s="200">
        <v>0</v>
      </c>
      <c r="CK319" s="200">
        <v>0</v>
      </c>
      <c r="CL319" s="200">
        <v>0</v>
      </c>
      <c r="CM319" s="200">
        <v>0</v>
      </c>
      <c r="CN319" s="200">
        <v>0</v>
      </c>
      <c r="CO319" s="200">
        <v>0</v>
      </c>
      <c r="CP319" s="200">
        <v>0</v>
      </c>
      <c r="CQ319" s="200">
        <v>0</v>
      </c>
      <c r="CR319" s="200">
        <v>0</v>
      </c>
      <c r="CS319" s="200">
        <v>0</v>
      </c>
      <c r="CT319" s="205" t="s">
        <v>320</v>
      </c>
      <c r="CU319" s="209" t="s">
        <v>320</v>
      </c>
    </row>
    <row r="320" ht="15.4" customHeight="1" spans="1:99">
      <c r="A320" s="201" t="s">
        <v>863</v>
      </c>
      <c r="B320" s="202" t="s">
        <v>134</v>
      </c>
      <c r="C320" s="202" t="s">
        <v>134</v>
      </c>
      <c r="D320" s="202" t="s">
        <v>864</v>
      </c>
      <c r="E320" s="200">
        <v>22598400</v>
      </c>
      <c r="F320" s="200">
        <v>3324373.98</v>
      </c>
      <c r="G320" s="200">
        <v>984583.62</v>
      </c>
      <c r="H320" s="200">
        <v>438200</v>
      </c>
      <c r="I320" s="200">
        <v>19200</v>
      </c>
      <c r="J320" s="200">
        <v>312715.8</v>
      </c>
      <c r="K320" s="200">
        <v>0</v>
      </c>
      <c r="L320" s="200">
        <v>937921.86</v>
      </c>
      <c r="M320" s="200">
        <v>631752.7</v>
      </c>
      <c r="N320" s="200">
        <v>0</v>
      </c>
      <c r="O320" s="200">
        <v>0</v>
      </c>
      <c r="P320" s="200">
        <v>18581967.7</v>
      </c>
      <c r="Q320" s="200">
        <v>47951.5</v>
      </c>
      <c r="R320" s="200">
        <v>0</v>
      </c>
      <c r="S320" s="200">
        <v>0</v>
      </c>
      <c r="T320" s="200">
        <v>1682</v>
      </c>
      <c r="U320" s="200">
        <v>281732.17</v>
      </c>
      <c r="V320" s="200">
        <v>5864053.82</v>
      </c>
      <c r="W320" s="200">
        <v>0</v>
      </c>
      <c r="X320" s="200">
        <v>0</v>
      </c>
      <c r="Y320" s="200">
        <v>459396</v>
      </c>
      <c r="Z320" s="200">
        <v>26845.75</v>
      </c>
      <c r="AA320" s="200">
        <v>0</v>
      </c>
      <c r="AB320" s="200">
        <v>3684850.73</v>
      </c>
      <c r="AC320" s="200">
        <v>0</v>
      </c>
      <c r="AD320" s="200">
        <v>2730.1</v>
      </c>
      <c r="AE320" s="200">
        <v>0</v>
      </c>
      <c r="AF320" s="200">
        <v>3105</v>
      </c>
      <c r="AG320" s="200">
        <v>5199779.57</v>
      </c>
      <c r="AH320" s="200">
        <v>0</v>
      </c>
      <c r="AI320" s="200">
        <v>167248.75</v>
      </c>
      <c r="AJ320" s="200">
        <v>82960</v>
      </c>
      <c r="AK320" s="200">
        <v>0</v>
      </c>
      <c r="AL320" s="200">
        <v>66487.48</v>
      </c>
      <c r="AM320" s="200">
        <v>0</v>
      </c>
      <c r="AN320" s="200">
        <v>38887.76</v>
      </c>
      <c r="AO320" s="200">
        <v>136572.8</v>
      </c>
      <c r="AP320" s="200">
        <v>2517684.27</v>
      </c>
      <c r="AQ320" s="200">
        <v>0</v>
      </c>
      <c r="AR320" s="200">
        <v>396294.4</v>
      </c>
      <c r="AS320" s="200">
        <v>0</v>
      </c>
      <c r="AT320" s="200">
        <v>0</v>
      </c>
      <c r="AU320" s="200">
        <v>0</v>
      </c>
      <c r="AV320" s="200">
        <v>0</v>
      </c>
      <c r="AW320" s="200">
        <v>0</v>
      </c>
      <c r="AX320" s="200">
        <v>0</v>
      </c>
      <c r="AY320" s="200">
        <v>0</v>
      </c>
      <c r="AZ320" s="200">
        <v>0</v>
      </c>
      <c r="BA320" s="200">
        <v>0</v>
      </c>
      <c r="BB320" s="200">
        <v>0</v>
      </c>
      <c r="BC320" s="200">
        <v>396294.4</v>
      </c>
      <c r="BD320" s="200">
        <v>0</v>
      </c>
      <c r="BE320" s="200">
        <v>0</v>
      </c>
      <c r="BF320" s="200">
        <v>0</v>
      </c>
      <c r="BG320" s="200">
        <v>0</v>
      </c>
      <c r="BH320" s="200">
        <v>0</v>
      </c>
      <c r="BI320" s="205" t="s">
        <v>320</v>
      </c>
      <c r="BJ320" s="205" t="s">
        <v>320</v>
      </c>
      <c r="BK320" s="205" t="s">
        <v>320</v>
      </c>
      <c r="BL320" s="205" t="s">
        <v>320</v>
      </c>
      <c r="BM320" s="205" t="s">
        <v>320</v>
      </c>
      <c r="BN320" s="205" t="s">
        <v>320</v>
      </c>
      <c r="BO320" s="205" t="s">
        <v>320</v>
      </c>
      <c r="BP320" s="205" t="s">
        <v>320</v>
      </c>
      <c r="BQ320" s="205" t="s">
        <v>320</v>
      </c>
      <c r="BR320" s="205" t="s">
        <v>320</v>
      </c>
      <c r="BS320" s="205" t="s">
        <v>320</v>
      </c>
      <c r="BT320" s="200">
        <v>295763.92</v>
      </c>
      <c r="BU320" s="200">
        <v>0</v>
      </c>
      <c r="BV320" s="200">
        <v>14091.27</v>
      </c>
      <c r="BW320" s="200">
        <v>281672.65</v>
      </c>
      <c r="BX320" s="200">
        <v>0</v>
      </c>
      <c r="BY320" s="200">
        <v>0</v>
      </c>
      <c r="BZ320" s="200">
        <v>0</v>
      </c>
      <c r="CA320" s="200">
        <v>0</v>
      </c>
      <c r="CB320" s="200">
        <v>0</v>
      </c>
      <c r="CC320" s="200">
        <v>0</v>
      </c>
      <c r="CD320" s="200">
        <v>0</v>
      </c>
      <c r="CE320" s="200">
        <v>0</v>
      </c>
      <c r="CF320" s="200">
        <v>0</v>
      </c>
      <c r="CG320" s="200">
        <v>0</v>
      </c>
      <c r="CH320" s="205" t="s">
        <v>320</v>
      </c>
      <c r="CI320" s="200">
        <v>0</v>
      </c>
      <c r="CJ320" s="200">
        <v>0</v>
      </c>
      <c r="CK320" s="200">
        <v>0</v>
      </c>
      <c r="CL320" s="200">
        <v>0</v>
      </c>
      <c r="CM320" s="200">
        <v>0</v>
      </c>
      <c r="CN320" s="200">
        <v>0</v>
      </c>
      <c r="CO320" s="200">
        <v>0</v>
      </c>
      <c r="CP320" s="200">
        <v>0</v>
      </c>
      <c r="CQ320" s="200">
        <v>0</v>
      </c>
      <c r="CR320" s="200">
        <v>0</v>
      </c>
      <c r="CS320" s="200">
        <v>0</v>
      </c>
      <c r="CT320" s="205" t="s">
        <v>320</v>
      </c>
      <c r="CU320" s="209" t="s">
        <v>320</v>
      </c>
    </row>
    <row r="321" ht="15.4" customHeight="1" spans="1:99">
      <c r="A321" s="201" t="s">
        <v>865</v>
      </c>
      <c r="B321" s="202" t="s">
        <v>134</v>
      </c>
      <c r="C321" s="202" t="s">
        <v>134</v>
      </c>
      <c r="D321" s="202" t="s">
        <v>866</v>
      </c>
      <c r="E321" s="200">
        <v>22598400</v>
      </c>
      <c r="F321" s="200">
        <v>3324373.98</v>
      </c>
      <c r="G321" s="200">
        <v>984583.62</v>
      </c>
      <c r="H321" s="200">
        <v>438200</v>
      </c>
      <c r="I321" s="200">
        <v>19200</v>
      </c>
      <c r="J321" s="200">
        <v>312715.8</v>
      </c>
      <c r="K321" s="200">
        <v>0</v>
      </c>
      <c r="L321" s="200">
        <v>937921.86</v>
      </c>
      <c r="M321" s="200">
        <v>631752.7</v>
      </c>
      <c r="N321" s="200">
        <v>0</v>
      </c>
      <c r="O321" s="200">
        <v>0</v>
      </c>
      <c r="P321" s="200">
        <v>18581967.7</v>
      </c>
      <c r="Q321" s="200">
        <v>47951.5</v>
      </c>
      <c r="R321" s="200">
        <v>0</v>
      </c>
      <c r="S321" s="200">
        <v>0</v>
      </c>
      <c r="T321" s="200">
        <v>1682</v>
      </c>
      <c r="U321" s="200">
        <v>281732.17</v>
      </c>
      <c r="V321" s="200">
        <v>5864053.82</v>
      </c>
      <c r="W321" s="200">
        <v>0</v>
      </c>
      <c r="X321" s="200">
        <v>0</v>
      </c>
      <c r="Y321" s="200">
        <v>459396</v>
      </c>
      <c r="Z321" s="200">
        <v>26845.75</v>
      </c>
      <c r="AA321" s="200">
        <v>0</v>
      </c>
      <c r="AB321" s="200">
        <v>3684850.73</v>
      </c>
      <c r="AC321" s="200">
        <v>0</v>
      </c>
      <c r="AD321" s="200">
        <v>2730.1</v>
      </c>
      <c r="AE321" s="200">
        <v>0</v>
      </c>
      <c r="AF321" s="200">
        <v>3105</v>
      </c>
      <c r="AG321" s="200">
        <v>5199779.57</v>
      </c>
      <c r="AH321" s="200">
        <v>0</v>
      </c>
      <c r="AI321" s="200">
        <v>167248.75</v>
      </c>
      <c r="AJ321" s="200">
        <v>82960</v>
      </c>
      <c r="AK321" s="200">
        <v>0</v>
      </c>
      <c r="AL321" s="200">
        <v>66487.48</v>
      </c>
      <c r="AM321" s="200">
        <v>0</v>
      </c>
      <c r="AN321" s="200">
        <v>38887.76</v>
      </c>
      <c r="AO321" s="200">
        <v>136572.8</v>
      </c>
      <c r="AP321" s="200">
        <v>2517684.27</v>
      </c>
      <c r="AQ321" s="200">
        <v>0</v>
      </c>
      <c r="AR321" s="200">
        <v>396294.4</v>
      </c>
      <c r="AS321" s="200">
        <v>0</v>
      </c>
      <c r="AT321" s="200">
        <v>0</v>
      </c>
      <c r="AU321" s="200">
        <v>0</v>
      </c>
      <c r="AV321" s="200">
        <v>0</v>
      </c>
      <c r="AW321" s="200">
        <v>0</v>
      </c>
      <c r="AX321" s="200">
        <v>0</v>
      </c>
      <c r="AY321" s="200">
        <v>0</v>
      </c>
      <c r="AZ321" s="200">
        <v>0</v>
      </c>
      <c r="BA321" s="200">
        <v>0</v>
      </c>
      <c r="BB321" s="200">
        <v>0</v>
      </c>
      <c r="BC321" s="200">
        <v>396294.4</v>
      </c>
      <c r="BD321" s="200">
        <v>0</v>
      </c>
      <c r="BE321" s="200">
        <v>0</v>
      </c>
      <c r="BF321" s="200">
        <v>0</v>
      </c>
      <c r="BG321" s="200">
        <v>0</v>
      </c>
      <c r="BH321" s="200">
        <v>0</v>
      </c>
      <c r="BI321" s="205" t="s">
        <v>320</v>
      </c>
      <c r="BJ321" s="205" t="s">
        <v>320</v>
      </c>
      <c r="BK321" s="205" t="s">
        <v>320</v>
      </c>
      <c r="BL321" s="205" t="s">
        <v>320</v>
      </c>
      <c r="BM321" s="205" t="s">
        <v>320</v>
      </c>
      <c r="BN321" s="205" t="s">
        <v>320</v>
      </c>
      <c r="BO321" s="205" t="s">
        <v>320</v>
      </c>
      <c r="BP321" s="205" t="s">
        <v>320</v>
      </c>
      <c r="BQ321" s="205" t="s">
        <v>320</v>
      </c>
      <c r="BR321" s="205" t="s">
        <v>320</v>
      </c>
      <c r="BS321" s="205" t="s">
        <v>320</v>
      </c>
      <c r="BT321" s="200">
        <v>295763.92</v>
      </c>
      <c r="BU321" s="200">
        <v>0</v>
      </c>
      <c r="BV321" s="200">
        <v>14091.27</v>
      </c>
      <c r="BW321" s="200">
        <v>281672.65</v>
      </c>
      <c r="BX321" s="200">
        <v>0</v>
      </c>
      <c r="BY321" s="200">
        <v>0</v>
      </c>
      <c r="BZ321" s="200">
        <v>0</v>
      </c>
      <c r="CA321" s="200">
        <v>0</v>
      </c>
      <c r="CB321" s="200">
        <v>0</v>
      </c>
      <c r="CC321" s="200">
        <v>0</v>
      </c>
      <c r="CD321" s="200">
        <v>0</v>
      </c>
      <c r="CE321" s="200">
        <v>0</v>
      </c>
      <c r="CF321" s="200">
        <v>0</v>
      </c>
      <c r="CG321" s="200">
        <v>0</v>
      </c>
      <c r="CH321" s="205" t="s">
        <v>320</v>
      </c>
      <c r="CI321" s="200">
        <v>0</v>
      </c>
      <c r="CJ321" s="200">
        <v>0</v>
      </c>
      <c r="CK321" s="200">
        <v>0</v>
      </c>
      <c r="CL321" s="200">
        <v>0</v>
      </c>
      <c r="CM321" s="200">
        <v>0</v>
      </c>
      <c r="CN321" s="200">
        <v>0</v>
      </c>
      <c r="CO321" s="200">
        <v>0</v>
      </c>
      <c r="CP321" s="200">
        <v>0</v>
      </c>
      <c r="CQ321" s="200">
        <v>0</v>
      </c>
      <c r="CR321" s="200">
        <v>0</v>
      </c>
      <c r="CS321" s="200">
        <v>0</v>
      </c>
      <c r="CT321" s="205" t="s">
        <v>320</v>
      </c>
      <c r="CU321" s="209" t="s">
        <v>320</v>
      </c>
    </row>
    <row r="322" ht="15.4" customHeight="1" spans="1:99">
      <c r="A322" s="201" t="s">
        <v>867</v>
      </c>
      <c r="B322" s="202" t="s">
        <v>134</v>
      </c>
      <c r="C322" s="202" t="s">
        <v>134</v>
      </c>
      <c r="D322" s="202" t="s">
        <v>868</v>
      </c>
      <c r="E322" s="200">
        <v>7850602.88</v>
      </c>
      <c r="F322" s="200">
        <v>202073</v>
      </c>
      <c r="G322" s="200">
        <v>0</v>
      </c>
      <c r="H322" s="200">
        <v>3000</v>
      </c>
      <c r="I322" s="200">
        <v>26000</v>
      </c>
      <c r="J322" s="200">
        <v>0</v>
      </c>
      <c r="K322" s="200">
        <v>0</v>
      </c>
      <c r="L322" s="200">
        <v>0</v>
      </c>
      <c r="M322" s="200">
        <v>0</v>
      </c>
      <c r="N322" s="200">
        <v>0</v>
      </c>
      <c r="O322" s="200">
        <v>173073</v>
      </c>
      <c r="P322" s="200">
        <v>7648529.88</v>
      </c>
      <c r="Q322" s="200">
        <v>0</v>
      </c>
      <c r="R322" s="200">
        <v>0</v>
      </c>
      <c r="S322" s="200">
        <v>0</v>
      </c>
      <c r="T322" s="200">
        <v>0</v>
      </c>
      <c r="U322" s="200">
        <v>0</v>
      </c>
      <c r="V322" s="200">
        <v>0</v>
      </c>
      <c r="W322" s="200">
        <v>0</v>
      </c>
      <c r="X322" s="200">
        <v>0</v>
      </c>
      <c r="Y322" s="200">
        <v>0</v>
      </c>
      <c r="Z322" s="200">
        <v>0</v>
      </c>
      <c r="AA322" s="200">
        <v>0</v>
      </c>
      <c r="AB322" s="200">
        <v>2441005.88</v>
      </c>
      <c r="AC322" s="200">
        <v>0</v>
      </c>
      <c r="AD322" s="200">
        <v>0</v>
      </c>
      <c r="AE322" s="200">
        <v>0</v>
      </c>
      <c r="AF322" s="200">
        <v>0</v>
      </c>
      <c r="AG322" s="200">
        <v>0</v>
      </c>
      <c r="AH322" s="200">
        <v>0</v>
      </c>
      <c r="AI322" s="200">
        <v>0</v>
      </c>
      <c r="AJ322" s="200">
        <v>67050</v>
      </c>
      <c r="AK322" s="200">
        <v>5140474</v>
      </c>
      <c r="AL322" s="200">
        <v>0</v>
      </c>
      <c r="AM322" s="200">
        <v>0</v>
      </c>
      <c r="AN322" s="200">
        <v>0</v>
      </c>
      <c r="AO322" s="200">
        <v>0</v>
      </c>
      <c r="AP322" s="200">
        <v>0</v>
      </c>
      <c r="AQ322" s="200">
        <v>0</v>
      </c>
      <c r="AR322" s="200">
        <v>0</v>
      </c>
      <c r="AS322" s="200">
        <v>0</v>
      </c>
      <c r="AT322" s="200">
        <v>0</v>
      </c>
      <c r="AU322" s="200">
        <v>0</v>
      </c>
      <c r="AV322" s="200">
        <v>0</v>
      </c>
      <c r="AW322" s="200">
        <v>0</v>
      </c>
      <c r="AX322" s="200">
        <v>0</v>
      </c>
      <c r="AY322" s="200">
        <v>0</v>
      </c>
      <c r="AZ322" s="200">
        <v>0</v>
      </c>
      <c r="BA322" s="200">
        <v>0</v>
      </c>
      <c r="BB322" s="200">
        <v>0</v>
      </c>
      <c r="BC322" s="200">
        <v>0</v>
      </c>
      <c r="BD322" s="200">
        <v>0</v>
      </c>
      <c r="BE322" s="200">
        <v>0</v>
      </c>
      <c r="BF322" s="200">
        <v>0</v>
      </c>
      <c r="BG322" s="200">
        <v>0</v>
      </c>
      <c r="BH322" s="200">
        <v>0</v>
      </c>
      <c r="BI322" s="205" t="s">
        <v>320</v>
      </c>
      <c r="BJ322" s="205" t="s">
        <v>320</v>
      </c>
      <c r="BK322" s="205" t="s">
        <v>320</v>
      </c>
      <c r="BL322" s="205" t="s">
        <v>320</v>
      </c>
      <c r="BM322" s="205" t="s">
        <v>320</v>
      </c>
      <c r="BN322" s="205" t="s">
        <v>320</v>
      </c>
      <c r="BO322" s="205" t="s">
        <v>320</v>
      </c>
      <c r="BP322" s="205" t="s">
        <v>320</v>
      </c>
      <c r="BQ322" s="205" t="s">
        <v>320</v>
      </c>
      <c r="BR322" s="205" t="s">
        <v>320</v>
      </c>
      <c r="BS322" s="205" t="s">
        <v>320</v>
      </c>
      <c r="BT322" s="200">
        <v>0</v>
      </c>
      <c r="BU322" s="200">
        <v>0</v>
      </c>
      <c r="BV322" s="200">
        <v>0</v>
      </c>
      <c r="BW322" s="200">
        <v>0</v>
      </c>
      <c r="BX322" s="200">
        <v>0</v>
      </c>
      <c r="BY322" s="200">
        <v>0</v>
      </c>
      <c r="BZ322" s="200">
        <v>0</v>
      </c>
      <c r="CA322" s="200">
        <v>0</v>
      </c>
      <c r="CB322" s="200">
        <v>0</v>
      </c>
      <c r="CC322" s="200">
        <v>0</v>
      </c>
      <c r="CD322" s="200">
        <v>0</v>
      </c>
      <c r="CE322" s="200">
        <v>0</v>
      </c>
      <c r="CF322" s="200">
        <v>0</v>
      </c>
      <c r="CG322" s="200">
        <v>0</v>
      </c>
      <c r="CH322" s="205" t="s">
        <v>320</v>
      </c>
      <c r="CI322" s="200">
        <v>0</v>
      </c>
      <c r="CJ322" s="200">
        <v>0</v>
      </c>
      <c r="CK322" s="200">
        <v>0</v>
      </c>
      <c r="CL322" s="200">
        <v>0</v>
      </c>
      <c r="CM322" s="200">
        <v>0</v>
      </c>
      <c r="CN322" s="200">
        <v>0</v>
      </c>
      <c r="CO322" s="200">
        <v>0</v>
      </c>
      <c r="CP322" s="200">
        <v>0</v>
      </c>
      <c r="CQ322" s="200">
        <v>0</v>
      </c>
      <c r="CR322" s="200">
        <v>0</v>
      </c>
      <c r="CS322" s="200">
        <v>0</v>
      </c>
      <c r="CT322" s="205" t="s">
        <v>320</v>
      </c>
      <c r="CU322" s="209" t="s">
        <v>320</v>
      </c>
    </row>
    <row r="323" ht="15.4" customHeight="1" spans="1:99">
      <c r="A323" s="201" t="s">
        <v>869</v>
      </c>
      <c r="B323" s="202" t="s">
        <v>134</v>
      </c>
      <c r="C323" s="202" t="s">
        <v>134</v>
      </c>
      <c r="D323" s="202" t="s">
        <v>870</v>
      </c>
      <c r="E323" s="200">
        <v>7850602.88</v>
      </c>
      <c r="F323" s="200">
        <v>202073</v>
      </c>
      <c r="G323" s="200">
        <v>0</v>
      </c>
      <c r="H323" s="200">
        <v>3000</v>
      </c>
      <c r="I323" s="200">
        <v>26000</v>
      </c>
      <c r="J323" s="200">
        <v>0</v>
      </c>
      <c r="K323" s="200">
        <v>0</v>
      </c>
      <c r="L323" s="200">
        <v>0</v>
      </c>
      <c r="M323" s="200">
        <v>0</v>
      </c>
      <c r="N323" s="200">
        <v>0</v>
      </c>
      <c r="O323" s="200">
        <v>173073</v>
      </c>
      <c r="P323" s="200">
        <v>7648529.88</v>
      </c>
      <c r="Q323" s="200">
        <v>0</v>
      </c>
      <c r="R323" s="200">
        <v>0</v>
      </c>
      <c r="S323" s="200">
        <v>0</v>
      </c>
      <c r="T323" s="200">
        <v>0</v>
      </c>
      <c r="U323" s="200">
        <v>0</v>
      </c>
      <c r="V323" s="200">
        <v>0</v>
      </c>
      <c r="W323" s="200">
        <v>0</v>
      </c>
      <c r="X323" s="200">
        <v>0</v>
      </c>
      <c r="Y323" s="200">
        <v>0</v>
      </c>
      <c r="Z323" s="200">
        <v>0</v>
      </c>
      <c r="AA323" s="200">
        <v>0</v>
      </c>
      <c r="AB323" s="200">
        <v>2441005.88</v>
      </c>
      <c r="AC323" s="200">
        <v>0</v>
      </c>
      <c r="AD323" s="200">
        <v>0</v>
      </c>
      <c r="AE323" s="200">
        <v>0</v>
      </c>
      <c r="AF323" s="200">
        <v>0</v>
      </c>
      <c r="AG323" s="200">
        <v>0</v>
      </c>
      <c r="AH323" s="200">
        <v>0</v>
      </c>
      <c r="AI323" s="200">
        <v>0</v>
      </c>
      <c r="AJ323" s="200">
        <v>67050</v>
      </c>
      <c r="AK323" s="200">
        <v>5140474</v>
      </c>
      <c r="AL323" s="200">
        <v>0</v>
      </c>
      <c r="AM323" s="200">
        <v>0</v>
      </c>
      <c r="AN323" s="200">
        <v>0</v>
      </c>
      <c r="AO323" s="200">
        <v>0</v>
      </c>
      <c r="AP323" s="200">
        <v>0</v>
      </c>
      <c r="AQ323" s="200">
        <v>0</v>
      </c>
      <c r="AR323" s="200">
        <v>0</v>
      </c>
      <c r="AS323" s="200">
        <v>0</v>
      </c>
      <c r="AT323" s="200">
        <v>0</v>
      </c>
      <c r="AU323" s="200">
        <v>0</v>
      </c>
      <c r="AV323" s="200">
        <v>0</v>
      </c>
      <c r="AW323" s="200">
        <v>0</v>
      </c>
      <c r="AX323" s="200">
        <v>0</v>
      </c>
      <c r="AY323" s="200">
        <v>0</v>
      </c>
      <c r="AZ323" s="200">
        <v>0</v>
      </c>
      <c r="BA323" s="200">
        <v>0</v>
      </c>
      <c r="BB323" s="200">
        <v>0</v>
      </c>
      <c r="BC323" s="200">
        <v>0</v>
      </c>
      <c r="BD323" s="200">
        <v>0</v>
      </c>
      <c r="BE323" s="200">
        <v>0</v>
      </c>
      <c r="BF323" s="200">
        <v>0</v>
      </c>
      <c r="BG323" s="200">
        <v>0</v>
      </c>
      <c r="BH323" s="200">
        <v>0</v>
      </c>
      <c r="BI323" s="205" t="s">
        <v>320</v>
      </c>
      <c r="BJ323" s="205" t="s">
        <v>320</v>
      </c>
      <c r="BK323" s="205" t="s">
        <v>320</v>
      </c>
      <c r="BL323" s="205" t="s">
        <v>320</v>
      </c>
      <c r="BM323" s="205" t="s">
        <v>320</v>
      </c>
      <c r="BN323" s="205" t="s">
        <v>320</v>
      </c>
      <c r="BO323" s="205" t="s">
        <v>320</v>
      </c>
      <c r="BP323" s="205" t="s">
        <v>320</v>
      </c>
      <c r="BQ323" s="205" t="s">
        <v>320</v>
      </c>
      <c r="BR323" s="205" t="s">
        <v>320</v>
      </c>
      <c r="BS323" s="205" t="s">
        <v>320</v>
      </c>
      <c r="BT323" s="200">
        <v>0</v>
      </c>
      <c r="BU323" s="200">
        <v>0</v>
      </c>
      <c r="BV323" s="200">
        <v>0</v>
      </c>
      <c r="BW323" s="200">
        <v>0</v>
      </c>
      <c r="BX323" s="200">
        <v>0</v>
      </c>
      <c r="BY323" s="200">
        <v>0</v>
      </c>
      <c r="BZ323" s="200">
        <v>0</v>
      </c>
      <c r="CA323" s="200">
        <v>0</v>
      </c>
      <c r="CB323" s="200">
        <v>0</v>
      </c>
      <c r="CC323" s="200">
        <v>0</v>
      </c>
      <c r="CD323" s="200">
        <v>0</v>
      </c>
      <c r="CE323" s="200">
        <v>0</v>
      </c>
      <c r="CF323" s="200">
        <v>0</v>
      </c>
      <c r="CG323" s="200">
        <v>0</v>
      </c>
      <c r="CH323" s="205" t="s">
        <v>320</v>
      </c>
      <c r="CI323" s="200">
        <v>0</v>
      </c>
      <c r="CJ323" s="200">
        <v>0</v>
      </c>
      <c r="CK323" s="200">
        <v>0</v>
      </c>
      <c r="CL323" s="200">
        <v>0</v>
      </c>
      <c r="CM323" s="200">
        <v>0</v>
      </c>
      <c r="CN323" s="200">
        <v>0</v>
      </c>
      <c r="CO323" s="200">
        <v>0</v>
      </c>
      <c r="CP323" s="200">
        <v>0</v>
      </c>
      <c r="CQ323" s="200">
        <v>0</v>
      </c>
      <c r="CR323" s="200">
        <v>0</v>
      </c>
      <c r="CS323" s="200">
        <v>0</v>
      </c>
      <c r="CT323" s="205" t="s">
        <v>320</v>
      </c>
      <c r="CU323" s="209" t="s">
        <v>320</v>
      </c>
    </row>
    <row r="324" ht="15.4" customHeight="1" spans="1:99">
      <c r="A324" s="201" t="s">
        <v>871</v>
      </c>
      <c r="B324" s="202" t="s">
        <v>134</v>
      </c>
      <c r="C324" s="202" t="s">
        <v>134</v>
      </c>
      <c r="D324" s="202" t="s">
        <v>872</v>
      </c>
      <c r="E324" s="200">
        <v>216912644.04</v>
      </c>
      <c r="F324" s="200">
        <v>111084265.34</v>
      </c>
      <c r="G324" s="200">
        <v>33909441.6</v>
      </c>
      <c r="H324" s="200">
        <v>16326887.82</v>
      </c>
      <c r="I324" s="200">
        <v>45365222.41</v>
      </c>
      <c r="J324" s="200">
        <v>830303.28</v>
      </c>
      <c r="K324" s="200">
        <v>1647458.2</v>
      </c>
      <c r="L324" s="200">
        <v>11124124.91</v>
      </c>
      <c r="M324" s="200">
        <v>1174745.93</v>
      </c>
      <c r="N324" s="200">
        <v>23963.1</v>
      </c>
      <c r="O324" s="200">
        <v>682118.09</v>
      </c>
      <c r="P324" s="200">
        <v>35586044.35</v>
      </c>
      <c r="Q324" s="200">
        <v>3937991</v>
      </c>
      <c r="R324" s="200">
        <v>102945.81</v>
      </c>
      <c r="S324" s="200">
        <v>0</v>
      </c>
      <c r="T324" s="200">
        <v>12053.31</v>
      </c>
      <c r="U324" s="200">
        <v>54296.53</v>
      </c>
      <c r="V324" s="200">
        <v>185180.89</v>
      </c>
      <c r="W324" s="200">
        <v>371195.94</v>
      </c>
      <c r="X324" s="200">
        <v>0</v>
      </c>
      <c r="Y324" s="200">
        <v>157384.65</v>
      </c>
      <c r="Z324" s="200">
        <v>1808287.41</v>
      </c>
      <c r="AA324" s="200">
        <v>0</v>
      </c>
      <c r="AB324" s="200">
        <v>7915007.8</v>
      </c>
      <c r="AC324" s="200">
        <v>136600</v>
      </c>
      <c r="AD324" s="200">
        <v>141783.52</v>
      </c>
      <c r="AE324" s="200">
        <v>448177.99</v>
      </c>
      <c r="AF324" s="200">
        <v>618805.24</v>
      </c>
      <c r="AG324" s="200">
        <v>430489.37</v>
      </c>
      <c r="AH324" s="200">
        <v>4677</v>
      </c>
      <c r="AI324" s="200">
        <v>13800</v>
      </c>
      <c r="AJ324" s="200">
        <v>685011.45</v>
      </c>
      <c r="AK324" s="200">
        <v>9570514.25</v>
      </c>
      <c r="AL324" s="200">
        <v>1798383.25</v>
      </c>
      <c r="AM324" s="200">
        <v>852613.07</v>
      </c>
      <c r="AN324" s="200">
        <v>900432.65</v>
      </c>
      <c r="AO324" s="200">
        <v>3514747.69</v>
      </c>
      <c r="AP324" s="200">
        <v>964434.67</v>
      </c>
      <c r="AQ324" s="200">
        <v>961230.86</v>
      </c>
      <c r="AR324" s="200">
        <v>10741115.31</v>
      </c>
      <c r="AS324" s="200">
        <v>278339.2</v>
      </c>
      <c r="AT324" s="200">
        <v>0</v>
      </c>
      <c r="AU324" s="200">
        <v>0</v>
      </c>
      <c r="AV324" s="200">
        <v>39577.76</v>
      </c>
      <c r="AW324" s="200">
        <v>8516537.02</v>
      </c>
      <c r="AX324" s="200">
        <v>27446.2</v>
      </c>
      <c r="AY324" s="200">
        <v>0</v>
      </c>
      <c r="AZ324" s="200">
        <v>0</v>
      </c>
      <c r="BA324" s="200">
        <v>17020.1</v>
      </c>
      <c r="BB324" s="200">
        <v>144120</v>
      </c>
      <c r="BC324" s="200">
        <v>1611184.96</v>
      </c>
      <c r="BD324" s="200">
        <v>0</v>
      </c>
      <c r="BE324" s="200">
        <v>0</v>
      </c>
      <c r="BF324" s="200">
        <v>0</v>
      </c>
      <c r="BG324" s="200">
        <v>0</v>
      </c>
      <c r="BH324" s="200">
        <v>106890.07</v>
      </c>
      <c r="BI324" s="205" t="s">
        <v>320</v>
      </c>
      <c r="BJ324" s="205" t="s">
        <v>320</v>
      </c>
      <c r="BK324" s="205" t="s">
        <v>320</v>
      </c>
      <c r="BL324" s="205" t="s">
        <v>320</v>
      </c>
      <c r="BM324" s="205" t="s">
        <v>320</v>
      </c>
      <c r="BN324" s="205" t="s">
        <v>320</v>
      </c>
      <c r="BO324" s="205" t="s">
        <v>320</v>
      </c>
      <c r="BP324" s="205" t="s">
        <v>320</v>
      </c>
      <c r="BQ324" s="205" t="s">
        <v>320</v>
      </c>
      <c r="BR324" s="205" t="s">
        <v>320</v>
      </c>
      <c r="BS324" s="205" t="s">
        <v>320</v>
      </c>
      <c r="BT324" s="200">
        <v>1761020.24</v>
      </c>
      <c r="BU324" s="200">
        <v>0</v>
      </c>
      <c r="BV324" s="200">
        <v>1563898</v>
      </c>
      <c r="BW324" s="200">
        <v>0</v>
      </c>
      <c r="BX324" s="200">
        <v>0</v>
      </c>
      <c r="BY324" s="200">
        <v>0</v>
      </c>
      <c r="BZ324" s="200">
        <v>0</v>
      </c>
      <c r="CA324" s="200">
        <v>0</v>
      </c>
      <c r="CB324" s="200">
        <v>0</v>
      </c>
      <c r="CC324" s="200">
        <v>0</v>
      </c>
      <c r="CD324" s="200">
        <v>0</v>
      </c>
      <c r="CE324" s="200">
        <v>0</v>
      </c>
      <c r="CF324" s="200">
        <v>0</v>
      </c>
      <c r="CG324" s="200">
        <v>0</v>
      </c>
      <c r="CH324" s="205" t="s">
        <v>320</v>
      </c>
      <c r="CI324" s="200">
        <v>197122.24</v>
      </c>
      <c r="CJ324" s="200">
        <v>0</v>
      </c>
      <c r="CK324" s="200">
        <v>0</v>
      </c>
      <c r="CL324" s="200">
        <v>0</v>
      </c>
      <c r="CM324" s="200">
        <v>0</v>
      </c>
      <c r="CN324" s="200">
        <v>0</v>
      </c>
      <c r="CO324" s="200">
        <v>0</v>
      </c>
      <c r="CP324" s="200">
        <v>0</v>
      </c>
      <c r="CQ324" s="200">
        <v>0</v>
      </c>
      <c r="CR324" s="200">
        <v>57740198.8</v>
      </c>
      <c r="CS324" s="200">
        <v>57740198.8</v>
      </c>
      <c r="CT324" s="205" t="s">
        <v>320</v>
      </c>
      <c r="CU324" s="209" t="s">
        <v>320</v>
      </c>
    </row>
    <row r="325" ht="15.4" customHeight="1" spans="1:99">
      <c r="A325" s="201" t="s">
        <v>873</v>
      </c>
      <c r="B325" s="202" t="s">
        <v>134</v>
      </c>
      <c r="C325" s="202" t="s">
        <v>134</v>
      </c>
      <c r="D325" s="202" t="s">
        <v>874</v>
      </c>
      <c r="E325" s="200">
        <v>107806619.33</v>
      </c>
      <c r="F325" s="200">
        <v>38985145.42</v>
      </c>
      <c r="G325" s="200">
        <v>17013766.6</v>
      </c>
      <c r="H325" s="200">
        <v>7875037.3</v>
      </c>
      <c r="I325" s="200">
        <v>4451397.81</v>
      </c>
      <c r="J325" s="200">
        <v>140268.71</v>
      </c>
      <c r="K325" s="200">
        <v>995454.4</v>
      </c>
      <c r="L325" s="200">
        <v>8070622.8</v>
      </c>
      <c r="M325" s="200">
        <v>275191.5</v>
      </c>
      <c r="N325" s="200">
        <v>9303.1</v>
      </c>
      <c r="O325" s="200">
        <v>154103.2</v>
      </c>
      <c r="P325" s="200">
        <v>5554792.11</v>
      </c>
      <c r="Q325" s="200">
        <v>571382.66</v>
      </c>
      <c r="R325" s="200">
        <v>22317.81</v>
      </c>
      <c r="S325" s="200">
        <v>0</v>
      </c>
      <c r="T325" s="200">
        <v>9236.31</v>
      </c>
      <c r="U325" s="200">
        <v>21931.66</v>
      </c>
      <c r="V325" s="200">
        <v>69905.25</v>
      </c>
      <c r="W325" s="200">
        <v>159197.26</v>
      </c>
      <c r="X325" s="200">
        <v>0</v>
      </c>
      <c r="Y325" s="200">
        <v>21588.86</v>
      </c>
      <c r="Z325" s="200">
        <v>297471.06</v>
      </c>
      <c r="AA325" s="200">
        <v>0</v>
      </c>
      <c r="AB325" s="200">
        <v>417941.95</v>
      </c>
      <c r="AC325" s="200">
        <v>0</v>
      </c>
      <c r="AD325" s="200">
        <v>28852.52</v>
      </c>
      <c r="AE325" s="200">
        <v>64444.3</v>
      </c>
      <c r="AF325" s="200">
        <v>82986</v>
      </c>
      <c r="AG325" s="200">
        <v>292886</v>
      </c>
      <c r="AH325" s="200">
        <v>0</v>
      </c>
      <c r="AI325" s="200">
        <v>10000</v>
      </c>
      <c r="AJ325" s="200">
        <v>418866.47</v>
      </c>
      <c r="AK325" s="200">
        <v>224656</v>
      </c>
      <c r="AL325" s="200">
        <v>582221.66</v>
      </c>
      <c r="AM325" s="200">
        <v>42755.66</v>
      </c>
      <c r="AN325" s="200">
        <v>223195.92</v>
      </c>
      <c r="AO325" s="200">
        <v>1589142.69</v>
      </c>
      <c r="AP325" s="200">
        <v>0</v>
      </c>
      <c r="AQ325" s="200">
        <v>403812.07</v>
      </c>
      <c r="AR325" s="200">
        <v>5502766</v>
      </c>
      <c r="AS325" s="200">
        <v>187576.4</v>
      </c>
      <c r="AT325" s="200">
        <v>0</v>
      </c>
      <c r="AU325" s="200">
        <v>0</v>
      </c>
      <c r="AV325" s="200">
        <v>3150</v>
      </c>
      <c r="AW325" s="200">
        <v>5224750.3</v>
      </c>
      <c r="AX325" s="200">
        <v>0</v>
      </c>
      <c r="AY325" s="200">
        <v>0</v>
      </c>
      <c r="AZ325" s="200">
        <v>0</v>
      </c>
      <c r="BA325" s="200">
        <v>9798.5</v>
      </c>
      <c r="BB325" s="200">
        <v>0</v>
      </c>
      <c r="BC325" s="200">
        <v>8119</v>
      </c>
      <c r="BD325" s="200">
        <v>0</v>
      </c>
      <c r="BE325" s="200">
        <v>0</v>
      </c>
      <c r="BF325" s="200">
        <v>0</v>
      </c>
      <c r="BG325" s="200">
        <v>0</v>
      </c>
      <c r="BH325" s="200">
        <v>69371.8</v>
      </c>
      <c r="BI325" s="205" t="s">
        <v>320</v>
      </c>
      <c r="BJ325" s="205" t="s">
        <v>320</v>
      </c>
      <c r="BK325" s="205" t="s">
        <v>320</v>
      </c>
      <c r="BL325" s="205" t="s">
        <v>320</v>
      </c>
      <c r="BM325" s="205" t="s">
        <v>320</v>
      </c>
      <c r="BN325" s="205" t="s">
        <v>320</v>
      </c>
      <c r="BO325" s="205" t="s">
        <v>320</v>
      </c>
      <c r="BP325" s="205" t="s">
        <v>320</v>
      </c>
      <c r="BQ325" s="205" t="s">
        <v>320</v>
      </c>
      <c r="BR325" s="205" t="s">
        <v>320</v>
      </c>
      <c r="BS325" s="205" t="s">
        <v>320</v>
      </c>
      <c r="BT325" s="200">
        <v>23717</v>
      </c>
      <c r="BU325" s="200">
        <v>0</v>
      </c>
      <c r="BV325" s="200">
        <v>23717</v>
      </c>
      <c r="BW325" s="200">
        <v>0</v>
      </c>
      <c r="BX325" s="200">
        <v>0</v>
      </c>
      <c r="BY325" s="200">
        <v>0</v>
      </c>
      <c r="BZ325" s="200">
        <v>0</v>
      </c>
      <c r="CA325" s="200">
        <v>0</v>
      </c>
      <c r="CB325" s="200">
        <v>0</v>
      </c>
      <c r="CC325" s="200">
        <v>0</v>
      </c>
      <c r="CD325" s="200">
        <v>0</v>
      </c>
      <c r="CE325" s="200">
        <v>0</v>
      </c>
      <c r="CF325" s="200">
        <v>0</v>
      </c>
      <c r="CG325" s="200">
        <v>0</v>
      </c>
      <c r="CH325" s="205" t="s">
        <v>320</v>
      </c>
      <c r="CI325" s="200">
        <v>0</v>
      </c>
      <c r="CJ325" s="200">
        <v>0</v>
      </c>
      <c r="CK325" s="200">
        <v>0</v>
      </c>
      <c r="CL325" s="200">
        <v>0</v>
      </c>
      <c r="CM325" s="200">
        <v>0</v>
      </c>
      <c r="CN325" s="200">
        <v>0</v>
      </c>
      <c r="CO325" s="200">
        <v>0</v>
      </c>
      <c r="CP325" s="200">
        <v>0</v>
      </c>
      <c r="CQ325" s="200">
        <v>0</v>
      </c>
      <c r="CR325" s="200">
        <v>57740198.8</v>
      </c>
      <c r="CS325" s="200">
        <v>57740198.8</v>
      </c>
      <c r="CT325" s="205" t="s">
        <v>320</v>
      </c>
      <c r="CU325" s="209" t="s">
        <v>320</v>
      </c>
    </row>
    <row r="326" ht="15.4" customHeight="1" spans="1:99">
      <c r="A326" s="201" t="s">
        <v>875</v>
      </c>
      <c r="B326" s="202" t="s">
        <v>134</v>
      </c>
      <c r="C326" s="202" t="s">
        <v>134</v>
      </c>
      <c r="D326" s="202" t="s">
        <v>326</v>
      </c>
      <c r="E326" s="200">
        <v>7481883.63</v>
      </c>
      <c r="F326" s="200">
        <v>6344131.4</v>
      </c>
      <c r="G326" s="200">
        <v>3034570.4</v>
      </c>
      <c r="H326" s="200">
        <v>1771537</v>
      </c>
      <c r="I326" s="200">
        <v>1371673.5</v>
      </c>
      <c r="J326" s="200">
        <v>19764</v>
      </c>
      <c r="K326" s="200">
        <v>139272</v>
      </c>
      <c r="L326" s="200">
        <v>0</v>
      </c>
      <c r="M326" s="200">
        <v>0</v>
      </c>
      <c r="N326" s="200">
        <v>313.1</v>
      </c>
      <c r="O326" s="200">
        <v>7001.4</v>
      </c>
      <c r="P326" s="200">
        <v>1049144.63</v>
      </c>
      <c r="Q326" s="200">
        <v>105335.08</v>
      </c>
      <c r="R326" s="200">
        <v>600</v>
      </c>
      <c r="S326" s="200">
        <v>0</v>
      </c>
      <c r="T326" s="200">
        <v>1748.25</v>
      </c>
      <c r="U326" s="200">
        <v>0</v>
      </c>
      <c r="V326" s="200">
        <v>1653.8</v>
      </c>
      <c r="W326" s="200">
        <v>26058.1</v>
      </c>
      <c r="X326" s="200">
        <v>0</v>
      </c>
      <c r="Y326" s="200">
        <v>0</v>
      </c>
      <c r="Z326" s="200">
        <v>14252</v>
      </c>
      <c r="AA326" s="200">
        <v>0</v>
      </c>
      <c r="AB326" s="200">
        <v>12061.99</v>
      </c>
      <c r="AC326" s="200">
        <v>0</v>
      </c>
      <c r="AD326" s="200">
        <v>0</v>
      </c>
      <c r="AE326" s="200">
        <v>14700</v>
      </c>
      <c r="AF326" s="200">
        <v>1379</v>
      </c>
      <c r="AG326" s="200">
        <v>0</v>
      </c>
      <c r="AH326" s="200">
        <v>0</v>
      </c>
      <c r="AI326" s="200">
        <v>0</v>
      </c>
      <c r="AJ326" s="200">
        <v>0</v>
      </c>
      <c r="AK326" s="200">
        <v>27300</v>
      </c>
      <c r="AL326" s="200">
        <v>94505.26</v>
      </c>
      <c r="AM326" s="200">
        <v>1020</v>
      </c>
      <c r="AN326" s="200">
        <v>87267.82</v>
      </c>
      <c r="AO326" s="200">
        <v>614200</v>
      </c>
      <c r="AP326" s="200">
        <v>0</v>
      </c>
      <c r="AQ326" s="200">
        <v>47063.33</v>
      </c>
      <c r="AR326" s="200">
        <v>80157.6</v>
      </c>
      <c r="AS326" s="200">
        <v>0</v>
      </c>
      <c r="AT326" s="200">
        <v>0</v>
      </c>
      <c r="AU326" s="200">
        <v>0</v>
      </c>
      <c r="AV326" s="200">
        <v>0</v>
      </c>
      <c r="AW326" s="200">
        <v>73657.6</v>
      </c>
      <c r="AX326" s="200">
        <v>0</v>
      </c>
      <c r="AY326" s="200">
        <v>0</v>
      </c>
      <c r="AZ326" s="200">
        <v>0</v>
      </c>
      <c r="BA326" s="200">
        <v>0</v>
      </c>
      <c r="BB326" s="200">
        <v>0</v>
      </c>
      <c r="BC326" s="200">
        <v>0</v>
      </c>
      <c r="BD326" s="200">
        <v>0</v>
      </c>
      <c r="BE326" s="200">
        <v>0</v>
      </c>
      <c r="BF326" s="200">
        <v>0</v>
      </c>
      <c r="BG326" s="200">
        <v>0</v>
      </c>
      <c r="BH326" s="200">
        <v>6500</v>
      </c>
      <c r="BI326" s="205" t="s">
        <v>320</v>
      </c>
      <c r="BJ326" s="205" t="s">
        <v>320</v>
      </c>
      <c r="BK326" s="205" t="s">
        <v>320</v>
      </c>
      <c r="BL326" s="205" t="s">
        <v>320</v>
      </c>
      <c r="BM326" s="205" t="s">
        <v>320</v>
      </c>
      <c r="BN326" s="205" t="s">
        <v>320</v>
      </c>
      <c r="BO326" s="205" t="s">
        <v>320</v>
      </c>
      <c r="BP326" s="205" t="s">
        <v>320</v>
      </c>
      <c r="BQ326" s="205" t="s">
        <v>320</v>
      </c>
      <c r="BR326" s="205" t="s">
        <v>320</v>
      </c>
      <c r="BS326" s="205" t="s">
        <v>320</v>
      </c>
      <c r="BT326" s="200">
        <v>8450</v>
      </c>
      <c r="BU326" s="200">
        <v>0</v>
      </c>
      <c r="BV326" s="200">
        <v>8450</v>
      </c>
      <c r="BW326" s="200">
        <v>0</v>
      </c>
      <c r="BX326" s="200">
        <v>0</v>
      </c>
      <c r="BY326" s="200">
        <v>0</v>
      </c>
      <c r="BZ326" s="200">
        <v>0</v>
      </c>
      <c r="CA326" s="200">
        <v>0</v>
      </c>
      <c r="CB326" s="200">
        <v>0</v>
      </c>
      <c r="CC326" s="200">
        <v>0</v>
      </c>
      <c r="CD326" s="200">
        <v>0</v>
      </c>
      <c r="CE326" s="200">
        <v>0</v>
      </c>
      <c r="CF326" s="200">
        <v>0</v>
      </c>
      <c r="CG326" s="200">
        <v>0</v>
      </c>
      <c r="CH326" s="205" t="s">
        <v>320</v>
      </c>
      <c r="CI326" s="200">
        <v>0</v>
      </c>
      <c r="CJ326" s="200">
        <v>0</v>
      </c>
      <c r="CK326" s="200">
        <v>0</v>
      </c>
      <c r="CL326" s="200">
        <v>0</v>
      </c>
      <c r="CM326" s="200">
        <v>0</v>
      </c>
      <c r="CN326" s="200">
        <v>0</v>
      </c>
      <c r="CO326" s="200">
        <v>0</v>
      </c>
      <c r="CP326" s="200">
        <v>0</v>
      </c>
      <c r="CQ326" s="200">
        <v>0</v>
      </c>
      <c r="CR326" s="200">
        <v>0</v>
      </c>
      <c r="CS326" s="200">
        <v>0</v>
      </c>
      <c r="CT326" s="205" t="s">
        <v>320</v>
      </c>
      <c r="CU326" s="209" t="s">
        <v>320</v>
      </c>
    </row>
    <row r="327" ht="15.4" customHeight="1" spans="1:99">
      <c r="A327" s="201" t="s">
        <v>876</v>
      </c>
      <c r="B327" s="202" t="s">
        <v>134</v>
      </c>
      <c r="C327" s="202" t="s">
        <v>134</v>
      </c>
      <c r="D327" s="202" t="s">
        <v>332</v>
      </c>
      <c r="E327" s="200">
        <v>96613154.65</v>
      </c>
      <c r="F327" s="200">
        <v>32540232.97</v>
      </c>
      <c r="G327" s="200">
        <v>13979196.2</v>
      </c>
      <c r="H327" s="200">
        <v>6103500.3</v>
      </c>
      <c r="I327" s="200">
        <v>2979096.31</v>
      </c>
      <c r="J327" s="200">
        <v>120351.66</v>
      </c>
      <c r="K327" s="200">
        <v>856182.4</v>
      </c>
      <c r="L327" s="200">
        <v>8070622.8</v>
      </c>
      <c r="M327" s="200">
        <v>275191.5</v>
      </c>
      <c r="N327" s="200">
        <v>8990</v>
      </c>
      <c r="O327" s="200">
        <v>147101.8</v>
      </c>
      <c r="P327" s="200">
        <v>4434947.48</v>
      </c>
      <c r="Q327" s="200">
        <v>466047.58</v>
      </c>
      <c r="R327" s="200">
        <v>21717.81</v>
      </c>
      <c r="S327" s="200">
        <v>0</v>
      </c>
      <c r="T327" s="200">
        <v>7488.06</v>
      </c>
      <c r="U327" s="200">
        <v>21931.66</v>
      </c>
      <c r="V327" s="200">
        <v>68251.45</v>
      </c>
      <c r="W327" s="200">
        <v>133139.16</v>
      </c>
      <c r="X327" s="200">
        <v>0</v>
      </c>
      <c r="Y327" s="200">
        <v>21588.86</v>
      </c>
      <c r="Z327" s="200">
        <v>283219.06</v>
      </c>
      <c r="AA327" s="200">
        <v>0</v>
      </c>
      <c r="AB327" s="200">
        <v>335179.96</v>
      </c>
      <c r="AC327" s="200">
        <v>0</v>
      </c>
      <c r="AD327" s="200">
        <v>28852.52</v>
      </c>
      <c r="AE327" s="200">
        <v>49744.3</v>
      </c>
      <c r="AF327" s="200">
        <v>81607</v>
      </c>
      <c r="AG327" s="200">
        <v>292886</v>
      </c>
      <c r="AH327" s="200">
        <v>0</v>
      </c>
      <c r="AI327" s="200">
        <v>10000</v>
      </c>
      <c r="AJ327" s="200">
        <v>418866.47</v>
      </c>
      <c r="AK327" s="200">
        <v>197356</v>
      </c>
      <c r="AL327" s="200">
        <v>487716.4</v>
      </c>
      <c r="AM327" s="200">
        <v>41735.66</v>
      </c>
      <c r="AN327" s="200">
        <v>135928.1</v>
      </c>
      <c r="AO327" s="200">
        <v>974942.69</v>
      </c>
      <c r="AP327" s="200">
        <v>0</v>
      </c>
      <c r="AQ327" s="200">
        <v>356748.74</v>
      </c>
      <c r="AR327" s="200">
        <v>1882508.4</v>
      </c>
      <c r="AS327" s="200">
        <v>187576.4</v>
      </c>
      <c r="AT327" s="200">
        <v>0</v>
      </c>
      <c r="AU327" s="200">
        <v>0</v>
      </c>
      <c r="AV327" s="200">
        <v>3150</v>
      </c>
      <c r="AW327" s="200">
        <v>1610992.7</v>
      </c>
      <c r="AX327" s="200">
        <v>0</v>
      </c>
      <c r="AY327" s="200">
        <v>0</v>
      </c>
      <c r="AZ327" s="200">
        <v>0</v>
      </c>
      <c r="BA327" s="200">
        <v>9798.5</v>
      </c>
      <c r="BB327" s="200">
        <v>0</v>
      </c>
      <c r="BC327" s="200">
        <v>8119</v>
      </c>
      <c r="BD327" s="200">
        <v>0</v>
      </c>
      <c r="BE327" s="200">
        <v>0</v>
      </c>
      <c r="BF327" s="200">
        <v>0</v>
      </c>
      <c r="BG327" s="200">
        <v>0</v>
      </c>
      <c r="BH327" s="200">
        <v>62871.8</v>
      </c>
      <c r="BI327" s="205" t="s">
        <v>320</v>
      </c>
      <c r="BJ327" s="205" t="s">
        <v>320</v>
      </c>
      <c r="BK327" s="205" t="s">
        <v>320</v>
      </c>
      <c r="BL327" s="205" t="s">
        <v>320</v>
      </c>
      <c r="BM327" s="205" t="s">
        <v>320</v>
      </c>
      <c r="BN327" s="205" t="s">
        <v>320</v>
      </c>
      <c r="BO327" s="205" t="s">
        <v>320</v>
      </c>
      <c r="BP327" s="205" t="s">
        <v>320</v>
      </c>
      <c r="BQ327" s="205" t="s">
        <v>320</v>
      </c>
      <c r="BR327" s="205" t="s">
        <v>320</v>
      </c>
      <c r="BS327" s="205" t="s">
        <v>320</v>
      </c>
      <c r="BT327" s="200">
        <v>15267</v>
      </c>
      <c r="BU327" s="200">
        <v>0</v>
      </c>
      <c r="BV327" s="200">
        <v>15267</v>
      </c>
      <c r="BW327" s="200">
        <v>0</v>
      </c>
      <c r="BX327" s="200">
        <v>0</v>
      </c>
      <c r="BY327" s="200">
        <v>0</v>
      </c>
      <c r="BZ327" s="200">
        <v>0</v>
      </c>
      <c r="CA327" s="200">
        <v>0</v>
      </c>
      <c r="CB327" s="200">
        <v>0</v>
      </c>
      <c r="CC327" s="200">
        <v>0</v>
      </c>
      <c r="CD327" s="200">
        <v>0</v>
      </c>
      <c r="CE327" s="200">
        <v>0</v>
      </c>
      <c r="CF327" s="200">
        <v>0</v>
      </c>
      <c r="CG327" s="200">
        <v>0</v>
      </c>
      <c r="CH327" s="205" t="s">
        <v>320</v>
      </c>
      <c r="CI327" s="200">
        <v>0</v>
      </c>
      <c r="CJ327" s="200">
        <v>0</v>
      </c>
      <c r="CK327" s="200">
        <v>0</v>
      </c>
      <c r="CL327" s="200">
        <v>0</v>
      </c>
      <c r="CM327" s="200">
        <v>0</v>
      </c>
      <c r="CN327" s="200">
        <v>0</v>
      </c>
      <c r="CO327" s="200">
        <v>0</v>
      </c>
      <c r="CP327" s="200">
        <v>0</v>
      </c>
      <c r="CQ327" s="200">
        <v>0</v>
      </c>
      <c r="CR327" s="200">
        <v>57740198.8</v>
      </c>
      <c r="CS327" s="200">
        <v>57740198.8</v>
      </c>
      <c r="CT327" s="205" t="s">
        <v>320</v>
      </c>
      <c r="CU327" s="209" t="s">
        <v>320</v>
      </c>
    </row>
    <row r="328" ht="15.4" customHeight="1" spans="1:99">
      <c r="A328" s="201" t="s">
        <v>877</v>
      </c>
      <c r="B328" s="202" t="s">
        <v>134</v>
      </c>
      <c r="C328" s="202" t="s">
        <v>134</v>
      </c>
      <c r="D328" s="202" t="s">
        <v>878</v>
      </c>
      <c r="E328" s="200">
        <v>0</v>
      </c>
      <c r="F328" s="200">
        <v>0</v>
      </c>
      <c r="G328" s="200">
        <v>0</v>
      </c>
      <c r="H328" s="200">
        <v>0</v>
      </c>
      <c r="I328" s="200">
        <v>0</v>
      </c>
      <c r="J328" s="200">
        <v>0</v>
      </c>
      <c r="K328" s="200">
        <v>0</v>
      </c>
      <c r="L328" s="200">
        <v>0</v>
      </c>
      <c r="M328" s="200">
        <v>0</v>
      </c>
      <c r="N328" s="200">
        <v>0</v>
      </c>
      <c r="O328" s="200">
        <v>0</v>
      </c>
      <c r="P328" s="200">
        <v>0</v>
      </c>
      <c r="Q328" s="200">
        <v>0</v>
      </c>
      <c r="R328" s="200">
        <v>0</v>
      </c>
      <c r="S328" s="200">
        <v>0</v>
      </c>
      <c r="T328" s="200">
        <v>0</v>
      </c>
      <c r="U328" s="200">
        <v>0</v>
      </c>
      <c r="V328" s="200">
        <v>0</v>
      </c>
      <c r="W328" s="200">
        <v>0</v>
      </c>
      <c r="X328" s="200">
        <v>0</v>
      </c>
      <c r="Y328" s="200">
        <v>0</v>
      </c>
      <c r="Z328" s="200">
        <v>0</v>
      </c>
      <c r="AA328" s="200">
        <v>0</v>
      </c>
      <c r="AB328" s="200">
        <v>0</v>
      </c>
      <c r="AC328" s="200">
        <v>0</v>
      </c>
      <c r="AD328" s="200">
        <v>0</v>
      </c>
      <c r="AE328" s="200">
        <v>0</v>
      </c>
      <c r="AF328" s="200">
        <v>0</v>
      </c>
      <c r="AG328" s="200">
        <v>0</v>
      </c>
      <c r="AH328" s="200">
        <v>0</v>
      </c>
      <c r="AI328" s="200">
        <v>0</v>
      </c>
      <c r="AJ328" s="200">
        <v>0</v>
      </c>
      <c r="AK328" s="200">
        <v>0</v>
      </c>
      <c r="AL328" s="200">
        <v>0</v>
      </c>
      <c r="AM328" s="200">
        <v>0</v>
      </c>
      <c r="AN328" s="200">
        <v>0</v>
      </c>
      <c r="AO328" s="200">
        <v>0</v>
      </c>
      <c r="AP328" s="200">
        <v>0</v>
      </c>
      <c r="AQ328" s="200">
        <v>0</v>
      </c>
      <c r="AR328" s="200">
        <v>0</v>
      </c>
      <c r="AS328" s="200">
        <v>0</v>
      </c>
      <c r="AT328" s="200">
        <v>0</v>
      </c>
      <c r="AU328" s="200">
        <v>0</v>
      </c>
      <c r="AV328" s="200">
        <v>0</v>
      </c>
      <c r="AW328" s="200">
        <v>0</v>
      </c>
      <c r="AX328" s="200">
        <v>0</v>
      </c>
      <c r="AY328" s="200">
        <v>0</v>
      </c>
      <c r="AZ328" s="200">
        <v>0</v>
      </c>
      <c r="BA328" s="200">
        <v>0</v>
      </c>
      <c r="BB328" s="200">
        <v>0</v>
      </c>
      <c r="BC328" s="200">
        <v>0</v>
      </c>
      <c r="BD328" s="200">
        <v>0</v>
      </c>
      <c r="BE328" s="200">
        <v>0</v>
      </c>
      <c r="BF328" s="200">
        <v>0</v>
      </c>
      <c r="BG328" s="200">
        <v>0</v>
      </c>
      <c r="BH328" s="200">
        <v>0</v>
      </c>
      <c r="BI328" s="205" t="s">
        <v>320</v>
      </c>
      <c r="BJ328" s="205" t="s">
        <v>320</v>
      </c>
      <c r="BK328" s="205" t="s">
        <v>320</v>
      </c>
      <c r="BL328" s="205" t="s">
        <v>320</v>
      </c>
      <c r="BM328" s="205" t="s">
        <v>320</v>
      </c>
      <c r="BN328" s="205" t="s">
        <v>320</v>
      </c>
      <c r="BO328" s="205" t="s">
        <v>320</v>
      </c>
      <c r="BP328" s="205" t="s">
        <v>320</v>
      </c>
      <c r="BQ328" s="205" t="s">
        <v>320</v>
      </c>
      <c r="BR328" s="205" t="s">
        <v>320</v>
      </c>
      <c r="BS328" s="205" t="s">
        <v>320</v>
      </c>
      <c r="BT328" s="200">
        <v>0</v>
      </c>
      <c r="BU328" s="200">
        <v>0</v>
      </c>
      <c r="BV328" s="200">
        <v>0</v>
      </c>
      <c r="BW328" s="200">
        <v>0</v>
      </c>
      <c r="BX328" s="200">
        <v>0</v>
      </c>
      <c r="BY328" s="200">
        <v>0</v>
      </c>
      <c r="BZ328" s="200">
        <v>0</v>
      </c>
      <c r="CA328" s="200">
        <v>0</v>
      </c>
      <c r="CB328" s="200">
        <v>0</v>
      </c>
      <c r="CC328" s="200">
        <v>0</v>
      </c>
      <c r="CD328" s="200">
        <v>0</v>
      </c>
      <c r="CE328" s="200">
        <v>0</v>
      </c>
      <c r="CF328" s="200">
        <v>0</v>
      </c>
      <c r="CG328" s="200">
        <v>0</v>
      </c>
      <c r="CH328" s="205" t="s">
        <v>320</v>
      </c>
      <c r="CI328" s="200">
        <v>0</v>
      </c>
      <c r="CJ328" s="200">
        <v>0</v>
      </c>
      <c r="CK328" s="200">
        <v>0</v>
      </c>
      <c r="CL328" s="200">
        <v>0</v>
      </c>
      <c r="CM328" s="200">
        <v>0</v>
      </c>
      <c r="CN328" s="200">
        <v>0</v>
      </c>
      <c r="CO328" s="200">
        <v>0</v>
      </c>
      <c r="CP328" s="200">
        <v>0</v>
      </c>
      <c r="CQ328" s="200">
        <v>0</v>
      </c>
      <c r="CR328" s="200">
        <v>0</v>
      </c>
      <c r="CS328" s="200">
        <v>0</v>
      </c>
      <c r="CT328" s="205" t="s">
        <v>320</v>
      </c>
      <c r="CU328" s="209" t="s">
        <v>320</v>
      </c>
    </row>
    <row r="329" ht="15.4" customHeight="1" spans="1:99">
      <c r="A329" s="201" t="s">
        <v>879</v>
      </c>
      <c r="B329" s="202" t="s">
        <v>134</v>
      </c>
      <c r="C329" s="202" t="s">
        <v>134</v>
      </c>
      <c r="D329" s="202" t="s">
        <v>880</v>
      </c>
      <c r="E329" s="200">
        <v>9700</v>
      </c>
      <c r="F329" s="200">
        <v>0</v>
      </c>
      <c r="G329" s="200">
        <v>0</v>
      </c>
      <c r="H329" s="200">
        <v>0</v>
      </c>
      <c r="I329" s="200">
        <v>0</v>
      </c>
      <c r="J329" s="200">
        <v>0</v>
      </c>
      <c r="K329" s="200">
        <v>0</v>
      </c>
      <c r="L329" s="200">
        <v>0</v>
      </c>
      <c r="M329" s="200">
        <v>0</v>
      </c>
      <c r="N329" s="200">
        <v>0</v>
      </c>
      <c r="O329" s="200">
        <v>0</v>
      </c>
      <c r="P329" s="200">
        <v>0</v>
      </c>
      <c r="Q329" s="200">
        <v>0</v>
      </c>
      <c r="R329" s="200">
        <v>0</v>
      </c>
      <c r="S329" s="200">
        <v>0</v>
      </c>
      <c r="T329" s="200">
        <v>0</v>
      </c>
      <c r="U329" s="200">
        <v>0</v>
      </c>
      <c r="V329" s="200">
        <v>0</v>
      </c>
      <c r="W329" s="200">
        <v>0</v>
      </c>
      <c r="X329" s="200">
        <v>0</v>
      </c>
      <c r="Y329" s="200">
        <v>0</v>
      </c>
      <c r="Z329" s="200">
        <v>0</v>
      </c>
      <c r="AA329" s="200">
        <v>0</v>
      </c>
      <c r="AB329" s="200">
        <v>0</v>
      </c>
      <c r="AC329" s="200">
        <v>0</v>
      </c>
      <c r="AD329" s="200">
        <v>0</v>
      </c>
      <c r="AE329" s="200">
        <v>0</v>
      </c>
      <c r="AF329" s="200">
        <v>0</v>
      </c>
      <c r="AG329" s="200">
        <v>0</v>
      </c>
      <c r="AH329" s="200">
        <v>0</v>
      </c>
      <c r="AI329" s="200">
        <v>0</v>
      </c>
      <c r="AJ329" s="200">
        <v>0</v>
      </c>
      <c r="AK329" s="200">
        <v>0</v>
      </c>
      <c r="AL329" s="200">
        <v>0</v>
      </c>
      <c r="AM329" s="200">
        <v>0</v>
      </c>
      <c r="AN329" s="200">
        <v>0</v>
      </c>
      <c r="AO329" s="200">
        <v>0</v>
      </c>
      <c r="AP329" s="200">
        <v>0</v>
      </c>
      <c r="AQ329" s="200">
        <v>0</v>
      </c>
      <c r="AR329" s="200">
        <v>9700</v>
      </c>
      <c r="AS329" s="200">
        <v>0</v>
      </c>
      <c r="AT329" s="200">
        <v>0</v>
      </c>
      <c r="AU329" s="200">
        <v>0</v>
      </c>
      <c r="AV329" s="200">
        <v>0</v>
      </c>
      <c r="AW329" s="200">
        <v>9700</v>
      </c>
      <c r="AX329" s="200">
        <v>0</v>
      </c>
      <c r="AY329" s="200">
        <v>0</v>
      </c>
      <c r="AZ329" s="200">
        <v>0</v>
      </c>
      <c r="BA329" s="200">
        <v>0</v>
      </c>
      <c r="BB329" s="200">
        <v>0</v>
      </c>
      <c r="BC329" s="200">
        <v>0</v>
      </c>
      <c r="BD329" s="200">
        <v>0</v>
      </c>
      <c r="BE329" s="200">
        <v>0</v>
      </c>
      <c r="BF329" s="200">
        <v>0</v>
      </c>
      <c r="BG329" s="200">
        <v>0</v>
      </c>
      <c r="BH329" s="200">
        <v>0</v>
      </c>
      <c r="BI329" s="205" t="s">
        <v>320</v>
      </c>
      <c r="BJ329" s="205" t="s">
        <v>320</v>
      </c>
      <c r="BK329" s="205" t="s">
        <v>320</v>
      </c>
      <c r="BL329" s="205" t="s">
        <v>320</v>
      </c>
      <c r="BM329" s="205" t="s">
        <v>320</v>
      </c>
      <c r="BN329" s="205" t="s">
        <v>320</v>
      </c>
      <c r="BO329" s="205" t="s">
        <v>320</v>
      </c>
      <c r="BP329" s="205" t="s">
        <v>320</v>
      </c>
      <c r="BQ329" s="205" t="s">
        <v>320</v>
      </c>
      <c r="BR329" s="205" t="s">
        <v>320</v>
      </c>
      <c r="BS329" s="205" t="s">
        <v>320</v>
      </c>
      <c r="BT329" s="200">
        <v>0</v>
      </c>
      <c r="BU329" s="200">
        <v>0</v>
      </c>
      <c r="BV329" s="200">
        <v>0</v>
      </c>
      <c r="BW329" s="200">
        <v>0</v>
      </c>
      <c r="BX329" s="200">
        <v>0</v>
      </c>
      <c r="BY329" s="200">
        <v>0</v>
      </c>
      <c r="BZ329" s="200">
        <v>0</v>
      </c>
      <c r="CA329" s="200">
        <v>0</v>
      </c>
      <c r="CB329" s="200">
        <v>0</v>
      </c>
      <c r="CC329" s="200">
        <v>0</v>
      </c>
      <c r="CD329" s="200">
        <v>0</v>
      </c>
      <c r="CE329" s="200">
        <v>0</v>
      </c>
      <c r="CF329" s="200">
        <v>0</v>
      </c>
      <c r="CG329" s="200">
        <v>0</v>
      </c>
      <c r="CH329" s="205" t="s">
        <v>320</v>
      </c>
      <c r="CI329" s="200">
        <v>0</v>
      </c>
      <c r="CJ329" s="200">
        <v>0</v>
      </c>
      <c r="CK329" s="200">
        <v>0</v>
      </c>
      <c r="CL329" s="200">
        <v>0</v>
      </c>
      <c r="CM329" s="200">
        <v>0</v>
      </c>
      <c r="CN329" s="200">
        <v>0</v>
      </c>
      <c r="CO329" s="200">
        <v>0</v>
      </c>
      <c r="CP329" s="200">
        <v>0</v>
      </c>
      <c r="CQ329" s="200">
        <v>0</v>
      </c>
      <c r="CR329" s="200">
        <v>0</v>
      </c>
      <c r="CS329" s="200">
        <v>0</v>
      </c>
      <c r="CT329" s="205" t="s">
        <v>320</v>
      </c>
      <c r="CU329" s="209" t="s">
        <v>320</v>
      </c>
    </row>
    <row r="330" ht="15.4" customHeight="1" spans="1:99">
      <c r="A330" s="201" t="s">
        <v>881</v>
      </c>
      <c r="B330" s="202" t="s">
        <v>134</v>
      </c>
      <c r="C330" s="202" t="s">
        <v>134</v>
      </c>
      <c r="D330" s="202" t="s">
        <v>882</v>
      </c>
      <c r="E330" s="200">
        <v>70700</v>
      </c>
      <c r="F330" s="200">
        <v>0</v>
      </c>
      <c r="G330" s="200">
        <v>0</v>
      </c>
      <c r="H330" s="200">
        <v>0</v>
      </c>
      <c r="I330" s="200">
        <v>0</v>
      </c>
      <c r="J330" s="200">
        <v>0</v>
      </c>
      <c r="K330" s="200">
        <v>0</v>
      </c>
      <c r="L330" s="200">
        <v>0</v>
      </c>
      <c r="M330" s="200">
        <v>0</v>
      </c>
      <c r="N330" s="200">
        <v>0</v>
      </c>
      <c r="O330" s="200">
        <v>0</v>
      </c>
      <c r="P330" s="200">
        <v>70700</v>
      </c>
      <c r="Q330" s="200">
        <v>0</v>
      </c>
      <c r="R330" s="200">
        <v>0</v>
      </c>
      <c r="S330" s="200">
        <v>0</v>
      </c>
      <c r="T330" s="200">
        <v>0</v>
      </c>
      <c r="U330" s="200">
        <v>0</v>
      </c>
      <c r="V330" s="200">
        <v>0</v>
      </c>
      <c r="W330" s="200">
        <v>0</v>
      </c>
      <c r="X330" s="200">
        <v>0</v>
      </c>
      <c r="Y330" s="200">
        <v>0</v>
      </c>
      <c r="Z330" s="200">
        <v>0</v>
      </c>
      <c r="AA330" s="200">
        <v>0</v>
      </c>
      <c r="AB330" s="200">
        <v>70700</v>
      </c>
      <c r="AC330" s="200">
        <v>0</v>
      </c>
      <c r="AD330" s="200">
        <v>0</v>
      </c>
      <c r="AE330" s="200">
        <v>0</v>
      </c>
      <c r="AF330" s="200">
        <v>0</v>
      </c>
      <c r="AG330" s="200">
        <v>0</v>
      </c>
      <c r="AH330" s="200">
        <v>0</v>
      </c>
      <c r="AI330" s="200">
        <v>0</v>
      </c>
      <c r="AJ330" s="200">
        <v>0</v>
      </c>
      <c r="AK330" s="200">
        <v>0</v>
      </c>
      <c r="AL330" s="200">
        <v>0</v>
      </c>
      <c r="AM330" s="200">
        <v>0</v>
      </c>
      <c r="AN330" s="200">
        <v>0</v>
      </c>
      <c r="AO330" s="200">
        <v>0</v>
      </c>
      <c r="AP330" s="200">
        <v>0</v>
      </c>
      <c r="AQ330" s="200">
        <v>0</v>
      </c>
      <c r="AR330" s="200">
        <v>0</v>
      </c>
      <c r="AS330" s="200">
        <v>0</v>
      </c>
      <c r="AT330" s="200">
        <v>0</v>
      </c>
      <c r="AU330" s="200">
        <v>0</v>
      </c>
      <c r="AV330" s="200">
        <v>0</v>
      </c>
      <c r="AW330" s="200">
        <v>0</v>
      </c>
      <c r="AX330" s="200">
        <v>0</v>
      </c>
      <c r="AY330" s="200">
        <v>0</v>
      </c>
      <c r="AZ330" s="200">
        <v>0</v>
      </c>
      <c r="BA330" s="200">
        <v>0</v>
      </c>
      <c r="BB330" s="200">
        <v>0</v>
      </c>
      <c r="BC330" s="200">
        <v>0</v>
      </c>
      <c r="BD330" s="200">
        <v>0</v>
      </c>
      <c r="BE330" s="200">
        <v>0</v>
      </c>
      <c r="BF330" s="200">
        <v>0</v>
      </c>
      <c r="BG330" s="200">
        <v>0</v>
      </c>
      <c r="BH330" s="200">
        <v>0</v>
      </c>
      <c r="BI330" s="205" t="s">
        <v>320</v>
      </c>
      <c r="BJ330" s="205" t="s">
        <v>320</v>
      </c>
      <c r="BK330" s="205" t="s">
        <v>320</v>
      </c>
      <c r="BL330" s="205" t="s">
        <v>320</v>
      </c>
      <c r="BM330" s="205" t="s">
        <v>320</v>
      </c>
      <c r="BN330" s="205" t="s">
        <v>320</v>
      </c>
      <c r="BO330" s="205" t="s">
        <v>320</v>
      </c>
      <c r="BP330" s="205" t="s">
        <v>320</v>
      </c>
      <c r="BQ330" s="205" t="s">
        <v>320</v>
      </c>
      <c r="BR330" s="205" t="s">
        <v>320</v>
      </c>
      <c r="BS330" s="205" t="s">
        <v>320</v>
      </c>
      <c r="BT330" s="200">
        <v>0</v>
      </c>
      <c r="BU330" s="200">
        <v>0</v>
      </c>
      <c r="BV330" s="200">
        <v>0</v>
      </c>
      <c r="BW330" s="200">
        <v>0</v>
      </c>
      <c r="BX330" s="200">
        <v>0</v>
      </c>
      <c r="BY330" s="200">
        <v>0</v>
      </c>
      <c r="BZ330" s="200">
        <v>0</v>
      </c>
      <c r="CA330" s="200">
        <v>0</v>
      </c>
      <c r="CB330" s="200">
        <v>0</v>
      </c>
      <c r="CC330" s="200">
        <v>0</v>
      </c>
      <c r="CD330" s="200">
        <v>0</v>
      </c>
      <c r="CE330" s="200">
        <v>0</v>
      </c>
      <c r="CF330" s="200">
        <v>0</v>
      </c>
      <c r="CG330" s="200">
        <v>0</v>
      </c>
      <c r="CH330" s="205" t="s">
        <v>320</v>
      </c>
      <c r="CI330" s="200">
        <v>0</v>
      </c>
      <c r="CJ330" s="200">
        <v>0</v>
      </c>
      <c r="CK330" s="200">
        <v>0</v>
      </c>
      <c r="CL330" s="200">
        <v>0</v>
      </c>
      <c r="CM330" s="200">
        <v>0</v>
      </c>
      <c r="CN330" s="200">
        <v>0</v>
      </c>
      <c r="CO330" s="200">
        <v>0</v>
      </c>
      <c r="CP330" s="200">
        <v>0</v>
      </c>
      <c r="CQ330" s="200">
        <v>0</v>
      </c>
      <c r="CR330" s="200">
        <v>0</v>
      </c>
      <c r="CS330" s="200">
        <v>0</v>
      </c>
      <c r="CT330" s="205" t="s">
        <v>320</v>
      </c>
      <c r="CU330" s="209" t="s">
        <v>320</v>
      </c>
    </row>
    <row r="331" ht="15.4" customHeight="1" spans="1:99">
      <c r="A331" s="201" t="s">
        <v>883</v>
      </c>
      <c r="B331" s="202" t="s">
        <v>134</v>
      </c>
      <c r="C331" s="202" t="s">
        <v>134</v>
      </c>
      <c r="D331" s="202" t="s">
        <v>884</v>
      </c>
      <c r="E331" s="200">
        <v>3400000</v>
      </c>
      <c r="F331" s="200">
        <v>0</v>
      </c>
      <c r="G331" s="200">
        <v>0</v>
      </c>
      <c r="H331" s="200">
        <v>0</v>
      </c>
      <c r="I331" s="200">
        <v>0</v>
      </c>
      <c r="J331" s="200">
        <v>0</v>
      </c>
      <c r="K331" s="200">
        <v>0</v>
      </c>
      <c r="L331" s="200">
        <v>0</v>
      </c>
      <c r="M331" s="200">
        <v>0</v>
      </c>
      <c r="N331" s="200">
        <v>0</v>
      </c>
      <c r="O331" s="200">
        <v>0</v>
      </c>
      <c r="P331" s="200">
        <v>0</v>
      </c>
      <c r="Q331" s="200">
        <v>0</v>
      </c>
      <c r="R331" s="200">
        <v>0</v>
      </c>
      <c r="S331" s="200">
        <v>0</v>
      </c>
      <c r="T331" s="200">
        <v>0</v>
      </c>
      <c r="U331" s="200">
        <v>0</v>
      </c>
      <c r="V331" s="200">
        <v>0</v>
      </c>
      <c r="W331" s="200">
        <v>0</v>
      </c>
      <c r="X331" s="200">
        <v>0</v>
      </c>
      <c r="Y331" s="200">
        <v>0</v>
      </c>
      <c r="Z331" s="200">
        <v>0</v>
      </c>
      <c r="AA331" s="200">
        <v>0</v>
      </c>
      <c r="AB331" s="200">
        <v>0</v>
      </c>
      <c r="AC331" s="200">
        <v>0</v>
      </c>
      <c r="AD331" s="200">
        <v>0</v>
      </c>
      <c r="AE331" s="200">
        <v>0</v>
      </c>
      <c r="AF331" s="200">
        <v>0</v>
      </c>
      <c r="AG331" s="200">
        <v>0</v>
      </c>
      <c r="AH331" s="200">
        <v>0</v>
      </c>
      <c r="AI331" s="200">
        <v>0</v>
      </c>
      <c r="AJ331" s="200">
        <v>0</v>
      </c>
      <c r="AK331" s="200">
        <v>0</v>
      </c>
      <c r="AL331" s="200">
        <v>0</v>
      </c>
      <c r="AM331" s="200">
        <v>0</v>
      </c>
      <c r="AN331" s="200">
        <v>0</v>
      </c>
      <c r="AO331" s="200">
        <v>0</v>
      </c>
      <c r="AP331" s="200">
        <v>0</v>
      </c>
      <c r="AQ331" s="200">
        <v>0</v>
      </c>
      <c r="AR331" s="200">
        <v>3400000</v>
      </c>
      <c r="AS331" s="200">
        <v>0</v>
      </c>
      <c r="AT331" s="200">
        <v>0</v>
      </c>
      <c r="AU331" s="200">
        <v>0</v>
      </c>
      <c r="AV331" s="200">
        <v>0</v>
      </c>
      <c r="AW331" s="200">
        <v>3400000</v>
      </c>
      <c r="AX331" s="200">
        <v>0</v>
      </c>
      <c r="AY331" s="200">
        <v>0</v>
      </c>
      <c r="AZ331" s="200">
        <v>0</v>
      </c>
      <c r="BA331" s="200">
        <v>0</v>
      </c>
      <c r="BB331" s="200">
        <v>0</v>
      </c>
      <c r="BC331" s="200">
        <v>0</v>
      </c>
      <c r="BD331" s="200">
        <v>0</v>
      </c>
      <c r="BE331" s="200">
        <v>0</v>
      </c>
      <c r="BF331" s="200">
        <v>0</v>
      </c>
      <c r="BG331" s="200">
        <v>0</v>
      </c>
      <c r="BH331" s="200">
        <v>0</v>
      </c>
      <c r="BI331" s="205" t="s">
        <v>320</v>
      </c>
      <c r="BJ331" s="205" t="s">
        <v>320</v>
      </c>
      <c r="BK331" s="205" t="s">
        <v>320</v>
      </c>
      <c r="BL331" s="205" t="s">
        <v>320</v>
      </c>
      <c r="BM331" s="205" t="s">
        <v>320</v>
      </c>
      <c r="BN331" s="205" t="s">
        <v>320</v>
      </c>
      <c r="BO331" s="205" t="s">
        <v>320</v>
      </c>
      <c r="BP331" s="205" t="s">
        <v>320</v>
      </c>
      <c r="BQ331" s="205" t="s">
        <v>320</v>
      </c>
      <c r="BR331" s="205" t="s">
        <v>320</v>
      </c>
      <c r="BS331" s="205" t="s">
        <v>320</v>
      </c>
      <c r="BT331" s="200">
        <v>0</v>
      </c>
      <c r="BU331" s="200">
        <v>0</v>
      </c>
      <c r="BV331" s="200">
        <v>0</v>
      </c>
      <c r="BW331" s="200">
        <v>0</v>
      </c>
      <c r="BX331" s="200">
        <v>0</v>
      </c>
      <c r="BY331" s="200">
        <v>0</v>
      </c>
      <c r="BZ331" s="200">
        <v>0</v>
      </c>
      <c r="CA331" s="200">
        <v>0</v>
      </c>
      <c r="CB331" s="200">
        <v>0</v>
      </c>
      <c r="CC331" s="200">
        <v>0</v>
      </c>
      <c r="CD331" s="200">
        <v>0</v>
      </c>
      <c r="CE331" s="200">
        <v>0</v>
      </c>
      <c r="CF331" s="200">
        <v>0</v>
      </c>
      <c r="CG331" s="200">
        <v>0</v>
      </c>
      <c r="CH331" s="205" t="s">
        <v>320</v>
      </c>
      <c r="CI331" s="200">
        <v>0</v>
      </c>
      <c r="CJ331" s="200">
        <v>0</v>
      </c>
      <c r="CK331" s="200">
        <v>0</v>
      </c>
      <c r="CL331" s="200">
        <v>0</v>
      </c>
      <c r="CM331" s="200">
        <v>0</v>
      </c>
      <c r="CN331" s="200">
        <v>0</v>
      </c>
      <c r="CO331" s="200">
        <v>0</v>
      </c>
      <c r="CP331" s="200">
        <v>0</v>
      </c>
      <c r="CQ331" s="200">
        <v>0</v>
      </c>
      <c r="CR331" s="200">
        <v>0</v>
      </c>
      <c r="CS331" s="200">
        <v>0</v>
      </c>
      <c r="CT331" s="205" t="s">
        <v>320</v>
      </c>
      <c r="CU331" s="209" t="s">
        <v>320</v>
      </c>
    </row>
    <row r="332" ht="15.4" customHeight="1" spans="1:99">
      <c r="A332" s="201" t="s">
        <v>885</v>
      </c>
      <c r="B332" s="202" t="s">
        <v>134</v>
      </c>
      <c r="C332" s="202" t="s">
        <v>134</v>
      </c>
      <c r="D332" s="202" t="s">
        <v>886</v>
      </c>
      <c r="E332" s="200">
        <v>231181.05</v>
      </c>
      <c r="F332" s="200">
        <v>100781.05</v>
      </c>
      <c r="G332" s="200">
        <v>0</v>
      </c>
      <c r="H332" s="200">
        <v>0</v>
      </c>
      <c r="I332" s="200">
        <v>100628</v>
      </c>
      <c r="J332" s="200">
        <v>153.05</v>
      </c>
      <c r="K332" s="200">
        <v>0</v>
      </c>
      <c r="L332" s="200">
        <v>0</v>
      </c>
      <c r="M332" s="200">
        <v>0</v>
      </c>
      <c r="N332" s="200">
        <v>0</v>
      </c>
      <c r="O332" s="200">
        <v>0</v>
      </c>
      <c r="P332" s="200">
        <v>0</v>
      </c>
      <c r="Q332" s="200">
        <v>0</v>
      </c>
      <c r="R332" s="200">
        <v>0</v>
      </c>
      <c r="S332" s="200">
        <v>0</v>
      </c>
      <c r="T332" s="200">
        <v>0</v>
      </c>
      <c r="U332" s="200">
        <v>0</v>
      </c>
      <c r="V332" s="200">
        <v>0</v>
      </c>
      <c r="W332" s="200">
        <v>0</v>
      </c>
      <c r="X332" s="200">
        <v>0</v>
      </c>
      <c r="Y332" s="200">
        <v>0</v>
      </c>
      <c r="Z332" s="200">
        <v>0</v>
      </c>
      <c r="AA332" s="200">
        <v>0</v>
      </c>
      <c r="AB332" s="200">
        <v>0</v>
      </c>
      <c r="AC332" s="200">
        <v>0</v>
      </c>
      <c r="AD332" s="200">
        <v>0</v>
      </c>
      <c r="AE332" s="200">
        <v>0</v>
      </c>
      <c r="AF332" s="200">
        <v>0</v>
      </c>
      <c r="AG332" s="200">
        <v>0</v>
      </c>
      <c r="AH332" s="200">
        <v>0</v>
      </c>
      <c r="AI332" s="200">
        <v>0</v>
      </c>
      <c r="AJ332" s="200">
        <v>0</v>
      </c>
      <c r="AK332" s="200">
        <v>0</v>
      </c>
      <c r="AL332" s="200">
        <v>0</v>
      </c>
      <c r="AM332" s="200">
        <v>0</v>
      </c>
      <c r="AN332" s="200">
        <v>0</v>
      </c>
      <c r="AO332" s="200">
        <v>0</v>
      </c>
      <c r="AP332" s="200">
        <v>0</v>
      </c>
      <c r="AQ332" s="200">
        <v>0</v>
      </c>
      <c r="AR332" s="200">
        <v>130400</v>
      </c>
      <c r="AS332" s="200">
        <v>0</v>
      </c>
      <c r="AT332" s="200">
        <v>0</v>
      </c>
      <c r="AU332" s="200">
        <v>0</v>
      </c>
      <c r="AV332" s="200">
        <v>0</v>
      </c>
      <c r="AW332" s="200">
        <v>130400</v>
      </c>
      <c r="AX332" s="200">
        <v>0</v>
      </c>
      <c r="AY332" s="200">
        <v>0</v>
      </c>
      <c r="AZ332" s="200">
        <v>0</v>
      </c>
      <c r="BA332" s="200">
        <v>0</v>
      </c>
      <c r="BB332" s="200">
        <v>0</v>
      </c>
      <c r="BC332" s="200">
        <v>0</v>
      </c>
      <c r="BD332" s="200">
        <v>0</v>
      </c>
      <c r="BE332" s="200">
        <v>0</v>
      </c>
      <c r="BF332" s="200">
        <v>0</v>
      </c>
      <c r="BG332" s="200">
        <v>0</v>
      </c>
      <c r="BH332" s="200">
        <v>0</v>
      </c>
      <c r="BI332" s="205" t="s">
        <v>320</v>
      </c>
      <c r="BJ332" s="205" t="s">
        <v>320</v>
      </c>
      <c r="BK332" s="205" t="s">
        <v>320</v>
      </c>
      <c r="BL332" s="205" t="s">
        <v>320</v>
      </c>
      <c r="BM332" s="205" t="s">
        <v>320</v>
      </c>
      <c r="BN332" s="205" t="s">
        <v>320</v>
      </c>
      <c r="BO332" s="205" t="s">
        <v>320</v>
      </c>
      <c r="BP332" s="205" t="s">
        <v>320</v>
      </c>
      <c r="BQ332" s="205" t="s">
        <v>320</v>
      </c>
      <c r="BR332" s="205" t="s">
        <v>320</v>
      </c>
      <c r="BS332" s="205" t="s">
        <v>320</v>
      </c>
      <c r="BT332" s="200">
        <v>0</v>
      </c>
      <c r="BU332" s="200">
        <v>0</v>
      </c>
      <c r="BV332" s="200">
        <v>0</v>
      </c>
      <c r="BW332" s="200">
        <v>0</v>
      </c>
      <c r="BX332" s="200">
        <v>0</v>
      </c>
      <c r="BY332" s="200">
        <v>0</v>
      </c>
      <c r="BZ332" s="200">
        <v>0</v>
      </c>
      <c r="CA332" s="200">
        <v>0</v>
      </c>
      <c r="CB332" s="200">
        <v>0</v>
      </c>
      <c r="CC332" s="200">
        <v>0</v>
      </c>
      <c r="CD332" s="200">
        <v>0</v>
      </c>
      <c r="CE332" s="200">
        <v>0</v>
      </c>
      <c r="CF332" s="200">
        <v>0</v>
      </c>
      <c r="CG332" s="200">
        <v>0</v>
      </c>
      <c r="CH332" s="205" t="s">
        <v>320</v>
      </c>
      <c r="CI332" s="200">
        <v>0</v>
      </c>
      <c r="CJ332" s="200">
        <v>0</v>
      </c>
      <c r="CK332" s="200">
        <v>0</v>
      </c>
      <c r="CL332" s="200">
        <v>0</v>
      </c>
      <c r="CM332" s="200">
        <v>0</v>
      </c>
      <c r="CN332" s="200">
        <v>0</v>
      </c>
      <c r="CO332" s="200">
        <v>0</v>
      </c>
      <c r="CP332" s="200">
        <v>0</v>
      </c>
      <c r="CQ332" s="200">
        <v>0</v>
      </c>
      <c r="CR332" s="200">
        <v>0</v>
      </c>
      <c r="CS332" s="200">
        <v>0</v>
      </c>
      <c r="CT332" s="205" t="s">
        <v>320</v>
      </c>
      <c r="CU332" s="209" t="s">
        <v>320</v>
      </c>
    </row>
    <row r="333" ht="15.4" customHeight="1" spans="1:99">
      <c r="A333" s="201" t="s">
        <v>887</v>
      </c>
      <c r="B333" s="202" t="s">
        <v>134</v>
      </c>
      <c r="C333" s="202" t="s">
        <v>134</v>
      </c>
      <c r="D333" s="202" t="s">
        <v>888</v>
      </c>
      <c r="E333" s="200">
        <v>18646512.61</v>
      </c>
      <c r="F333" s="200">
        <v>13112396.4</v>
      </c>
      <c r="G333" s="200">
        <v>5232662</v>
      </c>
      <c r="H333" s="200">
        <v>3537197</v>
      </c>
      <c r="I333" s="200">
        <v>2273917.7</v>
      </c>
      <c r="J333" s="200">
        <v>55280</v>
      </c>
      <c r="K333" s="200">
        <v>327878.7</v>
      </c>
      <c r="L333" s="200">
        <v>1521767</v>
      </c>
      <c r="M333" s="200">
        <v>18524</v>
      </c>
      <c r="N333" s="200">
        <v>2150</v>
      </c>
      <c r="O333" s="200">
        <v>143020</v>
      </c>
      <c r="P333" s="200">
        <v>3706800.07</v>
      </c>
      <c r="Q333" s="200">
        <v>340616.09</v>
      </c>
      <c r="R333" s="200">
        <v>35801.6</v>
      </c>
      <c r="S333" s="200">
        <v>0</v>
      </c>
      <c r="T333" s="200">
        <v>1635</v>
      </c>
      <c r="U333" s="200">
        <v>3136.73</v>
      </c>
      <c r="V333" s="200">
        <v>74209.45</v>
      </c>
      <c r="W333" s="200">
        <v>85334.25</v>
      </c>
      <c r="X333" s="200">
        <v>0</v>
      </c>
      <c r="Y333" s="200">
        <v>0</v>
      </c>
      <c r="Z333" s="200">
        <v>256135.61</v>
      </c>
      <c r="AA333" s="200">
        <v>0</v>
      </c>
      <c r="AB333" s="200">
        <v>60986.24</v>
      </c>
      <c r="AC333" s="200">
        <v>115200</v>
      </c>
      <c r="AD333" s="200">
        <v>38880</v>
      </c>
      <c r="AE333" s="200">
        <v>222002.86</v>
      </c>
      <c r="AF333" s="200">
        <v>124059.39</v>
      </c>
      <c r="AG333" s="200">
        <v>130343.7</v>
      </c>
      <c r="AH333" s="200">
        <v>4677</v>
      </c>
      <c r="AI333" s="200">
        <v>0</v>
      </c>
      <c r="AJ333" s="200">
        <v>206043.4</v>
      </c>
      <c r="AK333" s="200">
        <v>0</v>
      </c>
      <c r="AL333" s="200">
        <v>202122.66</v>
      </c>
      <c r="AM333" s="200">
        <v>19789</v>
      </c>
      <c r="AN333" s="200">
        <v>313657.4</v>
      </c>
      <c r="AO333" s="200">
        <v>985880</v>
      </c>
      <c r="AP333" s="200">
        <v>0</v>
      </c>
      <c r="AQ333" s="200">
        <v>486289.69</v>
      </c>
      <c r="AR333" s="200">
        <v>125227.9</v>
      </c>
      <c r="AS333" s="200">
        <v>0</v>
      </c>
      <c r="AT333" s="200">
        <v>0</v>
      </c>
      <c r="AU333" s="200">
        <v>0</v>
      </c>
      <c r="AV333" s="200">
        <v>0</v>
      </c>
      <c r="AW333" s="200">
        <v>100545.9</v>
      </c>
      <c r="AX333" s="200">
        <v>0</v>
      </c>
      <c r="AY333" s="200">
        <v>0</v>
      </c>
      <c r="AZ333" s="200">
        <v>0</v>
      </c>
      <c r="BA333" s="200">
        <v>2340</v>
      </c>
      <c r="BB333" s="200">
        <v>0</v>
      </c>
      <c r="BC333" s="200">
        <v>0</v>
      </c>
      <c r="BD333" s="200">
        <v>0</v>
      </c>
      <c r="BE333" s="200">
        <v>0</v>
      </c>
      <c r="BF333" s="200">
        <v>0</v>
      </c>
      <c r="BG333" s="200">
        <v>0</v>
      </c>
      <c r="BH333" s="200">
        <v>22342</v>
      </c>
      <c r="BI333" s="205" t="s">
        <v>320</v>
      </c>
      <c r="BJ333" s="205" t="s">
        <v>320</v>
      </c>
      <c r="BK333" s="205" t="s">
        <v>320</v>
      </c>
      <c r="BL333" s="205" t="s">
        <v>320</v>
      </c>
      <c r="BM333" s="205" t="s">
        <v>320</v>
      </c>
      <c r="BN333" s="205" t="s">
        <v>320</v>
      </c>
      <c r="BO333" s="205" t="s">
        <v>320</v>
      </c>
      <c r="BP333" s="205" t="s">
        <v>320</v>
      </c>
      <c r="BQ333" s="205" t="s">
        <v>320</v>
      </c>
      <c r="BR333" s="205" t="s">
        <v>320</v>
      </c>
      <c r="BS333" s="205" t="s">
        <v>320</v>
      </c>
      <c r="BT333" s="200">
        <v>1702088.24</v>
      </c>
      <c r="BU333" s="200">
        <v>0</v>
      </c>
      <c r="BV333" s="200">
        <v>1504966</v>
      </c>
      <c r="BW333" s="200">
        <v>0</v>
      </c>
      <c r="BX333" s="200">
        <v>0</v>
      </c>
      <c r="BY333" s="200">
        <v>0</v>
      </c>
      <c r="BZ333" s="200">
        <v>0</v>
      </c>
      <c r="CA333" s="200">
        <v>0</v>
      </c>
      <c r="CB333" s="200">
        <v>0</v>
      </c>
      <c r="CC333" s="200">
        <v>0</v>
      </c>
      <c r="CD333" s="200">
        <v>0</v>
      </c>
      <c r="CE333" s="200">
        <v>0</v>
      </c>
      <c r="CF333" s="200">
        <v>0</v>
      </c>
      <c r="CG333" s="200">
        <v>0</v>
      </c>
      <c r="CH333" s="205" t="s">
        <v>320</v>
      </c>
      <c r="CI333" s="200">
        <v>197122.24</v>
      </c>
      <c r="CJ333" s="200">
        <v>0</v>
      </c>
      <c r="CK333" s="200">
        <v>0</v>
      </c>
      <c r="CL333" s="200">
        <v>0</v>
      </c>
      <c r="CM333" s="200">
        <v>0</v>
      </c>
      <c r="CN333" s="200">
        <v>0</v>
      </c>
      <c r="CO333" s="200">
        <v>0</v>
      </c>
      <c r="CP333" s="200">
        <v>0</v>
      </c>
      <c r="CQ333" s="200">
        <v>0</v>
      </c>
      <c r="CR333" s="200">
        <v>0</v>
      </c>
      <c r="CS333" s="200">
        <v>0</v>
      </c>
      <c r="CT333" s="205" t="s">
        <v>320</v>
      </c>
      <c r="CU333" s="209" t="s">
        <v>320</v>
      </c>
    </row>
    <row r="334" ht="15.4" customHeight="1" spans="1:99">
      <c r="A334" s="201" t="s">
        <v>889</v>
      </c>
      <c r="B334" s="202" t="s">
        <v>134</v>
      </c>
      <c r="C334" s="202" t="s">
        <v>134</v>
      </c>
      <c r="D334" s="202" t="s">
        <v>326</v>
      </c>
      <c r="E334" s="200">
        <v>7761814.91</v>
      </c>
      <c r="F334" s="200">
        <v>6391831.1</v>
      </c>
      <c r="G334" s="200">
        <v>2379656</v>
      </c>
      <c r="H334" s="200">
        <v>2194730</v>
      </c>
      <c r="I334" s="200">
        <v>1517914.7</v>
      </c>
      <c r="J334" s="200">
        <v>8026</v>
      </c>
      <c r="K334" s="200">
        <v>134240.4</v>
      </c>
      <c r="L334" s="200">
        <v>0</v>
      </c>
      <c r="M334" s="200">
        <v>14244</v>
      </c>
      <c r="N334" s="200">
        <v>0</v>
      </c>
      <c r="O334" s="200">
        <v>143020</v>
      </c>
      <c r="P334" s="200">
        <v>1332427.71</v>
      </c>
      <c r="Q334" s="200">
        <v>70638</v>
      </c>
      <c r="R334" s="200">
        <v>10898</v>
      </c>
      <c r="S334" s="200">
        <v>0</v>
      </c>
      <c r="T334" s="200">
        <v>32.5</v>
      </c>
      <c r="U334" s="200">
        <v>2455.73</v>
      </c>
      <c r="V334" s="200">
        <v>24786.27</v>
      </c>
      <c r="W334" s="200">
        <v>17000</v>
      </c>
      <c r="X334" s="200">
        <v>0</v>
      </c>
      <c r="Y334" s="200">
        <v>0</v>
      </c>
      <c r="Z334" s="200">
        <v>75050.5</v>
      </c>
      <c r="AA334" s="200">
        <v>0</v>
      </c>
      <c r="AB334" s="200">
        <v>11993</v>
      </c>
      <c r="AC334" s="200">
        <v>0</v>
      </c>
      <c r="AD334" s="200">
        <v>34680</v>
      </c>
      <c r="AE334" s="200">
        <v>7320</v>
      </c>
      <c r="AF334" s="200">
        <v>101730</v>
      </c>
      <c r="AG334" s="200">
        <v>0</v>
      </c>
      <c r="AH334" s="200">
        <v>0</v>
      </c>
      <c r="AI334" s="200">
        <v>0</v>
      </c>
      <c r="AJ334" s="200">
        <v>26325</v>
      </c>
      <c r="AK334" s="200">
        <v>0</v>
      </c>
      <c r="AL334" s="200">
        <v>96850.11</v>
      </c>
      <c r="AM334" s="200">
        <v>3660</v>
      </c>
      <c r="AN334" s="200">
        <v>233327.6</v>
      </c>
      <c r="AO334" s="200">
        <v>584750</v>
      </c>
      <c r="AP334" s="200">
        <v>0</v>
      </c>
      <c r="AQ334" s="200">
        <v>30931</v>
      </c>
      <c r="AR334" s="200">
        <v>37556.1</v>
      </c>
      <c r="AS334" s="200">
        <v>0</v>
      </c>
      <c r="AT334" s="200">
        <v>0</v>
      </c>
      <c r="AU334" s="200">
        <v>0</v>
      </c>
      <c r="AV334" s="200">
        <v>0</v>
      </c>
      <c r="AW334" s="200">
        <v>15540</v>
      </c>
      <c r="AX334" s="200">
        <v>0</v>
      </c>
      <c r="AY334" s="200">
        <v>0</v>
      </c>
      <c r="AZ334" s="200">
        <v>0</v>
      </c>
      <c r="BA334" s="200">
        <v>1170</v>
      </c>
      <c r="BB334" s="200">
        <v>0</v>
      </c>
      <c r="BC334" s="200">
        <v>0</v>
      </c>
      <c r="BD334" s="200">
        <v>0</v>
      </c>
      <c r="BE334" s="200">
        <v>0</v>
      </c>
      <c r="BF334" s="200">
        <v>0</v>
      </c>
      <c r="BG334" s="200">
        <v>0</v>
      </c>
      <c r="BH334" s="200">
        <v>20846.1</v>
      </c>
      <c r="BI334" s="205" t="s">
        <v>320</v>
      </c>
      <c r="BJ334" s="205" t="s">
        <v>320</v>
      </c>
      <c r="BK334" s="205" t="s">
        <v>320</v>
      </c>
      <c r="BL334" s="205" t="s">
        <v>320</v>
      </c>
      <c r="BM334" s="205" t="s">
        <v>320</v>
      </c>
      <c r="BN334" s="205" t="s">
        <v>320</v>
      </c>
      <c r="BO334" s="205" t="s">
        <v>320</v>
      </c>
      <c r="BP334" s="205" t="s">
        <v>320</v>
      </c>
      <c r="BQ334" s="205" t="s">
        <v>320</v>
      </c>
      <c r="BR334" s="205" t="s">
        <v>320</v>
      </c>
      <c r="BS334" s="205" t="s">
        <v>320</v>
      </c>
      <c r="BT334" s="200">
        <v>0</v>
      </c>
      <c r="BU334" s="200">
        <v>0</v>
      </c>
      <c r="BV334" s="200">
        <v>0</v>
      </c>
      <c r="BW334" s="200">
        <v>0</v>
      </c>
      <c r="BX334" s="200">
        <v>0</v>
      </c>
      <c r="BY334" s="200">
        <v>0</v>
      </c>
      <c r="BZ334" s="200">
        <v>0</v>
      </c>
      <c r="CA334" s="200">
        <v>0</v>
      </c>
      <c r="CB334" s="200">
        <v>0</v>
      </c>
      <c r="CC334" s="200">
        <v>0</v>
      </c>
      <c r="CD334" s="200">
        <v>0</v>
      </c>
      <c r="CE334" s="200">
        <v>0</v>
      </c>
      <c r="CF334" s="200">
        <v>0</v>
      </c>
      <c r="CG334" s="200">
        <v>0</v>
      </c>
      <c r="CH334" s="205" t="s">
        <v>320</v>
      </c>
      <c r="CI334" s="200">
        <v>0</v>
      </c>
      <c r="CJ334" s="200">
        <v>0</v>
      </c>
      <c r="CK334" s="200">
        <v>0</v>
      </c>
      <c r="CL334" s="200">
        <v>0</v>
      </c>
      <c r="CM334" s="200">
        <v>0</v>
      </c>
      <c r="CN334" s="200">
        <v>0</v>
      </c>
      <c r="CO334" s="200">
        <v>0</v>
      </c>
      <c r="CP334" s="200">
        <v>0</v>
      </c>
      <c r="CQ334" s="200">
        <v>0</v>
      </c>
      <c r="CR334" s="200">
        <v>0</v>
      </c>
      <c r="CS334" s="200">
        <v>0</v>
      </c>
      <c r="CT334" s="205" t="s">
        <v>320</v>
      </c>
      <c r="CU334" s="209" t="s">
        <v>320</v>
      </c>
    </row>
    <row r="335" ht="15.4" customHeight="1" spans="1:99">
      <c r="A335" s="201" t="s">
        <v>890</v>
      </c>
      <c r="B335" s="202" t="s">
        <v>134</v>
      </c>
      <c r="C335" s="202" t="s">
        <v>134</v>
      </c>
      <c r="D335" s="202" t="s">
        <v>328</v>
      </c>
      <c r="E335" s="200">
        <v>978382.98</v>
      </c>
      <c r="F335" s="200">
        <v>0</v>
      </c>
      <c r="G335" s="200">
        <v>0</v>
      </c>
      <c r="H335" s="200">
        <v>0</v>
      </c>
      <c r="I335" s="200">
        <v>0</v>
      </c>
      <c r="J335" s="200">
        <v>0</v>
      </c>
      <c r="K335" s="200">
        <v>0</v>
      </c>
      <c r="L335" s="200">
        <v>0</v>
      </c>
      <c r="M335" s="200">
        <v>0</v>
      </c>
      <c r="N335" s="200">
        <v>0</v>
      </c>
      <c r="O335" s="200">
        <v>0</v>
      </c>
      <c r="P335" s="200">
        <v>792196.98</v>
      </c>
      <c r="Q335" s="200">
        <v>169963</v>
      </c>
      <c r="R335" s="200">
        <v>16395</v>
      </c>
      <c r="S335" s="200">
        <v>0</v>
      </c>
      <c r="T335" s="200">
        <v>635</v>
      </c>
      <c r="U335" s="200">
        <v>0</v>
      </c>
      <c r="V335" s="200">
        <v>0</v>
      </c>
      <c r="W335" s="200">
        <v>26973</v>
      </c>
      <c r="X335" s="200">
        <v>0</v>
      </c>
      <c r="Y335" s="200">
        <v>0</v>
      </c>
      <c r="Z335" s="200">
        <v>68950</v>
      </c>
      <c r="AA335" s="200">
        <v>0</v>
      </c>
      <c r="AB335" s="200">
        <v>0</v>
      </c>
      <c r="AC335" s="200">
        <v>115200</v>
      </c>
      <c r="AD335" s="200">
        <v>0</v>
      </c>
      <c r="AE335" s="200">
        <v>180000</v>
      </c>
      <c r="AF335" s="200">
        <v>0</v>
      </c>
      <c r="AG335" s="200">
        <v>0</v>
      </c>
      <c r="AH335" s="200">
        <v>4677</v>
      </c>
      <c r="AI335" s="200">
        <v>0</v>
      </c>
      <c r="AJ335" s="200">
        <v>39784</v>
      </c>
      <c r="AK335" s="200">
        <v>0</v>
      </c>
      <c r="AL335" s="200">
        <v>0</v>
      </c>
      <c r="AM335" s="200">
        <v>0</v>
      </c>
      <c r="AN335" s="200">
        <v>0</v>
      </c>
      <c r="AO335" s="200">
        <v>0</v>
      </c>
      <c r="AP335" s="200">
        <v>0</v>
      </c>
      <c r="AQ335" s="200">
        <v>169619.98</v>
      </c>
      <c r="AR335" s="200">
        <v>0</v>
      </c>
      <c r="AS335" s="200">
        <v>0</v>
      </c>
      <c r="AT335" s="200">
        <v>0</v>
      </c>
      <c r="AU335" s="200">
        <v>0</v>
      </c>
      <c r="AV335" s="200">
        <v>0</v>
      </c>
      <c r="AW335" s="200">
        <v>0</v>
      </c>
      <c r="AX335" s="200">
        <v>0</v>
      </c>
      <c r="AY335" s="200">
        <v>0</v>
      </c>
      <c r="AZ335" s="200">
        <v>0</v>
      </c>
      <c r="BA335" s="200">
        <v>0</v>
      </c>
      <c r="BB335" s="200">
        <v>0</v>
      </c>
      <c r="BC335" s="200">
        <v>0</v>
      </c>
      <c r="BD335" s="200">
        <v>0</v>
      </c>
      <c r="BE335" s="200">
        <v>0</v>
      </c>
      <c r="BF335" s="200">
        <v>0</v>
      </c>
      <c r="BG335" s="200">
        <v>0</v>
      </c>
      <c r="BH335" s="200">
        <v>0</v>
      </c>
      <c r="BI335" s="205" t="s">
        <v>320</v>
      </c>
      <c r="BJ335" s="205" t="s">
        <v>320</v>
      </c>
      <c r="BK335" s="205" t="s">
        <v>320</v>
      </c>
      <c r="BL335" s="205" t="s">
        <v>320</v>
      </c>
      <c r="BM335" s="205" t="s">
        <v>320</v>
      </c>
      <c r="BN335" s="205" t="s">
        <v>320</v>
      </c>
      <c r="BO335" s="205" t="s">
        <v>320</v>
      </c>
      <c r="BP335" s="205" t="s">
        <v>320</v>
      </c>
      <c r="BQ335" s="205" t="s">
        <v>320</v>
      </c>
      <c r="BR335" s="205" t="s">
        <v>320</v>
      </c>
      <c r="BS335" s="205" t="s">
        <v>320</v>
      </c>
      <c r="BT335" s="200">
        <v>186186</v>
      </c>
      <c r="BU335" s="200">
        <v>0</v>
      </c>
      <c r="BV335" s="200">
        <v>136836</v>
      </c>
      <c r="BW335" s="200">
        <v>0</v>
      </c>
      <c r="BX335" s="200">
        <v>0</v>
      </c>
      <c r="BY335" s="200">
        <v>0</v>
      </c>
      <c r="BZ335" s="200">
        <v>0</v>
      </c>
      <c r="CA335" s="200">
        <v>0</v>
      </c>
      <c r="CB335" s="200">
        <v>0</v>
      </c>
      <c r="CC335" s="200">
        <v>0</v>
      </c>
      <c r="CD335" s="200">
        <v>0</v>
      </c>
      <c r="CE335" s="200">
        <v>0</v>
      </c>
      <c r="CF335" s="200">
        <v>0</v>
      </c>
      <c r="CG335" s="200">
        <v>0</v>
      </c>
      <c r="CH335" s="205" t="s">
        <v>320</v>
      </c>
      <c r="CI335" s="200">
        <v>49350</v>
      </c>
      <c r="CJ335" s="200">
        <v>0</v>
      </c>
      <c r="CK335" s="200">
        <v>0</v>
      </c>
      <c r="CL335" s="200">
        <v>0</v>
      </c>
      <c r="CM335" s="200">
        <v>0</v>
      </c>
      <c r="CN335" s="200">
        <v>0</v>
      </c>
      <c r="CO335" s="200">
        <v>0</v>
      </c>
      <c r="CP335" s="200">
        <v>0</v>
      </c>
      <c r="CQ335" s="200">
        <v>0</v>
      </c>
      <c r="CR335" s="200">
        <v>0</v>
      </c>
      <c r="CS335" s="200">
        <v>0</v>
      </c>
      <c r="CT335" s="205" t="s">
        <v>320</v>
      </c>
      <c r="CU335" s="209" t="s">
        <v>320</v>
      </c>
    </row>
    <row r="336" ht="15.4" customHeight="1" spans="1:99">
      <c r="A336" s="201" t="s">
        <v>891</v>
      </c>
      <c r="B336" s="202" t="s">
        <v>134</v>
      </c>
      <c r="C336" s="202" t="s">
        <v>134</v>
      </c>
      <c r="D336" s="202" t="s">
        <v>892</v>
      </c>
      <c r="E336" s="200">
        <v>8007255.95</v>
      </c>
      <c r="F336" s="200">
        <v>6712373.3</v>
      </c>
      <c r="G336" s="200">
        <v>2853006</v>
      </c>
      <c r="H336" s="200">
        <v>1342467</v>
      </c>
      <c r="I336" s="200">
        <v>756003</v>
      </c>
      <c r="J336" s="200">
        <v>39062</v>
      </c>
      <c r="K336" s="200">
        <v>193638.3</v>
      </c>
      <c r="L336" s="200">
        <v>1521767</v>
      </c>
      <c r="M336" s="200">
        <v>4280</v>
      </c>
      <c r="N336" s="200">
        <v>2150</v>
      </c>
      <c r="O336" s="200">
        <v>0</v>
      </c>
      <c r="P336" s="200">
        <v>1207210.85</v>
      </c>
      <c r="Q336" s="200">
        <v>68505.42</v>
      </c>
      <c r="R336" s="200">
        <v>148.6</v>
      </c>
      <c r="S336" s="200">
        <v>0</v>
      </c>
      <c r="T336" s="200">
        <v>942.5</v>
      </c>
      <c r="U336" s="200">
        <v>331</v>
      </c>
      <c r="V336" s="200">
        <v>48153.76</v>
      </c>
      <c r="W336" s="200">
        <v>39408.7</v>
      </c>
      <c r="X336" s="200">
        <v>0</v>
      </c>
      <c r="Y336" s="200">
        <v>0</v>
      </c>
      <c r="Z336" s="200">
        <v>98014.11</v>
      </c>
      <c r="AA336" s="200">
        <v>0</v>
      </c>
      <c r="AB336" s="200">
        <v>47161.24</v>
      </c>
      <c r="AC336" s="200">
        <v>0</v>
      </c>
      <c r="AD336" s="200">
        <v>4200</v>
      </c>
      <c r="AE336" s="200">
        <v>14682.86</v>
      </c>
      <c r="AF336" s="200">
        <v>14515.39</v>
      </c>
      <c r="AG336" s="200">
        <v>80343.7</v>
      </c>
      <c r="AH336" s="200">
        <v>0</v>
      </c>
      <c r="AI336" s="200">
        <v>0</v>
      </c>
      <c r="AJ336" s="200">
        <v>139934.4</v>
      </c>
      <c r="AK336" s="200">
        <v>0</v>
      </c>
      <c r="AL336" s="200">
        <v>105272.55</v>
      </c>
      <c r="AM336" s="200">
        <v>11906.27</v>
      </c>
      <c r="AN336" s="200">
        <v>62329.8</v>
      </c>
      <c r="AO336" s="200">
        <v>401130</v>
      </c>
      <c r="AP336" s="200">
        <v>0</v>
      </c>
      <c r="AQ336" s="200">
        <v>70230.55</v>
      </c>
      <c r="AR336" s="200">
        <v>87671.8</v>
      </c>
      <c r="AS336" s="200">
        <v>0</v>
      </c>
      <c r="AT336" s="200">
        <v>0</v>
      </c>
      <c r="AU336" s="200">
        <v>0</v>
      </c>
      <c r="AV336" s="200">
        <v>0</v>
      </c>
      <c r="AW336" s="200">
        <v>85005.9</v>
      </c>
      <c r="AX336" s="200">
        <v>0</v>
      </c>
      <c r="AY336" s="200">
        <v>0</v>
      </c>
      <c r="AZ336" s="200">
        <v>0</v>
      </c>
      <c r="BA336" s="200">
        <v>1170</v>
      </c>
      <c r="BB336" s="200">
        <v>0</v>
      </c>
      <c r="BC336" s="200">
        <v>0</v>
      </c>
      <c r="BD336" s="200">
        <v>0</v>
      </c>
      <c r="BE336" s="200">
        <v>0</v>
      </c>
      <c r="BF336" s="200">
        <v>0</v>
      </c>
      <c r="BG336" s="200">
        <v>0</v>
      </c>
      <c r="BH336" s="200">
        <v>1495.9</v>
      </c>
      <c r="BI336" s="205" t="s">
        <v>320</v>
      </c>
      <c r="BJ336" s="205" t="s">
        <v>320</v>
      </c>
      <c r="BK336" s="205" t="s">
        <v>320</v>
      </c>
      <c r="BL336" s="205" t="s">
        <v>320</v>
      </c>
      <c r="BM336" s="205" t="s">
        <v>320</v>
      </c>
      <c r="BN336" s="205" t="s">
        <v>320</v>
      </c>
      <c r="BO336" s="205" t="s">
        <v>320</v>
      </c>
      <c r="BP336" s="205" t="s">
        <v>320</v>
      </c>
      <c r="BQ336" s="205" t="s">
        <v>320</v>
      </c>
      <c r="BR336" s="205" t="s">
        <v>320</v>
      </c>
      <c r="BS336" s="205" t="s">
        <v>320</v>
      </c>
      <c r="BT336" s="200">
        <v>0</v>
      </c>
      <c r="BU336" s="200">
        <v>0</v>
      </c>
      <c r="BV336" s="200">
        <v>0</v>
      </c>
      <c r="BW336" s="200">
        <v>0</v>
      </c>
      <c r="BX336" s="200">
        <v>0</v>
      </c>
      <c r="BY336" s="200">
        <v>0</v>
      </c>
      <c r="BZ336" s="200">
        <v>0</v>
      </c>
      <c r="CA336" s="200">
        <v>0</v>
      </c>
      <c r="CB336" s="200">
        <v>0</v>
      </c>
      <c r="CC336" s="200">
        <v>0</v>
      </c>
      <c r="CD336" s="200">
        <v>0</v>
      </c>
      <c r="CE336" s="200">
        <v>0</v>
      </c>
      <c r="CF336" s="200">
        <v>0</v>
      </c>
      <c r="CG336" s="200">
        <v>0</v>
      </c>
      <c r="CH336" s="205" t="s">
        <v>320</v>
      </c>
      <c r="CI336" s="200">
        <v>0</v>
      </c>
      <c r="CJ336" s="200">
        <v>0</v>
      </c>
      <c r="CK336" s="200">
        <v>0</v>
      </c>
      <c r="CL336" s="200">
        <v>0</v>
      </c>
      <c r="CM336" s="200">
        <v>0</v>
      </c>
      <c r="CN336" s="200">
        <v>0</v>
      </c>
      <c r="CO336" s="200">
        <v>0</v>
      </c>
      <c r="CP336" s="200">
        <v>0</v>
      </c>
      <c r="CQ336" s="200">
        <v>0</v>
      </c>
      <c r="CR336" s="200">
        <v>0</v>
      </c>
      <c r="CS336" s="200">
        <v>0</v>
      </c>
      <c r="CT336" s="205" t="s">
        <v>320</v>
      </c>
      <c r="CU336" s="209" t="s">
        <v>320</v>
      </c>
    </row>
    <row r="337" ht="15.4" customHeight="1" spans="1:99">
      <c r="A337" s="201" t="s">
        <v>893</v>
      </c>
      <c r="B337" s="202" t="s">
        <v>134</v>
      </c>
      <c r="C337" s="202" t="s">
        <v>134</v>
      </c>
      <c r="D337" s="202" t="s">
        <v>894</v>
      </c>
      <c r="E337" s="200">
        <v>49389.7</v>
      </c>
      <c r="F337" s="200">
        <v>8192</v>
      </c>
      <c r="G337" s="200">
        <v>0</v>
      </c>
      <c r="H337" s="200">
        <v>0</v>
      </c>
      <c r="I337" s="200">
        <v>0</v>
      </c>
      <c r="J337" s="200">
        <v>8192</v>
      </c>
      <c r="K337" s="200">
        <v>0</v>
      </c>
      <c r="L337" s="200">
        <v>0</v>
      </c>
      <c r="M337" s="200">
        <v>0</v>
      </c>
      <c r="N337" s="200">
        <v>0</v>
      </c>
      <c r="O337" s="200">
        <v>0</v>
      </c>
      <c r="P337" s="200">
        <v>41197.7</v>
      </c>
      <c r="Q337" s="200">
        <v>1965</v>
      </c>
      <c r="R337" s="200">
        <v>0</v>
      </c>
      <c r="S337" s="200">
        <v>0</v>
      </c>
      <c r="T337" s="200">
        <v>25</v>
      </c>
      <c r="U337" s="200">
        <v>350</v>
      </c>
      <c r="V337" s="200">
        <v>1269.42</v>
      </c>
      <c r="W337" s="200">
        <v>1952.55</v>
      </c>
      <c r="X337" s="200">
        <v>0</v>
      </c>
      <c r="Y337" s="200">
        <v>0</v>
      </c>
      <c r="Z337" s="200">
        <v>11581</v>
      </c>
      <c r="AA337" s="200">
        <v>0</v>
      </c>
      <c r="AB337" s="200">
        <v>1832</v>
      </c>
      <c r="AC337" s="200">
        <v>0</v>
      </c>
      <c r="AD337" s="200">
        <v>0</v>
      </c>
      <c r="AE337" s="200">
        <v>0</v>
      </c>
      <c r="AF337" s="200">
        <v>0</v>
      </c>
      <c r="AG337" s="200">
        <v>0</v>
      </c>
      <c r="AH337" s="200">
        <v>0</v>
      </c>
      <c r="AI337" s="200">
        <v>0</v>
      </c>
      <c r="AJ337" s="200">
        <v>0</v>
      </c>
      <c r="AK337" s="200">
        <v>0</v>
      </c>
      <c r="AL337" s="200">
        <v>0</v>
      </c>
      <c r="AM337" s="200">
        <v>4222.73</v>
      </c>
      <c r="AN337" s="200">
        <v>18000</v>
      </c>
      <c r="AO337" s="200">
        <v>0</v>
      </c>
      <c r="AP337" s="200">
        <v>0</v>
      </c>
      <c r="AQ337" s="200">
        <v>0</v>
      </c>
      <c r="AR337" s="200">
        <v>0</v>
      </c>
      <c r="AS337" s="200">
        <v>0</v>
      </c>
      <c r="AT337" s="200">
        <v>0</v>
      </c>
      <c r="AU337" s="200">
        <v>0</v>
      </c>
      <c r="AV337" s="200">
        <v>0</v>
      </c>
      <c r="AW337" s="200">
        <v>0</v>
      </c>
      <c r="AX337" s="200">
        <v>0</v>
      </c>
      <c r="AY337" s="200">
        <v>0</v>
      </c>
      <c r="AZ337" s="200">
        <v>0</v>
      </c>
      <c r="BA337" s="200">
        <v>0</v>
      </c>
      <c r="BB337" s="200">
        <v>0</v>
      </c>
      <c r="BC337" s="200">
        <v>0</v>
      </c>
      <c r="BD337" s="200">
        <v>0</v>
      </c>
      <c r="BE337" s="200">
        <v>0</v>
      </c>
      <c r="BF337" s="200">
        <v>0</v>
      </c>
      <c r="BG337" s="200">
        <v>0</v>
      </c>
      <c r="BH337" s="200">
        <v>0</v>
      </c>
      <c r="BI337" s="205" t="s">
        <v>320</v>
      </c>
      <c r="BJ337" s="205" t="s">
        <v>320</v>
      </c>
      <c r="BK337" s="205" t="s">
        <v>320</v>
      </c>
      <c r="BL337" s="205" t="s">
        <v>320</v>
      </c>
      <c r="BM337" s="205" t="s">
        <v>320</v>
      </c>
      <c r="BN337" s="205" t="s">
        <v>320</v>
      </c>
      <c r="BO337" s="205" t="s">
        <v>320</v>
      </c>
      <c r="BP337" s="205" t="s">
        <v>320</v>
      </c>
      <c r="BQ337" s="205" t="s">
        <v>320</v>
      </c>
      <c r="BR337" s="205" t="s">
        <v>320</v>
      </c>
      <c r="BS337" s="205" t="s">
        <v>320</v>
      </c>
      <c r="BT337" s="200">
        <v>0</v>
      </c>
      <c r="BU337" s="200">
        <v>0</v>
      </c>
      <c r="BV337" s="200">
        <v>0</v>
      </c>
      <c r="BW337" s="200">
        <v>0</v>
      </c>
      <c r="BX337" s="200">
        <v>0</v>
      </c>
      <c r="BY337" s="200">
        <v>0</v>
      </c>
      <c r="BZ337" s="200">
        <v>0</v>
      </c>
      <c r="CA337" s="200">
        <v>0</v>
      </c>
      <c r="CB337" s="200">
        <v>0</v>
      </c>
      <c r="CC337" s="200">
        <v>0</v>
      </c>
      <c r="CD337" s="200">
        <v>0</v>
      </c>
      <c r="CE337" s="200">
        <v>0</v>
      </c>
      <c r="CF337" s="200">
        <v>0</v>
      </c>
      <c r="CG337" s="200">
        <v>0</v>
      </c>
      <c r="CH337" s="205" t="s">
        <v>320</v>
      </c>
      <c r="CI337" s="200">
        <v>0</v>
      </c>
      <c r="CJ337" s="200">
        <v>0</v>
      </c>
      <c r="CK337" s="200">
        <v>0</v>
      </c>
      <c r="CL337" s="200">
        <v>0</v>
      </c>
      <c r="CM337" s="200">
        <v>0</v>
      </c>
      <c r="CN337" s="200">
        <v>0</v>
      </c>
      <c r="CO337" s="200">
        <v>0</v>
      </c>
      <c r="CP337" s="200">
        <v>0</v>
      </c>
      <c r="CQ337" s="200">
        <v>0</v>
      </c>
      <c r="CR337" s="200">
        <v>0</v>
      </c>
      <c r="CS337" s="200">
        <v>0</v>
      </c>
      <c r="CT337" s="205" t="s">
        <v>320</v>
      </c>
      <c r="CU337" s="209" t="s">
        <v>320</v>
      </c>
    </row>
    <row r="338" ht="15.4" customHeight="1" spans="1:99">
      <c r="A338" s="201" t="s">
        <v>895</v>
      </c>
      <c r="B338" s="202" t="s">
        <v>134</v>
      </c>
      <c r="C338" s="202" t="s">
        <v>134</v>
      </c>
      <c r="D338" s="202" t="s">
        <v>896</v>
      </c>
      <c r="E338" s="200">
        <v>38000</v>
      </c>
      <c r="F338" s="200">
        <v>0</v>
      </c>
      <c r="G338" s="200">
        <v>0</v>
      </c>
      <c r="H338" s="200">
        <v>0</v>
      </c>
      <c r="I338" s="200">
        <v>0</v>
      </c>
      <c r="J338" s="200">
        <v>0</v>
      </c>
      <c r="K338" s="200">
        <v>0</v>
      </c>
      <c r="L338" s="200">
        <v>0</v>
      </c>
      <c r="M338" s="200">
        <v>0</v>
      </c>
      <c r="N338" s="200">
        <v>0</v>
      </c>
      <c r="O338" s="200">
        <v>0</v>
      </c>
      <c r="P338" s="200">
        <v>13170</v>
      </c>
      <c r="Q338" s="200">
        <v>95</v>
      </c>
      <c r="R338" s="200">
        <v>0</v>
      </c>
      <c r="S338" s="200">
        <v>0</v>
      </c>
      <c r="T338" s="200">
        <v>0</v>
      </c>
      <c r="U338" s="200">
        <v>0</v>
      </c>
      <c r="V338" s="200">
        <v>0</v>
      </c>
      <c r="W338" s="200">
        <v>0</v>
      </c>
      <c r="X338" s="200">
        <v>0</v>
      </c>
      <c r="Y338" s="200">
        <v>0</v>
      </c>
      <c r="Z338" s="200">
        <v>1381</v>
      </c>
      <c r="AA338" s="200">
        <v>0</v>
      </c>
      <c r="AB338" s="200">
        <v>0</v>
      </c>
      <c r="AC338" s="200">
        <v>0</v>
      </c>
      <c r="AD338" s="200">
        <v>0</v>
      </c>
      <c r="AE338" s="200">
        <v>10000</v>
      </c>
      <c r="AF338" s="200">
        <v>1694</v>
      </c>
      <c r="AG338" s="200">
        <v>0</v>
      </c>
      <c r="AH338" s="200">
        <v>0</v>
      </c>
      <c r="AI338" s="200">
        <v>0</v>
      </c>
      <c r="AJ338" s="200">
        <v>0</v>
      </c>
      <c r="AK338" s="200">
        <v>0</v>
      </c>
      <c r="AL338" s="200">
        <v>0</v>
      </c>
      <c r="AM338" s="200">
        <v>0</v>
      </c>
      <c r="AN338" s="200">
        <v>0</v>
      </c>
      <c r="AO338" s="200">
        <v>0</v>
      </c>
      <c r="AP338" s="200">
        <v>0</v>
      </c>
      <c r="AQ338" s="200">
        <v>0</v>
      </c>
      <c r="AR338" s="200">
        <v>0</v>
      </c>
      <c r="AS338" s="200">
        <v>0</v>
      </c>
      <c r="AT338" s="200">
        <v>0</v>
      </c>
      <c r="AU338" s="200">
        <v>0</v>
      </c>
      <c r="AV338" s="200">
        <v>0</v>
      </c>
      <c r="AW338" s="200">
        <v>0</v>
      </c>
      <c r="AX338" s="200">
        <v>0</v>
      </c>
      <c r="AY338" s="200">
        <v>0</v>
      </c>
      <c r="AZ338" s="200">
        <v>0</v>
      </c>
      <c r="BA338" s="200">
        <v>0</v>
      </c>
      <c r="BB338" s="200">
        <v>0</v>
      </c>
      <c r="BC338" s="200">
        <v>0</v>
      </c>
      <c r="BD338" s="200">
        <v>0</v>
      </c>
      <c r="BE338" s="200">
        <v>0</v>
      </c>
      <c r="BF338" s="200">
        <v>0</v>
      </c>
      <c r="BG338" s="200">
        <v>0</v>
      </c>
      <c r="BH338" s="200">
        <v>0</v>
      </c>
      <c r="BI338" s="205" t="s">
        <v>320</v>
      </c>
      <c r="BJ338" s="205" t="s">
        <v>320</v>
      </c>
      <c r="BK338" s="205" t="s">
        <v>320</v>
      </c>
      <c r="BL338" s="205" t="s">
        <v>320</v>
      </c>
      <c r="BM338" s="205" t="s">
        <v>320</v>
      </c>
      <c r="BN338" s="205" t="s">
        <v>320</v>
      </c>
      <c r="BO338" s="205" t="s">
        <v>320</v>
      </c>
      <c r="BP338" s="205" t="s">
        <v>320</v>
      </c>
      <c r="BQ338" s="205" t="s">
        <v>320</v>
      </c>
      <c r="BR338" s="205" t="s">
        <v>320</v>
      </c>
      <c r="BS338" s="205" t="s">
        <v>320</v>
      </c>
      <c r="BT338" s="200">
        <v>24830</v>
      </c>
      <c r="BU338" s="200">
        <v>0</v>
      </c>
      <c r="BV338" s="200">
        <v>24830</v>
      </c>
      <c r="BW338" s="200">
        <v>0</v>
      </c>
      <c r="BX338" s="200">
        <v>0</v>
      </c>
      <c r="BY338" s="200">
        <v>0</v>
      </c>
      <c r="BZ338" s="200">
        <v>0</v>
      </c>
      <c r="CA338" s="200">
        <v>0</v>
      </c>
      <c r="CB338" s="200">
        <v>0</v>
      </c>
      <c r="CC338" s="200">
        <v>0</v>
      </c>
      <c r="CD338" s="200">
        <v>0</v>
      </c>
      <c r="CE338" s="200">
        <v>0</v>
      </c>
      <c r="CF338" s="200">
        <v>0</v>
      </c>
      <c r="CG338" s="200">
        <v>0</v>
      </c>
      <c r="CH338" s="205" t="s">
        <v>320</v>
      </c>
      <c r="CI338" s="200">
        <v>0</v>
      </c>
      <c r="CJ338" s="200">
        <v>0</v>
      </c>
      <c r="CK338" s="200">
        <v>0</v>
      </c>
      <c r="CL338" s="200">
        <v>0</v>
      </c>
      <c r="CM338" s="200">
        <v>0</v>
      </c>
      <c r="CN338" s="200">
        <v>0</v>
      </c>
      <c r="CO338" s="200">
        <v>0</v>
      </c>
      <c r="CP338" s="200">
        <v>0</v>
      </c>
      <c r="CQ338" s="200">
        <v>0</v>
      </c>
      <c r="CR338" s="200">
        <v>0</v>
      </c>
      <c r="CS338" s="200">
        <v>0</v>
      </c>
      <c r="CT338" s="205" t="s">
        <v>320</v>
      </c>
      <c r="CU338" s="209" t="s">
        <v>320</v>
      </c>
    </row>
    <row r="339" ht="15.4" customHeight="1" spans="1:99">
      <c r="A339" s="201" t="s">
        <v>897</v>
      </c>
      <c r="B339" s="202" t="s">
        <v>134</v>
      </c>
      <c r="C339" s="202" t="s">
        <v>134</v>
      </c>
      <c r="D339" s="202" t="s">
        <v>898</v>
      </c>
      <c r="E339" s="200">
        <v>1698800.91</v>
      </c>
      <c r="F339" s="200">
        <v>0</v>
      </c>
      <c r="G339" s="200">
        <v>0</v>
      </c>
      <c r="H339" s="200">
        <v>0</v>
      </c>
      <c r="I339" s="200">
        <v>0</v>
      </c>
      <c r="J339" s="200">
        <v>0</v>
      </c>
      <c r="K339" s="200">
        <v>0</v>
      </c>
      <c r="L339" s="200">
        <v>0</v>
      </c>
      <c r="M339" s="200">
        <v>0</v>
      </c>
      <c r="N339" s="200">
        <v>0</v>
      </c>
      <c r="O339" s="200">
        <v>0</v>
      </c>
      <c r="P339" s="200">
        <v>207728.67</v>
      </c>
      <c r="Q339" s="200">
        <v>29449.67</v>
      </c>
      <c r="R339" s="200">
        <v>0</v>
      </c>
      <c r="S339" s="200">
        <v>0</v>
      </c>
      <c r="T339" s="200">
        <v>0</v>
      </c>
      <c r="U339" s="200">
        <v>0</v>
      </c>
      <c r="V339" s="200">
        <v>0</v>
      </c>
      <c r="W339" s="200">
        <v>0</v>
      </c>
      <c r="X339" s="200">
        <v>0</v>
      </c>
      <c r="Y339" s="200">
        <v>0</v>
      </c>
      <c r="Z339" s="200">
        <v>1159</v>
      </c>
      <c r="AA339" s="200">
        <v>0</v>
      </c>
      <c r="AB339" s="200">
        <v>0</v>
      </c>
      <c r="AC339" s="200">
        <v>0</v>
      </c>
      <c r="AD339" s="200">
        <v>0</v>
      </c>
      <c r="AE339" s="200">
        <v>10000</v>
      </c>
      <c r="AF339" s="200">
        <v>6120</v>
      </c>
      <c r="AG339" s="200">
        <v>0</v>
      </c>
      <c r="AH339" s="200">
        <v>0</v>
      </c>
      <c r="AI339" s="200">
        <v>0</v>
      </c>
      <c r="AJ339" s="200">
        <v>0</v>
      </c>
      <c r="AK339" s="200">
        <v>0</v>
      </c>
      <c r="AL339" s="200">
        <v>0</v>
      </c>
      <c r="AM339" s="200">
        <v>0</v>
      </c>
      <c r="AN339" s="200">
        <v>0</v>
      </c>
      <c r="AO339" s="200">
        <v>0</v>
      </c>
      <c r="AP339" s="200">
        <v>0</v>
      </c>
      <c r="AQ339" s="200">
        <v>161000</v>
      </c>
      <c r="AR339" s="200">
        <v>0</v>
      </c>
      <c r="AS339" s="200">
        <v>0</v>
      </c>
      <c r="AT339" s="200">
        <v>0</v>
      </c>
      <c r="AU339" s="200">
        <v>0</v>
      </c>
      <c r="AV339" s="200">
        <v>0</v>
      </c>
      <c r="AW339" s="200">
        <v>0</v>
      </c>
      <c r="AX339" s="200">
        <v>0</v>
      </c>
      <c r="AY339" s="200">
        <v>0</v>
      </c>
      <c r="AZ339" s="200">
        <v>0</v>
      </c>
      <c r="BA339" s="200">
        <v>0</v>
      </c>
      <c r="BB339" s="200">
        <v>0</v>
      </c>
      <c r="BC339" s="200">
        <v>0</v>
      </c>
      <c r="BD339" s="200">
        <v>0</v>
      </c>
      <c r="BE339" s="200">
        <v>0</v>
      </c>
      <c r="BF339" s="200">
        <v>0</v>
      </c>
      <c r="BG339" s="200">
        <v>0</v>
      </c>
      <c r="BH339" s="200">
        <v>0</v>
      </c>
      <c r="BI339" s="205" t="s">
        <v>320</v>
      </c>
      <c r="BJ339" s="205" t="s">
        <v>320</v>
      </c>
      <c r="BK339" s="205" t="s">
        <v>320</v>
      </c>
      <c r="BL339" s="205" t="s">
        <v>320</v>
      </c>
      <c r="BM339" s="205" t="s">
        <v>320</v>
      </c>
      <c r="BN339" s="205" t="s">
        <v>320</v>
      </c>
      <c r="BO339" s="205" t="s">
        <v>320</v>
      </c>
      <c r="BP339" s="205" t="s">
        <v>320</v>
      </c>
      <c r="BQ339" s="205" t="s">
        <v>320</v>
      </c>
      <c r="BR339" s="205" t="s">
        <v>320</v>
      </c>
      <c r="BS339" s="205" t="s">
        <v>320</v>
      </c>
      <c r="BT339" s="200">
        <v>1491072.24</v>
      </c>
      <c r="BU339" s="200">
        <v>0</v>
      </c>
      <c r="BV339" s="200">
        <v>1343300</v>
      </c>
      <c r="BW339" s="200">
        <v>0</v>
      </c>
      <c r="BX339" s="200">
        <v>0</v>
      </c>
      <c r="BY339" s="200">
        <v>0</v>
      </c>
      <c r="BZ339" s="200">
        <v>0</v>
      </c>
      <c r="CA339" s="200">
        <v>0</v>
      </c>
      <c r="CB339" s="200">
        <v>0</v>
      </c>
      <c r="CC339" s="200">
        <v>0</v>
      </c>
      <c r="CD339" s="200">
        <v>0</v>
      </c>
      <c r="CE339" s="200">
        <v>0</v>
      </c>
      <c r="CF339" s="200">
        <v>0</v>
      </c>
      <c r="CG339" s="200">
        <v>0</v>
      </c>
      <c r="CH339" s="205" t="s">
        <v>320</v>
      </c>
      <c r="CI339" s="200">
        <v>147772.24</v>
      </c>
      <c r="CJ339" s="200">
        <v>0</v>
      </c>
      <c r="CK339" s="200">
        <v>0</v>
      </c>
      <c r="CL339" s="200">
        <v>0</v>
      </c>
      <c r="CM339" s="200">
        <v>0</v>
      </c>
      <c r="CN339" s="200">
        <v>0</v>
      </c>
      <c r="CO339" s="200">
        <v>0</v>
      </c>
      <c r="CP339" s="200">
        <v>0</v>
      </c>
      <c r="CQ339" s="200">
        <v>0</v>
      </c>
      <c r="CR339" s="200">
        <v>0</v>
      </c>
      <c r="CS339" s="200">
        <v>0</v>
      </c>
      <c r="CT339" s="205" t="s">
        <v>320</v>
      </c>
      <c r="CU339" s="209" t="s">
        <v>320</v>
      </c>
    </row>
    <row r="340" ht="15.4" customHeight="1" spans="1:99">
      <c r="A340" s="201" t="s">
        <v>899</v>
      </c>
      <c r="B340" s="202" t="s">
        <v>134</v>
      </c>
      <c r="C340" s="202" t="s">
        <v>134</v>
      </c>
      <c r="D340" s="202" t="s">
        <v>900</v>
      </c>
      <c r="E340" s="200">
        <v>8360</v>
      </c>
      <c r="F340" s="200">
        <v>0</v>
      </c>
      <c r="G340" s="200">
        <v>0</v>
      </c>
      <c r="H340" s="200">
        <v>0</v>
      </c>
      <c r="I340" s="200">
        <v>0</v>
      </c>
      <c r="J340" s="200">
        <v>0</v>
      </c>
      <c r="K340" s="200">
        <v>0</v>
      </c>
      <c r="L340" s="200">
        <v>0</v>
      </c>
      <c r="M340" s="200">
        <v>0</v>
      </c>
      <c r="N340" s="200">
        <v>0</v>
      </c>
      <c r="O340" s="200">
        <v>0</v>
      </c>
      <c r="P340" s="200">
        <v>8360</v>
      </c>
      <c r="Q340" s="200">
        <v>0</v>
      </c>
      <c r="R340" s="200">
        <v>8360</v>
      </c>
      <c r="S340" s="200">
        <v>0</v>
      </c>
      <c r="T340" s="200">
        <v>0</v>
      </c>
      <c r="U340" s="200">
        <v>0</v>
      </c>
      <c r="V340" s="200">
        <v>0</v>
      </c>
      <c r="W340" s="200">
        <v>0</v>
      </c>
      <c r="X340" s="200">
        <v>0</v>
      </c>
      <c r="Y340" s="200">
        <v>0</v>
      </c>
      <c r="Z340" s="200">
        <v>0</v>
      </c>
      <c r="AA340" s="200">
        <v>0</v>
      </c>
      <c r="AB340" s="200">
        <v>0</v>
      </c>
      <c r="AC340" s="200">
        <v>0</v>
      </c>
      <c r="AD340" s="200">
        <v>0</v>
      </c>
      <c r="AE340" s="200">
        <v>0</v>
      </c>
      <c r="AF340" s="200">
        <v>0</v>
      </c>
      <c r="AG340" s="200">
        <v>0</v>
      </c>
      <c r="AH340" s="200">
        <v>0</v>
      </c>
      <c r="AI340" s="200">
        <v>0</v>
      </c>
      <c r="AJ340" s="200">
        <v>0</v>
      </c>
      <c r="AK340" s="200">
        <v>0</v>
      </c>
      <c r="AL340" s="200">
        <v>0</v>
      </c>
      <c r="AM340" s="200">
        <v>0</v>
      </c>
      <c r="AN340" s="200">
        <v>0</v>
      </c>
      <c r="AO340" s="200">
        <v>0</v>
      </c>
      <c r="AP340" s="200">
        <v>0</v>
      </c>
      <c r="AQ340" s="200">
        <v>0</v>
      </c>
      <c r="AR340" s="200">
        <v>0</v>
      </c>
      <c r="AS340" s="200">
        <v>0</v>
      </c>
      <c r="AT340" s="200">
        <v>0</v>
      </c>
      <c r="AU340" s="200">
        <v>0</v>
      </c>
      <c r="AV340" s="200">
        <v>0</v>
      </c>
      <c r="AW340" s="200">
        <v>0</v>
      </c>
      <c r="AX340" s="200">
        <v>0</v>
      </c>
      <c r="AY340" s="200">
        <v>0</v>
      </c>
      <c r="AZ340" s="200">
        <v>0</v>
      </c>
      <c r="BA340" s="200">
        <v>0</v>
      </c>
      <c r="BB340" s="200">
        <v>0</v>
      </c>
      <c r="BC340" s="200">
        <v>0</v>
      </c>
      <c r="BD340" s="200">
        <v>0</v>
      </c>
      <c r="BE340" s="200">
        <v>0</v>
      </c>
      <c r="BF340" s="200">
        <v>0</v>
      </c>
      <c r="BG340" s="200">
        <v>0</v>
      </c>
      <c r="BH340" s="200">
        <v>0</v>
      </c>
      <c r="BI340" s="205" t="s">
        <v>320</v>
      </c>
      <c r="BJ340" s="205" t="s">
        <v>320</v>
      </c>
      <c r="BK340" s="205" t="s">
        <v>320</v>
      </c>
      <c r="BL340" s="205" t="s">
        <v>320</v>
      </c>
      <c r="BM340" s="205" t="s">
        <v>320</v>
      </c>
      <c r="BN340" s="205" t="s">
        <v>320</v>
      </c>
      <c r="BO340" s="205" t="s">
        <v>320</v>
      </c>
      <c r="BP340" s="205" t="s">
        <v>320</v>
      </c>
      <c r="BQ340" s="205" t="s">
        <v>320</v>
      </c>
      <c r="BR340" s="205" t="s">
        <v>320</v>
      </c>
      <c r="BS340" s="205" t="s">
        <v>320</v>
      </c>
      <c r="BT340" s="200">
        <v>0</v>
      </c>
      <c r="BU340" s="200">
        <v>0</v>
      </c>
      <c r="BV340" s="200">
        <v>0</v>
      </c>
      <c r="BW340" s="200">
        <v>0</v>
      </c>
      <c r="BX340" s="200">
        <v>0</v>
      </c>
      <c r="BY340" s="200">
        <v>0</v>
      </c>
      <c r="BZ340" s="200">
        <v>0</v>
      </c>
      <c r="CA340" s="200">
        <v>0</v>
      </c>
      <c r="CB340" s="200">
        <v>0</v>
      </c>
      <c r="CC340" s="200">
        <v>0</v>
      </c>
      <c r="CD340" s="200">
        <v>0</v>
      </c>
      <c r="CE340" s="200">
        <v>0</v>
      </c>
      <c r="CF340" s="200">
        <v>0</v>
      </c>
      <c r="CG340" s="200">
        <v>0</v>
      </c>
      <c r="CH340" s="205" t="s">
        <v>320</v>
      </c>
      <c r="CI340" s="200">
        <v>0</v>
      </c>
      <c r="CJ340" s="200">
        <v>0</v>
      </c>
      <c r="CK340" s="200">
        <v>0</v>
      </c>
      <c r="CL340" s="200">
        <v>0</v>
      </c>
      <c r="CM340" s="200">
        <v>0</v>
      </c>
      <c r="CN340" s="200">
        <v>0</v>
      </c>
      <c r="CO340" s="200">
        <v>0</v>
      </c>
      <c r="CP340" s="200">
        <v>0</v>
      </c>
      <c r="CQ340" s="200">
        <v>0</v>
      </c>
      <c r="CR340" s="200">
        <v>0</v>
      </c>
      <c r="CS340" s="200">
        <v>0</v>
      </c>
      <c r="CT340" s="205" t="s">
        <v>320</v>
      </c>
      <c r="CU340" s="209" t="s">
        <v>320</v>
      </c>
    </row>
    <row r="341" ht="15.4" customHeight="1" spans="1:99">
      <c r="A341" s="201" t="s">
        <v>901</v>
      </c>
      <c r="B341" s="202" t="s">
        <v>134</v>
      </c>
      <c r="C341" s="202" t="s">
        <v>134</v>
      </c>
      <c r="D341" s="202" t="s">
        <v>902</v>
      </c>
      <c r="E341" s="200">
        <v>104508.16</v>
      </c>
      <c r="F341" s="200">
        <v>0</v>
      </c>
      <c r="G341" s="200">
        <v>0</v>
      </c>
      <c r="H341" s="200">
        <v>0</v>
      </c>
      <c r="I341" s="200">
        <v>0</v>
      </c>
      <c r="J341" s="200">
        <v>0</v>
      </c>
      <c r="K341" s="200">
        <v>0</v>
      </c>
      <c r="L341" s="200">
        <v>0</v>
      </c>
      <c r="M341" s="200">
        <v>0</v>
      </c>
      <c r="N341" s="200">
        <v>0</v>
      </c>
      <c r="O341" s="200">
        <v>0</v>
      </c>
      <c r="P341" s="200">
        <v>104508.16</v>
      </c>
      <c r="Q341" s="200">
        <v>0</v>
      </c>
      <c r="R341" s="200">
        <v>0</v>
      </c>
      <c r="S341" s="200">
        <v>0</v>
      </c>
      <c r="T341" s="200">
        <v>0</v>
      </c>
      <c r="U341" s="200">
        <v>0</v>
      </c>
      <c r="V341" s="200">
        <v>0</v>
      </c>
      <c r="W341" s="200">
        <v>0</v>
      </c>
      <c r="X341" s="200">
        <v>0</v>
      </c>
      <c r="Y341" s="200">
        <v>0</v>
      </c>
      <c r="Z341" s="200">
        <v>0</v>
      </c>
      <c r="AA341" s="200">
        <v>0</v>
      </c>
      <c r="AB341" s="200">
        <v>0</v>
      </c>
      <c r="AC341" s="200">
        <v>0</v>
      </c>
      <c r="AD341" s="200">
        <v>0</v>
      </c>
      <c r="AE341" s="200">
        <v>0</v>
      </c>
      <c r="AF341" s="200">
        <v>0</v>
      </c>
      <c r="AG341" s="200">
        <v>50000</v>
      </c>
      <c r="AH341" s="200">
        <v>0</v>
      </c>
      <c r="AI341" s="200">
        <v>0</v>
      </c>
      <c r="AJ341" s="200">
        <v>0</v>
      </c>
      <c r="AK341" s="200">
        <v>0</v>
      </c>
      <c r="AL341" s="200">
        <v>0</v>
      </c>
      <c r="AM341" s="200">
        <v>0</v>
      </c>
      <c r="AN341" s="200">
        <v>0</v>
      </c>
      <c r="AO341" s="200">
        <v>0</v>
      </c>
      <c r="AP341" s="200">
        <v>0</v>
      </c>
      <c r="AQ341" s="200">
        <v>54508.16</v>
      </c>
      <c r="AR341" s="200">
        <v>0</v>
      </c>
      <c r="AS341" s="200">
        <v>0</v>
      </c>
      <c r="AT341" s="200">
        <v>0</v>
      </c>
      <c r="AU341" s="200">
        <v>0</v>
      </c>
      <c r="AV341" s="200">
        <v>0</v>
      </c>
      <c r="AW341" s="200">
        <v>0</v>
      </c>
      <c r="AX341" s="200">
        <v>0</v>
      </c>
      <c r="AY341" s="200">
        <v>0</v>
      </c>
      <c r="AZ341" s="200">
        <v>0</v>
      </c>
      <c r="BA341" s="200">
        <v>0</v>
      </c>
      <c r="BB341" s="200">
        <v>0</v>
      </c>
      <c r="BC341" s="200">
        <v>0</v>
      </c>
      <c r="BD341" s="200">
        <v>0</v>
      </c>
      <c r="BE341" s="200">
        <v>0</v>
      </c>
      <c r="BF341" s="200">
        <v>0</v>
      </c>
      <c r="BG341" s="200">
        <v>0</v>
      </c>
      <c r="BH341" s="200">
        <v>0</v>
      </c>
      <c r="BI341" s="205" t="s">
        <v>320</v>
      </c>
      <c r="BJ341" s="205" t="s">
        <v>320</v>
      </c>
      <c r="BK341" s="205" t="s">
        <v>320</v>
      </c>
      <c r="BL341" s="205" t="s">
        <v>320</v>
      </c>
      <c r="BM341" s="205" t="s">
        <v>320</v>
      </c>
      <c r="BN341" s="205" t="s">
        <v>320</v>
      </c>
      <c r="BO341" s="205" t="s">
        <v>320</v>
      </c>
      <c r="BP341" s="205" t="s">
        <v>320</v>
      </c>
      <c r="BQ341" s="205" t="s">
        <v>320</v>
      </c>
      <c r="BR341" s="205" t="s">
        <v>320</v>
      </c>
      <c r="BS341" s="205" t="s">
        <v>320</v>
      </c>
      <c r="BT341" s="200">
        <v>0</v>
      </c>
      <c r="BU341" s="200">
        <v>0</v>
      </c>
      <c r="BV341" s="200">
        <v>0</v>
      </c>
      <c r="BW341" s="200">
        <v>0</v>
      </c>
      <c r="BX341" s="200">
        <v>0</v>
      </c>
      <c r="BY341" s="200">
        <v>0</v>
      </c>
      <c r="BZ341" s="200">
        <v>0</v>
      </c>
      <c r="CA341" s="200">
        <v>0</v>
      </c>
      <c r="CB341" s="200">
        <v>0</v>
      </c>
      <c r="CC341" s="200">
        <v>0</v>
      </c>
      <c r="CD341" s="200">
        <v>0</v>
      </c>
      <c r="CE341" s="200">
        <v>0</v>
      </c>
      <c r="CF341" s="200">
        <v>0</v>
      </c>
      <c r="CG341" s="200">
        <v>0</v>
      </c>
      <c r="CH341" s="205" t="s">
        <v>320</v>
      </c>
      <c r="CI341" s="200">
        <v>0</v>
      </c>
      <c r="CJ341" s="200">
        <v>0</v>
      </c>
      <c r="CK341" s="200">
        <v>0</v>
      </c>
      <c r="CL341" s="200">
        <v>0</v>
      </c>
      <c r="CM341" s="200">
        <v>0</v>
      </c>
      <c r="CN341" s="200">
        <v>0</v>
      </c>
      <c r="CO341" s="200">
        <v>0</v>
      </c>
      <c r="CP341" s="200">
        <v>0</v>
      </c>
      <c r="CQ341" s="200">
        <v>0</v>
      </c>
      <c r="CR341" s="200">
        <v>0</v>
      </c>
      <c r="CS341" s="200">
        <v>0</v>
      </c>
      <c r="CT341" s="205" t="s">
        <v>320</v>
      </c>
      <c r="CU341" s="209" t="s">
        <v>320</v>
      </c>
    </row>
    <row r="342" ht="15.4" customHeight="1" spans="1:99">
      <c r="A342" s="201" t="s">
        <v>903</v>
      </c>
      <c r="B342" s="202" t="s">
        <v>134</v>
      </c>
      <c r="C342" s="202" t="s">
        <v>134</v>
      </c>
      <c r="D342" s="202" t="s">
        <v>904</v>
      </c>
      <c r="E342" s="200">
        <v>84911566.2</v>
      </c>
      <c r="F342" s="200">
        <v>58229875.52</v>
      </c>
      <c r="G342" s="200">
        <v>11392213</v>
      </c>
      <c r="H342" s="200">
        <v>4635951.52</v>
      </c>
      <c r="I342" s="200">
        <v>38486140.9</v>
      </c>
      <c r="J342" s="200">
        <v>620458.36</v>
      </c>
      <c r="K342" s="200">
        <v>300795.1</v>
      </c>
      <c r="L342" s="200">
        <v>1531735.11</v>
      </c>
      <c r="M342" s="200">
        <v>881030.43</v>
      </c>
      <c r="N342" s="200">
        <v>12510</v>
      </c>
      <c r="O342" s="200">
        <v>369041.1</v>
      </c>
      <c r="P342" s="200">
        <v>21731338.67</v>
      </c>
      <c r="Q342" s="200">
        <v>3025992.25</v>
      </c>
      <c r="R342" s="200">
        <v>44826.4</v>
      </c>
      <c r="S342" s="200">
        <v>0</v>
      </c>
      <c r="T342" s="200">
        <v>1182</v>
      </c>
      <c r="U342" s="200">
        <v>29228.14</v>
      </c>
      <c r="V342" s="200">
        <v>41066.19</v>
      </c>
      <c r="W342" s="200">
        <v>126664.43</v>
      </c>
      <c r="X342" s="200">
        <v>0</v>
      </c>
      <c r="Y342" s="200">
        <v>135795.79</v>
      </c>
      <c r="Z342" s="200">
        <v>1254680.74</v>
      </c>
      <c r="AA342" s="200">
        <v>0</v>
      </c>
      <c r="AB342" s="200">
        <v>2935410.11</v>
      </c>
      <c r="AC342" s="200">
        <v>21400</v>
      </c>
      <c r="AD342" s="200">
        <v>74051</v>
      </c>
      <c r="AE342" s="200">
        <v>161730.83</v>
      </c>
      <c r="AF342" s="200">
        <v>411759.85</v>
      </c>
      <c r="AG342" s="200">
        <v>7259.67</v>
      </c>
      <c r="AH342" s="200">
        <v>0</v>
      </c>
      <c r="AI342" s="200">
        <v>3800</v>
      </c>
      <c r="AJ342" s="200">
        <v>60101.58</v>
      </c>
      <c r="AK342" s="200">
        <v>9345858.25</v>
      </c>
      <c r="AL342" s="200">
        <v>1002994.93</v>
      </c>
      <c r="AM342" s="200">
        <v>790068.41</v>
      </c>
      <c r="AN342" s="200">
        <v>363579.33</v>
      </c>
      <c r="AO342" s="200">
        <v>858325</v>
      </c>
      <c r="AP342" s="200">
        <v>964434.67</v>
      </c>
      <c r="AQ342" s="200">
        <v>71129.1</v>
      </c>
      <c r="AR342" s="200">
        <v>4915137.01</v>
      </c>
      <c r="AS342" s="200">
        <v>90762.8</v>
      </c>
      <c r="AT342" s="200">
        <v>0</v>
      </c>
      <c r="AU342" s="200">
        <v>0</v>
      </c>
      <c r="AV342" s="200">
        <v>36427.76</v>
      </c>
      <c r="AW342" s="200">
        <v>2995836.42</v>
      </c>
      <c r="AX342" s="200">
        <v>27446.2</v>
      </c>
      <c r="AY342" s="200">
        <v>0</v>
      </c>
      <c r="AZ342" s="200">
        <v>0</v>
      </c>
      <c r="BA342" s="200">
        <v>3281.6</v>
      </c>
      <c r="BB342" s="200">
        <v>144120</v>
      </c>
      <c r="BC342" s="200">
        <v>1603065.96</v>
      </c>
      <c r="BD342" s="200">
        <v>0</v>
      </c>
      <c r="BE342" s="200">
        <v>0</v>
      </c>
      <c r="BF342" s="200">
        <v>0</v>
      </c>
      <c r="BG342" s="200">
        <v>0</v>
      </c>
      <c r="BH342" s="200">
        <v>14196.27</v>
      </c>
      <c r="BI342" s="205" t="s">
        <v>320</v>
      </c>
      <c r="BJ342" s="205" t="s">
        <v>320</v>
      </c>
      <c r="BK342" s="205" t="s">
        <v>320</v>
      </c>
      <c r="BL342" s="205" t="s">
        <v>320</v>
      </c>
      <c r="BM342" s="205" t="s">
        <v>320</v>
      </c>
      <c r="BN342" s="205" t="s">
        <v>320</v>
      </c>
      <c r="BO342" s="205" t="s">
        <v>320</v>
      </c>
      <c r="BP342" s="205" t="s">
        <v>320</v>
      </c>
      <c r="BQ342" s="205" t="s">
        <v>320</v>
      </c>
      <c r="BR342" s="205" t="s">
        <v>320</v>
      </c>
      <c r="BS342" s="205" t="s">
        <v>320</v>
      </c>
      <c r="BT342" s="200">
        <v>35215</v>
      </c>
      <c r="BU342" s="200">
        <v>0</v>
      </c>
      <c r="BV342" s="200">
        <v>35215</v>
      </c>
      <c r="BW342" s="200">
        <v>0</v>
      </c>
      <c r="BX342" s="200">
        <v>0</v>
      </c>
      <c r="BY342" s="200">
        <v>0</v>
      </c>
      <c r="BZ342" s="200">
        <v>0</v>
      </c>
      <c r="CA342" s="200">
        <v>0</v>
      </c>
      <c r="CB342" s="200">
        <v>0</v>
      </c>
      <c r="CC342" s="200">
        <v>0</v>
      </c>
      <c r="CD342" s="200">
        <v>0</v>
      </c>
      <c r="CE342" s="200">
        <v>0</v>
      </c>
      <c r="CF342" s="200">
        <v>0</v>
      </c>
      <c r="CG342" s="200">
        <v>0</v>
      </c>
      <c r="CH342" s="205" t="s">
        <v>320</v>
      </c>
      <c r="CI342" s="200">
        <v>0</v>
      </c>
      <c r="CJ342" s="200">
        <v>0</v>
      </c>
      <c r="CK342" s="200">
        <v>0</v>
      </c>
      <c r="CL342" s="200">
        <v>0</v>
      </c>
      <c r="CM342" s="200">
        <v>0</v>
      </c>
      <c r="CN342" s="200">
        <v>0</v>
      </c>
      <c r="CO342" s="200">
        <v>0</v>
      </c>
      <c r="CP342" s="200">
        <v>0</v>
      </c>
      <c r="CQ342" s="200">
        <v>0</v>
      </c>
      <c r="CR342" s="200">
        <v>0</v>
      </c>
      <c r="CS342" s="200">
        <v>0</v>
      </c>
      <c r="CT342" s="205" t="s">
        <v>320</v>
      </c>
      <c r="CU342" s="209" t="s">
        <v>320</v>
      </c>
    </row>
    <row r="343" ht="15.4" customHeight="1" spans="1:99">
      <c r="A343" s="201" t="s">
        <v>905</v>
      </c>
      <c r="B343" s="202" t="s">
        <v>134</v>
      </c>
      <c r="C343" s="202" t="s">
        <v>134</v>
      </c>
      <c r="D343" s="202" t="s">
        <v>326</v>
      </c>
      <c r="E343" s="200">
        <v>2266096.08</v>
      </c>
      <c r="F343" s="200">
        <v>1789451</v>
      </c>
      <c r="G343" s="200">
        <v>688553</v>
      </c>
      <c r="H343" s="200">
        <v>522085</v>
      </c>
      <c r="I343" s="200">
        <v>535607</v>
      </c>
      <c r="J343" s="200">
        <v>0</v>
      </c>
      <c r="K343" s="200">
        <v>43206</v>
      </c>
      <c r="L343" s="200">
        <v>0</v>
      </c>
      <c r="M343" s="200">
        <v>0</v>
      </c>
      <c r="N343" s="200">
        <v>0</v>
      </c>
      <c r="O343" s="200">
        <v>0</v>
      </c>
      <c r="P343" s="200">
        <v>457725.08</v>
      </c>
      <c r="Q343" s="200">
        <v>37582.54</v>
      </c>
      <c r="R343" s="200">
        <v>0</v>
      </c>
      <c r="S343" s="200">
        <v>0</v>
      </c>
      <c r="T343" s="200">
        <v>0</v>
      </c>
      <c r="U343" s="200">
        <v>0</v>
      </c>
      <c r="V343" s="200">
        <v>0</v>
      </c>
      <c r="W343" s="200">
        <v>15455.45</v>
      </c>
      <c r="X343" s="200">
        <v>0</v>
      </c>
      <c r="Y343" s="200">
        <v>0</v>
      </c>
      <c r="Z343" s="200">
        <v>35134.12</v>
      </c>
      <c r="AA343" s="200">
        <v>0</v>
      </c>
      <c r="AB343" s="200">
        <v>130</v>
      </c>
      <c r="AC343" s="200">
        <v>0</v>
      </c>
      <c r="AD343" s="200">
        <v>0</v>
      </c>
      <c r="AE343" s="200">
        <v>0</v>
      </c>
      <c r="AF343" s="200">
        <v>1788</v>
      </c>
      <c r="AG343" s="200">
        <v>0</v>
      </c>
      <c r="AH343" s="200">
        <v>0</v>
      </c>
      <c r="AI343" s="200">
        <v>0</v>
      </c>
      <c r="AJ343" s="200">
        <v>800</v>
      </c>
      <c r="AK343" s="200">
        <v>0</v>
      </c>
      <c r="AL343" s="200">
        <v>25904.52</v>
      </c>
      <c r="AM343" s="200">
        <v>7550.1</v>
      </c>
      <c r="AN343" s="200">
        <v>117738.85</v>
      </c>
      <c r="AO343" s="200">
        <v>182800</v>
      </c>
      <c r="AP343" s="200">
        <v>0</v>
      </c>
      <c r="AQ343" s="200">
        <v>32841.5</v>
      </c>
      <c r="AR343" s="200">
        <v>18920</v>
      </c>
      <c r="AS343" s="200">
        <v>1000</v>
      </c>
      <c r="AT343" s="200">
        <v>0</v>
      </c>
      <c r="AU343" s="200">
        <v>0</v>
      </c>
      <c r="AV343" s="200">
        <v>0</v>
      </c>
      <c r="AW343" s="200">
        <v>16720</v>
      </c>
      <c r="AX343" s="200">
        <v>0</v>
      </c>
      <c r="AY343" s="200">
        <v>0</v>
      </c>
      <c r="AZ343" s="200">
        <v>0</v>
      </c>
      <c r="BA343" s="200">
        <v>0</v>
      </c>
      <c r="BB343" s="200">
        <v>0</v>
      </c>
      <c r="BC343" s="200">
        <v>1200</v>
      </c>
      <c r="BD343" s="200">
        <v>0</v>
      </c>
      <c r="BE343" s="200">
        <v>0</v>
      </c>
      <c r="BF343" s="200">
        <v>0</v>
      </c>
      <c r="BG343" s="200">
        <v>0</v>
      </c>
      <c r="BH343" s="200">
        <v>0</v>
      </c>
      <c r="BI343" s="205" t="s">
        <v>320</v>
      </c>
      <c r="BJ343" s="205" t="s">
        <v>320</v>
      </c>
      <c r="BK343" s="205" t="s">
        <v>320</v>
      </c>
      <c r="BL343" s="205" t="s">
        <v>320</v>
      </c>
      <c r="BM343" s="205" t="s">
        <v>320</v>
      </c>
      <c r="BN343" s="205" t="s">
        <v>320</v>
      </c>
      <c r="BO343" s="205" t="s">
        <v>320</v>
      </c>
      <c r="BP343" s="205" t="s">
        <v>320</v>
      </c>
      <c r="BQ343" s="205" t="s">
        <v>320</v>
      </c>
      <c r="BR343" s="205" t="s">
        <v>320</v>
      </c>
      <c r="BS343" s="205" t="s">
        <v>320</v>
      </c>
      <c r="BT343" s="200">
        <v>0</v>
      </c>
      <c r="BU343" s="200">
        <v>0</v>
      </c>
      <c r="BV343" s="200">
        <v>0</v>
      </c>
      <c r="BW343" s="200">
        <v>0</v>
      </c>
      <c r="BX343" s="200">
        <v>0</v>
      </c>
      <c r="BY343" s="200">
        <v>0</v>
      </c>
      <c r="BZ343" s="200">
        <v>0</v>
      </c>
      <c r="CA343" s="200">
        <v>0</v>
      </c>
      <c r="CB343" s="200">
        <v>0</v>
      </c>
      <c r="CC343" s="200">
        <v>0</v>
      </c>
      <c r="CD343" s="200">
        <v>0</v>
      </c>
      <c r="CE343" s="200">
        <v>0</v>
      </c>
      <c r="CF343" s="200">
        <v>0</v>
      </c>
      <c r="CG343" s="200">
        <v>0</v>
      </c>
      <c r="CH343" s="205" t="s">
        <v>320</v>
      </c>
      <c r="CI343" s="200">
        <v>0</v>
      </c>
      <c r="CJ343" s="200">
        <v>0</v>
      </c>
      <c r="CK343" s="200">
        <v>0</v>
      </c>
      <c r="CL343" s="200">
        <v>0</v>
      </c>
      <c r="CM343" s="200">
        <v>0</v>
      </c>
      <c r="CN343" s="200">
        <v>0</v>
      </c>
      <c r="CO343" s="200">
        <v>0</v>
      </c>
      <c r="CP343" s="200">
        <v>0</v>
      </c>
      <c r="CQ343" s="200">
        <v>0</v>
      </c>
      <c r="CR343" s="200">
        <v>0</v>
      </c>
      <c r="CS343" s="200">
        <v>0</v>
      </c>
      <c r="CT343" s="205" t="s">
        <v>320</v>
      </c>
      <c r="CU343" s="209" t="s">
        <v>320</v>
      </c>
    </row>
    <row r="344" ht="15.4" customHeight="1" spans="1:99">
      <c r="A344" s="201" t="s">
        <v>906</v>
      </c>
      <c r="B344" s="202" t="s">
        <v>134</v>
      </c>
      <c r="C344" s="202" t="s">
        <v>134</v>
      </c>
      <c r="D344" s="202" t="s">
        <v>328</v>
      </c>
      <c r="E344" s="200">
        <v>2031174.9</v>
      </c>
      <c r="F344" s="200">
        <v>1311464.5</v>
      </c>
      <c r="G344" s="200">
        <v>513257</v>
      </c>
      <c r="H344" s="200">
        <v>405873.5</v>
      </c>
      <c r="I344" s="200">
        <v>50318</v>
      </c>
      <c r="J344" s="200">
        <v>0</v>
      </c>
      <c r="K344" s="200">
        <v>30826</v>
      </c>
      <c r="L344" s="200">
        <v>311190</v>
      </c>
      <c r="M344" s="200">
        <v>0</v>
      </c>
      <c r="N344" s="200">
        <v>0</v>
      </c>
      <c r="O344" s="200">
        <v>0</v>
      </c>
      <c r="P344" s="200">
        <v>563622.93</v>
      </c>
      <c r="Q344" s="200">
        <v>103864.29</v>
      </c>
      <c r="R344" s="200">
        <v>0</v>
      </c>
      <c r="S344" s="200">
        <v>0</v>
      </c>
      <c r="T344" s="200">
        <v>0</v>
      </c>
      <c r="U344" s="200">
        <v>0</v>
      </c>
      <c r="V344" s="200">
        <v>0</v>
      </c>
      <c r="W344" s="200">
        <v>12621.84</v>
      </c>
      <c r="X344" s="200">
        <v>0</v>
      </c>
      <c r="Y344" s="200">
        <v>0</v>
      </c>
      <c r="Z344" s="200">
        <v>89154.7</v>
      </c>
      <c r="AA344" s="200">
        <v>0</v>
      </c>
      <c r="AB344" s="200">
        <v>0</v>
      </c>
      <c r="AC344" s="200">
        <v>0</v>
      </c>
      <c r="AD344" s="200">
        <v>40000</v>
      </c>
      <c r="AE344" s="200">
        <v>57000</v>
      </c>
      <c r="AF344" s="200">
        <v>29300</v>
      </c>
      <c r="AG344" s="200">
        <v>0</v>
      </c>
      <c r="AH344" s="200">
        <v>0</v>
      </c>
      <c r="AI344" s="200">
        <v>0</v>
      </c>
      <c r="AJ344" s="200">
        <v>51697.58</v>
      </c>
      <c r="AK344" s="200">
        <v>0</v>
      </c>
      <c r="AL344" s="200">
        <v>23391</v>
      </c>
      <c r="AM344" s="200">
        <v>890</v>
      </c>
      <c r="AN344" s="200">
        <v>0</v>
      </c>
      <c r="AO344" s="200">
        <v>136275</v>
      </c>
      <c r="AP344" s="200">
        <v>0</v>
      </c>
      <c r="AQ344" s="200">
        <v>19428.52</v>
      </c>
      <c r="AR344" s="200">
        <v>156087.47</v>
      </c>
      <c r="AS344" s="200">
        <v>0</v>
      </c>
      <c r="AT344" s="200">
        <v>0</v>
      </c>
      <c r="AU344" s="200">
        <v>0</v>
      </c>
      <c r="AV344" s="200">
        <v>0</v>
      </c>
      <c r="AW344" s="200">
        <v>1040</v>
      </c>
      <c r="AX344" s="200">
        <v>0</v>
      </c>
      <c r="AY344" s="200">
        <v>0</v>
      </c>
      <c r="AZ344" s="200">
        <v>0</v>
      </c>
      <c r="BA344" s="200">
        <v>390</v>
      </c>
      <c r="BB344" s="200">
        <v>144120</v>
      </c>
      <c r="BC344" s="200">
        <v>0</v>
      </c>
      <c r="BD344" s="200">
        <v>0</v>
      </c>
      <c r="BE344" s="200">
        <v>0</v>
      </c>
      <c r="BF344" s="200">
        <v>0</v>
      </c>
      <c r="BG344" s="200">
        <v>0</v>
      </c>
      <c r="BH344" s="200">
        <v>10537.47</v>
      </c>
      <c r="BI344" s="205" t="s">
        <v>320</v>
      </c>
      <c r="BJ344" s="205" t="s">
        <v>320</v>
      </c>
      <c r="BK344" s="205" t="s">
        <v>320</v>
      </c>
      <c r="BL344" s="205" t="s">
        <v>320</v>
      </c>
      <c r="BM344" s="205" t="s">
        <v>320</v>
      </c>
      <c r="BN344" s="205" t="s">
        <v>320</v>
      </c>
      <c r="BO344" s="205" t="s">
        <v>320</v>
      </c>
      <c r="BP344" s="205" t="s">
        <v>320</v>
      </c>
      <c r="BQ344" s="205" t="s">
        <v>320</v>
      </c>
      <c r="BR344" s="205" t="s">
        <v>320</v>
      </c>
      <c r="BS344" s="205" t="s">
        <v>320</v>
      </c>
      <c r="BT344" s="200">
        <v>0</v>
      </c>
      <c r="BU344" s="200">
        <v>0</v>
      </c>
      <c r="BV344" s="200">
        <v>0</v>
      </c>
      <c r="BW344" s="200">
        <v>0</v>
      </c>
      <c r="BX344" s="200">
        <v>0</v>
      </c>
      <c r="BY344" s="200">
        <v>0</v>
      </c>
      <c r="BZ344" s="200">
        <v>0</v>
      </c>
      <c r="CA344" s="200">
        <v>0</v>
      </c>
      <c r="CB344" s="200">
        <v>0</v>
      </c>
      <c r="CC344" s="200">
        <v>0</v>
      </c>
      <c r="CD344" s="200">
        <v>0</v>
      </c>
      <c r="CE344" s="200">
        <v>0</v>
      </c>
      <c r="CF344" s="200">
        <v>0</v>
      </c>
      <c r="CG344" s="200">
        <v>0</v>
      </c>
      <c r="CH344" s="205" t="s">
        <v>320</v>
      </c>
      <c r="CI344" s="200">
        <v>0</v>
      </c>
      <c r="CJ344" s="200">
        <v>0</v>
      </c>
      <c r="CK344" s="200">
        <v>0</v>
      </c>
      <c r="CL344" s="200">
        <v>0</v>
      </c>
      <c r="CM344" s="200">
        <v>0</v>
      </c>
      <c r="CN344" s="200">
        <v>0</v>
      </c>
      <c r="CO344" s="200">
        <v>0</v>
      </c>
      <c r="CP344" s="200">
        <v>0</v>
      </c>
      <c r="CQ344" s="200">
        <v>0</v>
      </c>
      <c r="CR344" s="200">
        <v>0</v>
      </c>
      <c r="CS344" s="200">
        <v>0</v>
      </c>
      <c r="CT344" s="205" t="s">
        <v>320</v>
      </c>
      <c r="CU344" s="209" t="s">
        <v>320</v>
      </c>
    </row>
    <row r="345" ht="15.4" customHeight="1" spans="1:99">
      <c r="A345" s="201" t="s">
        <v>907</v>
      </c>
      <c r="B345" s="202" t="s">
        <v>134</v>
      </c>
      <c r="C345" s="202" t="s">
        <v>134</v>
      </c>
      <c r="D345" s="202" t="s">
        <v>908</v>
      </c>
      <c r="E345" s="200">
        <v>14613452.76</v>
      </c>
      <c r="F345" s="200">
        <v>12153054.42</v>
      </c>
      <c r="G345" s="200">
        <v>6255672</v>
      </c>
      <c r="H345" s="200">
        <v>1964393</v>
      </c>
      <c r="I345" s="200">
        <v>2348568.02</v>
      </c>
      <c r="J345" s="200">
        <v>98373.19</v>
      </c>
      <c r="K345" s="200">
        <v>226763.1</v>
      </c>
      <c r="L345" s="200">
        <v>1220545.11</v>
      </c>
      <c r="M345" s="200">
        <v>26230</v>
      </c>
      <c r="N345" s="200">
        <v>12510</v>
      </c>
      <c r="O345" s="200">
        <v>0</v>
      </c>
      <c r="P345" s="200">
        <v>2331503.58</v>
      </c>
      <c r="Q345" s="200">
        <v>190054.02</v>
      </c>
      <c r="R345" s="200">
        <v>44826.4</v>
      </c>
      <c r="S345" s="200">
        <v>0</v>
      </c>
      <c r="T345" s="200">
        <v>1182</v>
      </c>
      <c r="U345" s="200">
        <v>6168.72</v>
      </c>
      <c r="V345" s="200">
        <v>41066.19</v>
      </c>
      <c r="W345" s="200">
        <v>36020.51</v>
      </c>
      <c r="X345" s="200">
        <v>0</v>
      </c>
      <c r="Y345" s="200">
        <v>0</v>
      </c>
      <c r="Z345" s="200">
        <v>143528.19</v>
      </c>
      <c r="AA345" s="200">
        <v>0</v>
      </c>
      <c r="AB345" s="200">
        <v>173581.1</v>
      </c>
      <c r="AC345" s="200">
        <v>0</v>
      </c>
      <c r="AD345" s="200">
        <v>10971</v>
      </c>
      <c r="AE345" s="200">
        <v>84226</v>
      </c>
      <c r="AF345" s="200">
        <v>8036</v>
      </c>
      <c r="AG345" s="200">
        <v>0</v>
      </c>
      <c r="AH345" s="200">
        <v>0</v>
      </c>
      <c r="AI345" s="200">
        <v>3800</v>
      </c>
      <c r="AJ345" s="200">
        <v>0</v>
      </c>
      <c r="AK345" s="200">
        <v>820250</v>
      </c>
      <c r="AL345" s="200">
        <v>121719</v>
      </c>
      <c r="AM345" s="200">
        <v>38840.84</v>
      </c>
      <c r="AN345" s="200">
        <v>40000</v>
      </c>
      <c r="AO345" s="200">
        <v>539250</v>
      </c>
      <c r="AP345" s="200">
        <v>9124.53</v>
      </c>
      <c r="AQ345" s="200">
        <v>18859.08</v>
      </c>
      <c r="AR345" s="200">
        <v>93679.76</v>
      </c>
      <c r="AS345" s="200">
        <v>0</v>
      </c>
      <c r="AT345" s="200">
        <v>0</v>
      </c>
      <c r="AU345" s="200">
        <v>0</v>
      </c>
      <c r="AV345" s="200">
        <v>0</v>
      </c>
      <c r="AW345" s="200">
        <v>58776.2</v>
      </c>
      <c r="AX345" s="200">
        <v>27446.2</v>
      </c>
      <c r="AY345" s="200">
        <v>0</v>
      </c>
      <c r="AZ345" s="200">
        <v>0</v>
      </c>
      <c r="BA345" s="200">
        <v>2891.6</v>
      </c>
      <c r="BB345" s="200">
        <v>0</v>
      </c>
      <c r="BC345" s="200">
        <v>906.96</v>
      </c>
      <c r="BD345" s="200">
        <v>0</v>
      </c>
      <c r="BE345" s="200">
        <v>0</v>
      </c>
      <c r="BF345" s="200">
        <v>0</v>
      </c>
      <c r="BG345" s="200">
        <v>0</v>
      </c>
      <c r="BH345" s="200">
        <v>3658.8</v>
      </c>
      <c r="BI345" s="205" t="s">
        <v>320</v>
      </c>
      <c r="BJ345" s="205" t="s">
        <v>320</v>
      </c>
      <c r="BK345" s="205" t="s">
        <v>320</v>
      </c>
      <c r="BL345" s="205" t="s">
        <v>320</v>
      </c>
      <c r="BM345" s="205" t="s">
        <v>320</v>
      </c>
      <c r="BN345" s="205" t="s">
        <v>320</v>
      </c>
      <c r="BO345" s="205" t="s">
        <v>320</v>
      </c>
      <c r="BP345" s="205" t="s">
        <v>320</v>
      </c>
      <c r="BQ345" s="205" t="s">
        <v>320</v>
      </c>
      <c r="BR345" s="205" t="s">
        <v>320</v>
      </c>
      <c r="BS345" s="205" t="s">
        <v>320</v>
      </c>
      <c r="BT345" s="200">
        <v>35215</v>
      </c>
      <c r="BU345" s="200">
        <v>0</v>
      </c>
      <c r="BV345" s="200">
        <v>35215</v>
      </c>
      <c r="BW345" s="200">
        <v>0</v>
      </c>
      <c r="BX345" s="200">
        <v>0</v>
      </c>
      <c r="BY345" s="200">
        <v>0</v>
      </c>
      <c r="BZ345" s="200">
        <v>0</v>
      </c>
      <c r="CA345" s="200">
        <v>0</v>
      </c>
      <c r="CB345" s="200">
        <v>0</v>
      </c>
      <c r="CC345" s="200">
        <v>0</v>
      </c>
      <c r="CD345" s="200">
        <v>0</v>
      </c>
      <c r="CE345" s="200">
        <v>0</v>
      </c>
      <c r="CF345" s="200">
        <v>0</v>
      </c>
      <c r="CG345" s="200">
        <v>0</v>
      </c>
      <c r="CH345" s="205" t="s">
        <v>320</v>
      </c>
      <c r="CI345" s="200">
        <v>0</v>
      </c>
      <c r="CJ345" s="200">
        <v>0</v>
      </c>
      <c r="CK345" s="200">
        <v>0</v>
      </c>
      <c r="CL345" s="200">
        <v>0</v>
      </c>
      <c r="CM345" s="200">
        <v>0</v>
      </c>
      <c r="CN345" s="200">
        <v>0</v>
      </c>
      <c r="CO345" s="200">
        <v>0</v>
      </c>
      <c r="CP345" s="200">
        <v>0</v>
      </c>
      <c r="CQ345" s="200">
        <v>0</v>
      </c>
      <c r="CR345" s="200">
        <v>0</v>
      </c>
      <c r="CS345" s="200">
        <v>0</v>
      </c>
      <c r="CT345" s="205" t="s">
        <v>320</v>
      </c>
      <c r="CU345" s="209" t="s">
        <v>320</v>
      </c>
    </row>
    <row r="346" ht="15.4" customHeight="1" spans="1:99">
      <c r="A346" s="201" t="s">
        <v>909</v>
      </c>
      <c r="B346" s="202" t="s">
        <v>134</v>
      </c>
      <c r="C346" s="202" t="s">
        <v>134</v>
      </c>
      <c r="D346" s="202" t="s">
        <v>910</v>
      </c>
      <c r="E346" s="200">
        <v>379986.33</v>
      </c>
      <c r="F346" s="200">
        <v>0</v>
      </c>
      <c r="G346" s="200">
        <v>0</v>
      </c>
      <c r="H346" s="200">
        <v>0</v>
      </c>
      <c r="I346" s="200">
        <v>0</v>
      </c>
      <c r="J346" s="200">
        <v>0</v>
      </c>
      <c r="K346" s="200">
        <v>0</v>
      </c>
      <c r="L346" s="200">
        <v>0</v>
      </c>
      <c r="M346" s="200">
        <v>0</v>
      </c>
      <c r="N346" s="200">
        <v>0</v>
      </c>
      <c r="O346" s="200">
        <v>0</v>
      </c>
      <c r="P346" s="200">
        <v>379986.33</v>
      </c>
      <c r="Q346" s="200">
        <v>0</v>
      </c>
      <c r="R346" s="200">
        <v>0</v>
      </c>
      <c r="S346" s="200">
        <v>0</v>
      </c>
      <c r="T346" s="200">
        <v>0</v>
      </c>
      <c r="U346" s="200">
        <v>0</v>
      </c>
      <c r="V346" s="200">
        <v>0</v>
      </c>
      <c r="W346" s="200">
        <v>0</v>
      </c>
      <c r="X346" s="200">
        <v>0</v>
      </c>
      <c r="Y346" s="200">
        <v>0</v>
      </c>
      <c r="Z346" s="200">
        <v>0</v>
      </c>
      <c r="AA346" s="200">
        <v>0</v>
      </c>
      <c r="AB346" s="200">
        <v>379986.33</v>
      </c>
      <c r="AC346" s="200">
        <v>0</v>
      </c>
      <c r="AD346" s="200">
        <v>0</v>
      </c>
      <c r="AE346" s="200">
        <v>0</v>
      </c>
      <c r="AF346" s="200">
        <v>0</v>
      </c>
      <c r="AG346" s="200">
        <v>0</v>
      </c>
      <c r="AH346" s="200">
        <v>0</v>
      </c>
      <c r="AI346" s="200">
        <v>0</v>
      </c>
      <c r="AJ346" s="200">
        <v>0</v>
      </c>
      <c r="AK346" s="200">
        <v>0</v>
      </c>
      <c r="AL346" s="200">
        <v>0</v>
      </c>
      <c r="AM346" s="200">
        <v>0</v>
      </c>
      <c r="AN346" s="200">
        <v>0</v>
      </c>
      <c r="AO346" s="200">
        <v>0</v>
      </c>
      <c r="AP346" s="200">
        <v>0</v>
      </c>
      <c r="AQ346" s="200">
        <v>0</v>
      </c>
      <c r="AR346" s="200">
        <v>0</v>
      </c>
      <c r="AS346" s="200">
        <v>0</v>
      </c>
      <c r="AT346" s="200">
        <v>0</v>
      </c>
      <c r="AU346" s="200">
        <v>0</v>
      </c>
      <c r="AV346" s="200">
        <v>0</v>
      </c>
      <c r="AW346" s="200">
        <v>0</v>
      </c>
      <c r="AX346" s="200">
        <v>0</v>
      </c>
      <c r="AY346" s="200">
        <v>0</v>
      </c>
      <c r="AZ346" s="200">
        <v>0</v>
      </c>
      <c r="BA346" s="200">
        <v>0</v>
      </c>
      <c r="BB346" s="200">
        <v>0</v>
      </c>
      <c r="BC346" s="200">
        <v>0</v>
      </c>
      <c r="BD346" s="200">
        <v>0</v>
      </c>
      <c r="BE346" s="200">
        <v>0</v>
      </c>
      <c r="BF346" s="200">
        <v>0</v>
      </c>
      <c r="BG346" s="200">
        <v>0</v>
      </c>
      <c r="BH346" s="200">
        <v>0</v>
      </c>
      <c r="BI346" s="205" t="s">
        <v>320</v>
      </c>
      <c r="BJ346" s="205" t="s">
        <v>320</v>
      </c>
      <c r="BK346" s="205" t="s">
        <v>320</v>
      </c>
      <c r="BL346" s="205" t="s">
        <v>320</v>
      </c>
      <c r="BM346" s="205" t="s">
        <v>320</v>
      </c>
      <c r="BN346" s="205" t="s">
        <v>320</v>
      </c>
      <c r="BO346" s="205" t="s">
        <v>320</v>
      </c>
      <c r="BP346" s="205" t="s">
        <v>320</v>
      </c>
      <c r="BQ346" s="205" t="s">
        <v>320</v>
      </c>
      <c r="BR346" s="205" t="s">
        <v>320</v>
      </c>
      <c r="BS346" s="205" t="s">
        <v>320</v>
      </c>
      <c r="BT346" s="200">
        <v>0</v>
      </c>
      <c r="BU346" s="200">
        <v>0</v>
      </c>
      <c r="BV346" s="200">
        <v>0</v>
      </c>
      <c r="BW346" s="200">
        <v>0</v>
      </c>
      <c r="BX346" s="200">
        <v>0</v>
      </c>
      <c r="BY346" s="200">
        <v>0</v>
      </c>
      <c r="BZ346" s="200">
        <v>0</v>
      </c>
      <c r="CA346" s="200">
        <v>0</v>
      </c>
      <c r="CB346" s="200">
        <v>0</v>
      </c>
      <c r="CC346" s="200">
        <v>0</v>
      </c>
      <c r="CD346" s="200">
        <v>0</v>
      </c>
      <c r="CE346" s="200">
        <v>0</v>
      </c>
      <c r="CF346" s="200">
        <v>0</v>
      </c>
      <c r="CG346" s="200">
        <v>0</v>
      </c>
      <c r="CH346" s="205" t="s">
        <v>320</v>
      </c>
      <c r="CI346" s="200">
        <v>0</v>
      </c>
      <c r="CJ346" s="200">
        <v>0</v>
      </c>
      <c r="CK346" s="200">
        <v>0</v>
      </c>
      <c r="CL346" s="200">
        <v>0</v>
      </c>
      <c r="CM346" s="200">
        <v>0</v>
      </c>
      <c r="CN346" s="200">
        <v>0</v>
      </c>
      <c r="CO346" s="200">
        <v>0</v>
      </c>
      <c r="CP346" s="200">
        <v>0</v>
      </c>
      <c r="CQ346" s="200">
        <v>0</v>
      </c>
      <c r="CR346" s="200">
        <v>0</v>
      </c>
      <c r="CS346" s="200">
        <v>0</v>
      </c>
      <c r="CT346" s="205" t="s">
        <v>320</v>
      </c>
      <c r="CU346" s="209" t="s">
        <v>320</v>
      </c>
    </row>
    <row r="347" ht="15.4" customHeight="1" spans="1:99">
      <c r="A347" s="201" t="s">
        <v>911</v>
      </c>
      <c r="B347" s="202" t="s">
        <v>134</v>
      </c>
      <c r="C347" s="202" t="s">
        <v>134</v>
      </c>
      <c r="D347" s="202" t="s">
        <v>912</v>
      </c>
      <c r="E347" s="200">
        <v>63436572.62</v>
      </c>
      <c r="F347" s="200">
        <v>42975905.6</v>
      </c>
      <c r="G347" s="200">
        <v>3934731</v>
      </c>
      <c r="H347" s="200">
        <v>1743600.02</v>
      </c>
      <c r="I347" s="200">
        <v>35551647.88</v>
      </c>
      <c r="J347" s="200">
        <v>522085.17</v>
      </c>
      <c r="K347" s="200">
        <v>0</v>
      </c>
      <c r="L347" s="200">
        <v>0</v>
      </c>
      <c r="M347" s="200">
        <v>854800.43</v>
      </c>
      <c r="N347" s="200">
        <v>0</v>
      </c>
      <c r="O347" s="200">
        <v>369041.1</v>
      </c>
      <c r="P347" s="200">
        <v>15814217.24</v>
      </c>
      <c r="Q347" s="200">
        <v>2590392.59</v>
      </c>
      <c r="R347" s="200">
        <v>0</v>
      </c>
      <c r="S347" s="200">
        <v>0</v>
      </c>
      <c r="T347" s="200">
        <v>0</v>
      </c>
      <c r="U347" s="200">
        <v>23059.42</v>
      </c>
      <c r="V347" s="200">
        <v>0</v>
      </c>
      <c r="W347" s="200">
        <v>62566.63</v>
      </c>
      <c r="X347" s="200">
        <v>0</v>
      </c>
      <c r="Y347" s="200">
        <v>135795.79</v>
      </c>
      <c r="Z347" s="200">
        <v>944563.73</v>
      </c>
      <c r="AA347" s="200">
        <v>0</v>
      </c>
      <c r="AB347" s="200">
        <v>542127.98</v>
      </c>
      <c r="AC347" s="200">
        <v>21400</v>
      </c>
      <c r="AD347" s="200">
        <v>23080</v>
      </c>
      <c r="AE347" s="200">
        <v>20504.83</v>
      </c>
      <c r="AF347" s="200">
        <v>372635.85</v>
      </c>
      <c r="AG347" s="200">
        <v>7259.67</v>
      </c>
      <c r="AH347" s="200">
        <v>0</v>
      </c>
      <c r="AI347" s="200">
        <v>0</v>
      </c>
      <c r="AJ347" s="200">
        <v>7604</v>
      </c>
      <c r="AK347" s="200">
        <v>8327308.25</v>
      </c>
      <c r="AL347" s="200">
        <v>831980.41</v>
      </c>
      <c r="AM347" s="200">
        <v>742787.47</v>
      </c>
      <c r="AN347" s="200">
        <v>205840.48</v>
      </c>
      <c r="AO347" s="200">
        <v>0</v>
      </c>
      <c r="AP347" s="200">
        <v>955310.14</v>
      </c>
      <c r="AQ347" s="200">
        <v>0</v>
      </c>
      <c r="AR347" s="200">
        <v>4646449.78</v>
      </c>
      <c r="AS347" s="200">
        <v>89762.8</v>
      </c>
      <c r="AT347" s="200">
        <v>0</v>
      </c>
      <c r="AU347" s="200">
        <v>0</v>
      </c>
      <c r="AV347" s="200">
        <v>36427.76</v>
      </c>
      <c r="AW347" s="200">
        <v>2919300.22</v>
      </c>
      <c r="AX347" s="200">
        <v>0</v>
      </c>
      <c r="AY347" s="200">
        <v>0</v>
      </c>
      <c r="AZ347" s="200">
        <v>0</v>
      </c>
      <c r="BA347" s="200">
        <v>0</v>
      </c>
      <c r="BB347" s="200">
        <v>0</v>
      </c>
      <c r="BC347" s="200">
        <v>1600959</v>
      </c>
      <c r="BD347" s="200">
        <v>0</v>
      </c>
      <c r="BE347" s="200">
        <v>0</v>
      </c>
      <c r="BF347" s="200">
        <v>0</v>
      </c>
      <c r="BG347" s="200">
        <v>0</v>
      </c>
      <c r="BH347" s="200">
        <v>0</v>
      </c>
      <c r="BI347" s="205" t="s">
        <v>320</v>
      </c>
      <c r="BJ347" s="205" t="s">
        <v>320</v>
      </c>
      <c r="BK347" s="205" t="s">
        <v>320</v>
      </c>
      <c r="BL347" s="205" t="s">
        <v>320</v>
      </c>
      <c r="BM347" s="205" t="s">
        <v>320</v>
      </c>
      <c r="BN347" s="205" t="s">
        <v>320</v>
      </c>
      <c r="BO347" s="205" t="s">
        <v>320</v>
      </c>
      <c r="BP347" s="205" t="s">
        <v>320</v>
      </c>
      <c r="BQ347" s="205" t="s">
        <v>320</v>
      </c>
      <c r="BR347" s="205" t="s">
        <v>320</v>
      </c>
      <c r="BS347" s="205" t="s">
        <v>320</v>
      </c>
      <c r="BT347" s="200">
        <v>0</v>
      </c>
      <c r="BU347" s="200">
        <v>0</v>
      </c>
      <c r="BV347" s="200">
        <v>0</v>
      </c>
      <c r="BW347" s="200">
        <v>0</v>
      </c>
      <c r="BX347" s="200">
        <v>0</v>
      </c>
      <c r="BY347" s="200">
        <v>0</v>
      </c>
      <c r="BZ347" s="200">
        <v>0</v>
      </c>
      <c r="CA347" s="200">
        <v>0</v>
      </c>
      <c r="CB347" s="200">
        <v>0</v>
      </c>
      <c r="CC347" s="200">
        <v>0</v>
      </c>
      <c r="CD347" s="200">
        <v>0</v>
      </c>
      <c r="CE347" s="200">
        <v>0</v>
      </c>
      <c r="CF347" s="200">
        <v>0</v>
      </c>
      <c r="CG347" s="200">
        <v>0</v>
      </c>
      <c r="CH347" s="205" t="s">
        <v>320</v>
      </c>
      <c r="CI347" s="200">
        <v>0</v>
      </c>
      <c r="CJ347" s="200">
        <v>0</v>
      </c>
      <c r="CK347" s="200">
        <v>0</v>
      </c>
      <c r="CL347" s="200">
        <v>0</v>
      </c>
      <c r="CM347" s="200">
        <v>0</v>
      </c>
      <c r="CN347" s="200">
        <v>0</v>
      </c>
      <c r="CO347" s="200">
        <v>0</v>
      </c>
      <c r="CP347" s="200">
        <v>0</v>
      </c>
      <c r="CQ347" s="200">
        <v>0</v>
      </c>
      <c r="CR347" s="200">
        <v>0</v>
      </c>
      <c r="CS347" s="200">
        <v>0</v>
      </c>
      <c r="CT347" s="205" t="s">
        <v>320</v>
      </c>
      <c r="CU347" s="209" t="s">
        <v>320</v>
      </c>
    </row>
    <row r="348" ht="15.4" customHeight="1" spans="1:99">
      <c r="A348" s="201" t="s">
        <v>913</v>
      </c>
      <c r="B348" s="202" t="s">
        <v>134</v>
      </c>
      <c r="C348" s="202" t="s">
        <v>134</v>
      </c>
      <c r="D348" s="202" t="s">
        <v>914</v>
      </c>
      <c r="E348" s="200">
        <v>198300</v>
      </c>
      <c r="F348" s="200">
        <v>0</v>
      </c>
      <c r="G348" s="200">
        <v>0</v>
      </c>
      <c r="H348" s="200">
        <v>0</v>
      </c>
      <c r="I348" s="200">
        <v>0</v>
      </c>
      <c r="J348" s="200">
        <v>0</v>
      </c>
      <c r="K348" s="200">
        <v>0</v>
      </c>
      <c r="L348" s="200">
        <v>0</v>
      </c>
      <c r="M348" s="200">
        <v>0</v>
      </c>
      <c r="N348" s="200">
        <v>0</v>
      </c>
      <c r="O348" s="200">
        <v>0</v>
      </c>
      <c r="P348" s="200">
        <v>198300</v>
      </c>
      <c r="Q348" s="200">
        <v>0</v>
      </c>
      <c r="R348" s="200">
        <v>0</v>
      </c>
      <c r="S348" s="200">
        <v>0</v>
      </c>
      <c r="T348" s="200">
        <v>0</v>
      </c>
      <c r="U348" s="200">
        <v>0</v>
      </c>
      <c r="V348" s="200">
        <v>0</v>
      </c>
      <c r="W348" s="200">
        <v>0</v>
      </c>
      <c r="X348" s="200">
        <v>0</v>
      </c>
      <c r="Y348" s="200">
        <v>0</v>
      </c>
      <c r="Z348" s="200">
        <v>0</v>
      </c>
      <c r="AA348" s="200">
        <v>0</v>
      </c>
      <c r="AB348" s="200">
        <v>0</v>
      </c>
      <c r="AC348" s="200">
        <v>0</v>
      </c>
      <c r="AD348" s="200">
        <v>0</v>
      </c>
      <c r="AE348" s="200">
        <v>0</v>
      </c>
      <c r="AF348" s="200">
        <v>0</v>
      </c>
      <c r="AG348" s="200">
        <v>0</v>
      </c>
      <c r="AH348" s="200">
        <v>0</v>
      </c>
      <c r="AI348" s="200">
        <v>0</v>
      </c>
      <c r="AJ348" s="200">
        <v>0</v>
      </c>
      <c r="AK348" s="200">
        <v>198300</v>
      </c>
      <c r="AL348" s="200">
        <v>0</v>
      </c>
      <c r="AM348" s="200">
        <v>0</v>
      </c>
      <c r="AN348" s="200">
        <v>0</v>
      </c>
      <c r="AO348" s="200">
        <v>0</v>
      </c>
      <c r="AP348" s="200">
        <v>0</v>
      </c>
      <c r="AQ348" s="200">
        <v>0</v>
      </c>
      <c r="AR348" s="200">
        <v>0</v>
      </c>
      <c r="AS348" s="200">
        <v>0</v>
      </c>
      <c r="AT348" s="200">
        <v>0</v>
      </c>
      <c r="AU348" s="200">
        <v>0</v>
      </c>
      <c r="AV348" s="200">
        <v>0</v>
      </c>
      <c r="AW348" s="200">
        <v>0</v>
      </c>
      <c r="AX348" s="200">
        <v>0</v>
      </c>
      <c r="AY348" s="200">
        <v>0</v>
      </c>
      <c r="AZ348" s="200">
        <v>0</v>
      </c>
      <c r="BA348" s="200">
        <v>0</v>
      </c>
      <c r="BB348" s="200">
        <v>0</v>
      </c>
      <c r="BC348" s="200">
        <v>0</v>
      </c>
      <c r="BD348" s="200">
        <v>0</v>
      </c>
      <c r="BE348" s="200">
        <v>0</v>
      </c>
      <c r="BF348" s="200">
        <v>0</v>
      </c>
      <c r="BG348" s="200">
        <v>0</v>
      </c>
      <c r="BH348" s="200">
        <v>0</v>
      </c>
      <c r="BI348" s="205" t="s">
        <v>320</v>
      </c>
      <c r="BJ348" s="205" t="s">
        <v>320</v>
      </c>
      <c r="BK348" s="205" t="s">
        <v>320</v>
      </c>
      <c r="BL348" s="205" t="s">
        <v>320</v>
      </c>
      <c r="BM348" s="205" t="s">
        <v>320</v>
      </c>
      <c r="BN348" s="205" t="s">
        <v>320</v>
      </c>
      <c r="BO348" s="205" t="s">
        <v>320</v>
      </c>
      <c r="BP348" s="205" t="s">
        <v>320</v>
      </c>
      <c r="BQ348" s="205" t="s">
        <v>320</v>
      </c>
      <c r="BR348" s="205" t="s">
        <v>320</v>
      </c>
      <c r="BS348" s="205" t="s">
        <v>320</v>
      </c>
      <c r="BT348" s="200">
        <v>0</v>
      </c>
      <c r="BU348" s="200">
        <v>0</v>
      </c>
      <c r="BV348" s="200">
        <v>0</v>
      </c>
      <c r="BW348" s="200">
        <v>0</v>
      </c>
      <c r="BX348" s="200">
        <v>0</v>
      </c>
      <c r="BY348" s="200">
        <v>0</v>
      </c>
      <c r="BZ348" s="200">
        <v>0</v>
      </c>
      <c r="CA348" s="200">
        <v>0</v>
      </c>
      <c r="CB348" s="200">
        <v>0</v>
      </c>
      <c r="CC348" s="200">
        <v>0</v>
      </c>
      <c r="CD348" s="200">
        <v>0</v>
      </c>
      <c r="CE348" s="200">
        <v>0</v>
      </c>
      <c r="CF348" s="200">
        <v>0</v>
      </c>
      <c r="CG348" s="200">
        <v>0</v>
      </c>
      <c r="CH348" s="205" t="s">
        <v>320</v>
      </c>
      <c r="CI348" s="200">
        <v>0</v>
      </c>
      <c r="CJ348" s="200">
        <v>0</v>
      </c>
      <c r="CK348" s="200">
        <v>0</v>
      </c>
      <c r="CL348" s="200">
        <v>0</v>
      </c>
      <c r="CM348" s="200">
        <v>0</v>
      </c>
      <c r="CN348" s="200">
        <v>0</v>
      </c>
      <c r="CO348" s="200">
        <v>0</v>
      </c>
      <c r="CP348" s="200">
        <v>0</v>
      </c>
      <c r="CQ348" s="200">
        <v>0</v>
      </c>
      <c r="CR348" s="200">
        <v>0</v>
      </c>
      <c r="CS348" s="200">
        <v>0</v>
      </c>
      <c r="CT348" s="205" t="s">
        <v>320</v>
      </c>
      <c r="CU348" s="209" t="s">
        <v>320</v>
      </c>
    </row>
    <row r="349" ht="15.4" customHeight="1" spans="1:99">
      <c r="A349" s="201" t="s">
        <v>915</v>
      </c>
      <c r="B349" s="202" t="s">
        <v>134</v>
      </c>
      <c r="C349" s="202" t="s">
        <v>134</v>
      </c>
      <c r="D349" s="202" t="s">
        <v>916</v>
      </c>
      <c r="E349" s="200">
        <v>549453.15</v>
      </c>
      <c r="F349" s="200">
        <v>0</v>
      </c>
      <c r="G349" s="200">
        <v>0</v>
      </c>
      <c r="H349" s="200">
        <v>0</v>
      </c>
      <c r="I349" s="200">
        <v>0</v>
      </c>
      <c r="J349" s="200">
        <v>0</v>
      </c>
      <c r="K349" s="200">
        <v>0</v>
      </c>
      <c r="L349" s="200">
        <v>0</v>
      </c>
      <c r="M349" s="200">
        <v>0</v>
      </c>
      <c r="N349" s="200">
        <v>0</v>
      </c>
      <c r="O349" s="200">
        <v>0</v>
      </c>
      <c r="P349" s="200">
        <v>549453.15</v>
      </c>
      <c r="Q349" s="200">
        <v>0</v>
      </c>
      <c r="R349" s="200">
        <v>0</v>
      </c>
      <c r="S349" s="200">
        <v>0</v>
      </c>
      <c r="T349" s="200">
        <v>0</v>
      </c>
      <c r="U349" s="200">
        <v>0</v>
      </c>
      <c r="V349" s="200">
        <v>0</v>
      </c>
      <c r="W349" s="200">
        <v>0</v>
      </c>
      <c r="X349" s="200">
        <v>0</v>
      </c>
      <c r="Y349" s="200">
        <v>0</v>
      </c>
      <c r="Z349" s="200">
        <v>0</v>
      </c>
      <c r="AA349" s="200">
        <v>0</v>
      </c>
      <c r="AB349" s="200">
        <v>549453.15</v>
      </c>
      <c r="AC349" s="200">
        <v>0</v>
      </c>
      <c r="AD349" s="200">
        <v>0</v>
      </c>
      <c r="AE349" s="200">
        <v>0</v>
      </c>
      <c r="AF349" s="200">
        <v>0</v>
      </c>
      <c r="AG349" s="200">
        <v>0</v>
      </c>
      <c r="AH349" s="200">
        <v>0</v>
      </c>
      <c r="AI349" s="200">
        <v>0</v>
      </c>
      <c r="AJ349" s="200">
        <v>0</v>
      </c>
      <c r="AK349" s="200">
        <v>0</v>
      </c>
      <c r="AL349" s="200">
        <v>0</v>
      </c>
      <c r="AM349" s="200">
        <v>0</v>
      </c>
      <c r="AN349" s="200">
        <v>0</v>
      </c>
      <c r="AO349" s="200">
        <v>0</v>
      </c>
      <c r="AP349" s="200">
        <v>0</v>
      </c>
      <c r="AQ349" s="200">
        <v>0</v>
      </c>
      <c r="AR349" s="200">
        <v>0</v>
      </c>
      <c r="AS349" s="200">
        <v>0</v>
      </c>
      <c r="AT349" s="200">
        <v>0</v>
      </c>
      <c r="AU349" s="200">
        <v>0</v>
      </c>
      <c r="AV349" s="200">
        <v>0</v>
      </c>
      <c r="AW349" s="200">
        <v>0</v>
      </c>
      <c r="AX349" s="200">
        <v>0</v>
      </c>
      <c r="AY349" s="200">
        <v>0</v>
      </c>
      <c r="AZ349" s="200">
        <v>0</v>
      </c>
      <c r="BA349" s="200">
        <v>0</v>
      </c>
      <c r="BB349" s="200">
        <v>0</v>
      </c>
      <c r="BC349" s="200">
        <v>0</v>
      </c>
      <c r="BD349" s="200">
        <v>0</v>
      </c>
      <c r="BE349" s="200">
        <v>0</v>
      </c>
      <c r="BF349" s="200">
        <v>0</v>
      </c>
      <c r="BG349" s="200">
        <v>0</v>
      </c>
      <c r="BH349" s="200">
        <v>0</v>
      </c>
      <c r="BI349" s="205" t="s">
        <v>320</v>
      </c>
      <c r="BJ349" s="205" t="s">
        <v>320</v>
      </c>
      <c r="BK349" s="205" t="s">
        <v>320</v>
      </c>
      <c r="BL349" s="205" t="s">
        <v>320</v>
      </c>
      <c r="BM349" s="205" t="s">
        <v>320</v>
      </c>
      <c r="BN349" s="205" t="s">
        <v>320</v>
      </c>
      <c r="BO349" s="205" t="s">
        <v>320</v>
      </c>
      <c r="BP349" s="205" t="s">
        <v>320</v>
      </c>
      <c r="BQ349" s="205" t="s">
        <v>320</v>
      </c>
      <c r="BR349" s="205" t="s">
        <v>320</v>
      </c>
      <c r="BS349" s="205" t="s">
        <v>320</v>
      </c>
      <c r="BT349" s="200">
        <v>0</v>
      </c>
      <c r="BU349" s="200">
        <v>0</v>
      </c>
      <c r="BV349" s="200">
        <v>0</v>
      </c>
      <c r="BW349" s="200">
        <v>0</v>
      </c>
      <c r="BX349" s="200">
        <v>0</v>
      </c>
      <c r="BY349" s="200">
        <v>0</v>
      </c>
      <c r="BZ349" s="200">
        <v>0</v>
      </c>
      <c r="CA349" s="200">
        <v>0</v>
      </c>
      <c r="CB349" s="200">
        <v>0</v>
      </c>
      <c r="CC349" s="200">
        <v>0</v>
      </c>
      <c r="CD349" s="200">
        <v>0</v>
      </c>
      <c r="CE349" s="200">
        <v>0</v>
      </c>
      <c r="CF349" s="200">
        <v>0</v>
      </c>
      <c r="CG349" s="200">
        <v>0</v>
      </c>
      <c r="CH349" s="205" t="s">
        <v>320</v>
      </c>
      <c r="CI349" s="200">
        <v>0</v>
      </c>
      <c r="CJ349" s="200">
        <v>0</v>
      </c>
      <c r="CK349" s="200">
        <v>0</v>
      </c>
      <c r="CL349" s="200">
        <v>0</v>
      </c>
      <c r="CM349" s="200">
        <v>0</v>
      </c>
      <c r="CN349" s="200">
        <v>0</v>
      </c>
      <c r="CO349" s="200">
        <v>0</v>
      </c>
      <c r="CP349" s="200">
        <v>0</v>
      </c>
      <c r="CQ349" s="200">
        <v>0</v>
      </c>
      <c r="CR349" s="200">
        <v>0</v>
      </c>
      <c r="CS349" s="200">
        <v>0</v>
      </c>
      <c r="CT349" s="205" t="s">
        <v>320</v>
      </c>
      <c r="CU349" s="209" t="s">
        <v>320</v>
      </c>
    </row>
    <row r="350" ht="15.4" customHeight="1" spans="1:99">
      <c r="A350" s="201" t="s">
        <v>917</v>
      </c>
      <c r="B350" s="202" t="s">
        <v>134</v>
      </c>
      <c r="C350" s="202" t="s">
        <v>134</v>
      </c>
      <c r="D350" s="202" t="s">
        <v>918</v>
      </c>
      <c r="E350" s="200">
        <v>210847</v>
      </c>
      <c r="F350" s="200">
        <v>0</v>
      </c>
      <c r="G350" s="200">
        <v>0</v>
      </c>
      <c r="H350" s="200">
        <v>0</v>
      </c>
      <c r="I350" s="200">
        <v>0</v>
      </c>
      <c r="J350" s="200">
        <v>0</v>
      </c>
      <c r="K350" s="200">
        <v>0</v>
      </c>
      <c r="L350" s="200">
        <v>0</v>
      </c>
      <c r="M350" s="200">
        <v>0</v>
      </c>
      <c r="N350" s="200">
        <v>0</v>
      </c>
      <c r="O350" s="200">
        <v>0</v>
      </c>
      <c r="P350" s="200">
        <v>210847</v>
      </c>
      <c r="Q350" s="200">
        <v>0</v>
      </c>
      <c r="R350" s="200">
        <v>0</v>
      </c>
      <c r="S350" s="200">
        <v>0</v>
      </c>
      <c r="T350" s="200">
        <v>0</v>
      </c>
      <c r="U350" s="200">
        <v>0</v>
      </c>
      <c r="V350" s="200">
        <v>0</v>
      </c>
      <c r="W350" s="200">
        <v>0</v>
      </c>
      <c r="X350" s="200">
        <v>0</v>
      </c>
      <c r="Y350" s="200">
        <v>0</v>
      </c>
      <c r="Z350" s="200">
        <v>0</v>
      </c>
      <c r="AA350" s="200">
        <v>0</v>
      </c>
      <c r="AB350" s="200">
        <v>210847</v>
      </c>
      <c r="AC350" s="200">
        <v>0</v>
      </c>
      <c r="AD350" s="200">
        <v>0</v>
      </c>
      <c r="AE350" s="200">
        <v>0</v>
      </c>
      <c r="AF350" s="200">
        <v>0</v>
      </c>
      <c r="AG350" s="200">
        <v>0</v>
      </c>
      <c r="AH350" s="200">
        <v>0</v>
      </c>
      <c r="AI350" s="200">
        <v>0</v>
      </c>
      <c r="AJ350" s="200">
        <v>0</v>
      </c>
      <c r="AK350" s="200">
        <v>0</v>
      </c>
      <c r="AL350" s="200">
        <v>0</v>
      </c>
      <c r="AM350" s="200">
        <v>0</v>
      </c>
      <c r="AN350" s="200">
        <v>0</v>
      </c>
      <c r="AO350" s="200">
        <v>0</v>
      </c>
      <c r="AP350" s="200">
        <v>0</v>
      </c>
      <c r="AQ350" s="200">
        <v>0</v>
      </c>
      <c r="AR350" s="200">
        <v>0</v>
      </c>
      <c r="AS350" s="200">
        <v>0</v>
      </c>
      <c r="AT350" s="200">
        <v>0</v>
      </c>
      <c r="AU350" s="200">
        <v>0</v>
      </c>
      <c r="AV350" s="200">
        <v>0</v>
      </c>
      <c r="AW350" s="200">
        <v>0</v>
      </c>
      <c r="AX350" s="200">
        <v>0</v>
      </c>
      <c r="AY350" s="200">
        <v>0</v>
      </c>
      <c r="AZ350" s="200">
        <v>0</v>
      </c>
      <c r="BA350" s="200">
        <v>0</v>
      </c>
      <c r="BB350" s="200">
        <v>0</v>
      </c>
      <c r="BC350" s="200">
        <v>0</v>
      </c>
      <c r="BD350" s="200">
        <v>0</v>
      </c>
      <c r="BE350" s="200">
        <v>0</v>
      </c>
      <c r="BF350" s="200">
        <v>0</v>
      </c>
      <c r="BG350" s="200">
        <v>0</v>
      </c>
      <c r="BH350" s="200">
        <v>0</v>
      </c>
      <c r="BI350" s="205" t="s">
        <v>320</v>
      </c>
      <c r="BJ350" s="205" t="s">
        <v>320</v>
      </c>
      <c r="BK350" s="205" t="s">
        <v>320</v>
      </c>
      <c r="BL350" s="205" t="s">
        <v>320</v>
      </c>
      <c r="BM350" s="205" t="s">
        <v>320</v>
      </c>
      <c r="BN350" s="205" t="s">
        <v>320</v>
      </c>
      <c r="BO350" s="205" t="s">
        <v>320</v>
      </c>
      <c r="BP350" s="205" t="s">
        <v>320</v>
      </c>
      <c r="BQ350" s="205" t="s">
        <v>320</v>
      </c>
      <c r="BR350" s="205" t="s">
        <v>320</v>
      </c>
      <c r="BS350" s="205" t="s">
        <v>320</v>
      </c>
      <c r="BT350" s="200">
        <v>0</v>
      </c>
      <c r="BU350" s="200">
        <v>0</v>
      </c>
      <c r="BV350" s="200">
        <v>0</v>
      </c>
      <c r="BW350" s="200">
        <v>0</v>
      </c>
      <c r="BX350" s="200">
        <v>0</v>
      </c>
      <c r="BY350" s="200">
        <v>0</v>
      </c>
      <c r="BZ350" s="200">
        <v>0</v>
      </c>
      <c r="CA350" s="200">
        <v>0</v>
      </c>
      <c r="CB350" s="200">
        <v>0</v>
      </c>
      <c r="CC350" s="200">
        <v>0</v>
      </c>
      <c r="CD350" s="200">
        <v>0</v>
      </c>
      <c r="CE350" s="200">
        <v>0</v>
      </c>
      <c r="CF350" s="200">
        <v>0</v>
      </c>
      <c r="CG350" s="200">
        <v>0</v>
      </c>
      <c r="CH350" s="205" t="s">
        <v>320</v>
      </c>
      <c r="CI350" s="200">
        <v>0</v>
      </c>
      <c r="CJ350" s="200">
        <v>0</v>
      </c>
      <c r="CK350" s="200">
        <v>0</v>
      </c>
      <c r="CL350" s="200">
        <v>0</v>
      </c>
      <c r="CM350" s="200">
        <v>0</v>
      </c>
      <c r="CN350" s="200">
        <v>0</v>
      </c>
      <c r="CO350" s="200">
        <v>0</v>
      </c>
      <c r="CP350" s="200">
        <v>0</v>
      </c>
      <c r="CQ350" s="200">
        <v>0</v>
      </c>
      <c r="CR350" s="200">
        <v>0</v>
      </c>
      <c r="CS350" s="200">
        <v>0</v>
      </c>
      <c r="CT350" s="205" t="s">
        <v>320</v>
      </c>
      <c r="CU350" s="209" t="s">
        <v>320</v>
      </c>
    </row>
    <row r="351" ht="15.4" customHeight="1" spans="1:99">
      <c r="A351" s="201" t="s">
        <v>919</v>
      </c>
      <c r="B351" s="202" t="s">
        <v>134</v>
      </c>
      <c r="C351" s="202" t="s">
        <v>134</v>
      </c>
      <c r="D351" s="202" t="s">
        <v>920</v>
      </c>
      <c r="E351" s="200">
        <v>1225683.36</v>
      </c>
      <c r="F351" s="200">
        <v>0</v>
      </c>
      <c r="G351" s="200">
        <v>0</v>
      </c>
      <c r="H351" s="200">
        <v>0</v>
      </c>
      <c r="I351" s="200">
        <v>0</v>
      </c>
      <c r="J351" s="200">
        <v>0</v>
      </c>
      <c r="K351" s="200">
        <v>0</v>
      </c>
      <c r="L351" s="200">
        <v>0</v>
      </c>
      <c r="M351" s="200">
        <v>0</v>
      </c>
      <c r="N351" s="200">
        <v>0</v>
      </c>
      <c r="O351" s="200">
        <v>0</v>
      </c>
      <c r="P351" s="200">
        <v>1225683.36</v>
      </c>
      <c r="Q351" s="200">
        <v>104098.81</v>
      </c>
      <c r="R351" s="200">
        <v>0</v>
      </c>
      <c r="S351" s="200">
        <v>0</v>
      </c>
      <c r="T351" s="200">
        <v>0</v>
      </c>
      <c r="U351" s="200">
        <v>0</v>
      </c>
      <c r="V351" s="200">
        <v>0</v>
      </c>
      <c r="W351" s="200">
        <v>0</v>
      </c>
      <c r="X351" s="200">
        <v>0</v>
      </c>
      <c r="Y351" s="200">
        <v>0</v>
      </c>
      <c r="Z351" s="200">
        <v>42300</v>
      </c>
      <c r="AA351" s="200">
        <v>0</v>
      </c>
      <c r="AB351" s="200">
        <v>1079284.55</v>
      </c>
      <c r="AC351" s="200">
        <v>0</v>
      </c>
      <c r="AD351" s="200">
        <v>0</v>
      </c>
      <c r="AE351" s="200">
        <v>0</v>
      </c>
      <c r="AF351" s="200">
        <v>0</v>
      </c>
      <c r="AG351" s="200">
        <v>0</v>
      </c>
      <c r="AH351" s="200">
        <v>0</v>
      </c>
      <c r="AI351" s="200">
        <v>0</v>
      </c>
      <c r="AJ351" s="200">
        <v>0</v>
      </c>
      <c r="AK351" s="200">
        <v>0</v>
      </c>
      <c r="AL351" s="200">
        <v>0</v>
      </c>
      <c r="AM351" s="200">
        <v>0</v>
      </c>
      <c r="AN351" s="200">
        <v>0</v>
      </c>
      <c r="AO351" s="200">
        <v>0</v>
      </c>
      <c r="AP351" s="200">
        <v>0</v>
      </c>
      <c r="AQ351" s="200">
        <v>0</v>
      </c>
      <c r="AR351" s="200">
        <v>0</v>
      </c>
      <c r="AS351" s="200">
        <v>0</v>
      </c>
      <c r="AT351" s="200">
        <v>0</v>
      </c>
      <c r="AU351" s="200">
        <v>0</v>
      </c>
      <c r="AV351" s="200">
        <v>0</v>
      </c>
      <c r="AW351" s="200">
        <v>0</v>
      </c>
      <c r="AX351" s="200">
        <v>0</v>
      </c>
      <c r="AY351" s="200">
        <v>0</v>
      </c>
      <c r="AZ351" s="200">
        <v>0</v>
      </c>
      <c r="BA351" s="200">
        <v>0</v>
      </c>
      <c r="BB351" s="200">
        <v>0</v>
      </c>
      <c r="BC351" s="200">
        <v>0</v>
      </c>
      <c r="BD351" s="200">
        <v>0</v>
      </c>
      <c r="BE351" s="200">
        <v>0</v>
      </c>
      <c r="BF351" s="200">
        <v>0</v>
      </c>
      <c r="BG351" s="200">
        <v>0</v>
      </c>
      <c r="BH351" s="200">
        <v>0</v>
      </c>
      <c r="BI351" s="205" t="s">
        <v>320</v>
      </c>
      <c r="BJ351" s="205" t="s">
        <v>320</v>
      </c>
      <c r="BK351" s="205" t="s">
        <v>320</v>
      </c>
      <c r="BL351" s="205" t="s">
        <v>320</v>
      </c>
      <c r="BM351" s="205" t="s">
        <v>320</v>
      </c>
      <c r="BN351" s="205" t="s">
        <v>320</v>
      </c>
      <c r="BO351" s="205" t="s">
        <v>320</v>
      </c>
      <c r="BP351" s="205" t="s">
        <v>320</v>
      </c>
      <c r="BQ351" s="205" t="s">
        <v>320</v>
      </c>
      <c r="BR351" s="205" t="s">
        <v>320</v>
      </c>
      <c r="BS351" s="205" t="s">
        <v>320</v>
      </c>
      <c r="BT351" s="200">
        <v>0</v>
      </c>
      <c r="BU351" s="200">
        <v>0</v>
      </c>
      <c r="BV351" s="200">
        <v>0</v>
      </c>
      <c r="BW351" s="200">
        <v>0</v>
      </c>
      <c r="BX351" s="200">
        <v>0</v>
      </c>
      <c r="BY351" s="200">
        <v>0</v>
      </c>
      <c r="BZ351" s="200">
        <v>0</v>
      </c>
      <c r="CA351" s="200">
        <v>0</v>
      </c>
      <c r="CB351" s="200">
        <v>0</v>
      </c>
      <c r="CC351" s="200">
        <v>0</v>
      </c>
      <c r="CD351" s="200">
        <v>0</v>
      </c>
      <c r="CE351" s="200">
        <v>0</v>
      </c>
      <c r="CF351" s="200">
        <v>0</v>
      </c>
      <c r="CG351" s="200">
        <v>0</v>
      </c>
      <c r="CH351" s="205" t="s">
        <v>320</v>
      </c>
      <c r="CI351" s="200">
        <v>0</v>
      </c>
      <c r="CJ351" s="200">
        <v>0</v>
      </c>
      <c r="CK351" s="200">
        <v>0</v>
      </c>
      <c r="CL351" s="200">
        <v>0</v>
      </c>
      <c r="CM351" s="200">
        <v>0</v>
      </c>
      <c r="CN351" s="200">
        <v>0</v>
      </c>
      <c r="CO351" s="200">
        <v>0</v>
      </c>
      <c r="CP351" s="200">
        <v>0</v>
      </c>
      <c r="CQ351" s="200">
        <v>0</v>
      </c>
      <c r="CR351" s="200">
        <v>0</v>
      </c>
      <c r="CS351" s="200">
        <v>0</v>
      </c>
      <c r="CT351" s="205" t="s">
        <v>320</v>
      </c>
      <c r="CU351" s="209" t="s">
        <v>320</v>
      </c>
    </row>
    <row r="352" ht="15.4" customHeight="1" spans="1:99">
      <c r="A352" s="201" t="s">
        <v>921</v>
      </c>
      <c r="B352" s="202" t="s">
        <v>134</v>
      </c>
      <c r="C352" s="202" t="s">
        <v>134</v>
      </c>
      <c r="D352" s="202" t="s">
        <v>922</v>
      </c>
      <c r="E352" s="200">
        <v>1047276.4</v>
      </c>
      <c r="F352" s="200">
        <v>756848</v>
      </c>
      <c r="G352" s="200">
        <v>270800</v>
      </c>
      <c r="H352" s="200">
        <v>278702</v>
      </c>
      <c r="I352" s="200">
        <v>153766</v>
      </c>
      <c r="J352" s="200">
        <v>14296.21</v>
      </c>
      <c r="K352" s="200">
        <v>23330</v>
      </c>
      <c r="L352" s="200">
        <v>0</v>
      </c>
      <c r="M352" s="200">
        <v>0</v>
      </c>
      <c r="N352" s="200">
        <v>0</v>
      </c>
      <c r="O352" s="200">
        <v>15953.79</v>
      </c>
      <c r="P352" s="200">
        <v>92444</v>
      </c>
      <c r="Q352" s="200">
        <v>0</v>
      </c>
      <c r="R352" s="200">
        <v>0</v>
      </c>
      <c r="S352" s="200">
        <v>0</v>
      </c>
      <c r="T352" s="200">
        <v>0</v>
      </c>
      <c r="U352" s="200">
        <v>0</v>
      </c>
      <c r="V352" s="200">
        <v>0</v>
      </c>
      <c r="W352" s="200">
        <v>0</v>
      </c>
      <c r="X352" s="200">
        <v>0</v>
      </c>
      <c r="Y352" s="200">
        <v>0</v>
      </c>
      <c r="Z352" s="200">
        <v>0</v>
      </c>
      <c r="AA352" s="200">
        <v>0</v>
      </c>
      <c r="AB352" s="200">
        <v>0</v>
      </c>
      <c r="AC352" s="200">
        <v>0</v>
      </c>
      <c r="AD352" s="200">
        <v>0</v>
      </c>
      <c r="AE352" s="200">
        <v>0</v>
      </c>
      <c r="AF352" s="200">
        <v>0</v>
      </c>
      <c r="AG352" s="200">
        <v>0</v>
      </c>
      <c r="AH352" s="200">
        <v>0</v>
      </c>
      <c r="AI352" s="200">
        <v>0</v>
      </c>
      <c r="AJ352" s="200">
        <v>0</v>
      </c>
      <c r="AK352" s="200">
        <v>0</v>
      </c>
      <c r="AL352" s="200">
        <v>11044</v>
      </c>
      <c r="AM352" s="200">
        <v>0</v>
      </c>
      <c r="AN352" s="200">
        <v>0</v>
      </c>
      <c r="AO352" s="200">
        <v>81400</v>
      </c>
      <c r="AP352" s="200">
        <v>0</v>
      </c>
      <c r="AQ352" s="200">
        <v>0</v>
      </c>
      <c r="AR352" s="200">
        <v>197984.4</v>
      </c>
      <c r="AS352" s="200">
        <v>0</v>
      </c>
      <c r="AT352" s="200">
        <v>0</v>
      </c>
      <c r="AU352" s="200">
        <v>0</v>
      </c>
      <c r="AV352" s="200">
        <v>0</v>
      </c>
      <c r="AW352" s="200">
        <v>195404.4</v>
      </c>
      <c r="AX352" s="200">
        <v>0</v>
      </c>
      <c r="AY352" s="200">
        <v>0</v>
      </c>
      <c r="AZ352" s="200">
        <v>0</v>
      </c>
      <c r="BA352" s="200">
        <v>1600</v>
      </c>
      <c r="BB352" s="200">
        <v>0</v>
      </c>
      <c r="BC352" s="200">
        <v>0</v>
      </c>
      <c r="BD352" s="200">
        <v>0</v>
      </c>
      <c r="BE352" s="200">
        <v>0</v>
      </c>
      <c r="BF352" s="200">
        <v>0</v>
      </c>
      <c r="BG352" s="200">
        <v>0</v>
      </c>
      <c r="BH352" s="200">
        <v>980</v>
      </c>
      <c r="BI352" s="205" t="s">
        <v>320</v>
      </c>
      <c r="BJ352" s="205" t="s">
        <v>320</v>
      </c>
      <c r="BK352" s="205" t="s">
        <v>320</v>
      </c>
      <c r="BL352" s="205" t="s">
        <v>320</v>
      </c>
      <c r="BM352" s="205" t="s">
        <v>320</v>
      </c>
      <c r="BN352" s="205" t="s">
        <v>320</v>
      </c>
      <c r="BO352" s="205" t="s">
        <v>320</v>
      </c>
      <c r="BP352" s="205" t="s">
        <v>320</v>
      </c>
      <c r="BQ352" s="205" t="s">
        <v>320</v>
      </c>
      <c r="BR352" s="205" t="s">
        <v>320</v>
      </c>
      <c r="BS352" s="205" t="s">
        <v>320</v>
      </c>
      <c r="BT352" s="200">
        <v>0</v>
      </c>
      <c r="BU352" s="200">
        <v>0</v>
      </c>
      <c r="BV352" s="200">
        <v>0</v>
      </c>
      <c r="BW352" s="200">
        <v>0</v>
      </c>
      <c r="BX352" s="200">
        <v>0</v>
      </c>
      <c r="BY352" s="200">
        <v>0</v>
      </c>
      <c r="BZ352" s="200">
        <v>0</v>
      </c>
      <c r="CA352" s="200">
        <v>0</v>
      </c>
      <c r="CB352" s="200">
        <v>0</v>
      </c>
      <c r="CC352" s="200">
        <v>0</v>
      </c>
      <c r="CD352" s="200">
        <v>0</v>
      </c>
      <c r="CE352" s="200">
        <v>0</v>
      </c>
      <c r="CF352" s="200">
        <v>0</v>
      </c>
      <c r="CG352" s="200">
        <v>0</v>
      </c>
      <c r="CH352" s="205" t="s">
        <v>320</v>
      </c>
      <c r="CI352" s="200">
        <v>0</v>
      </c>
      <c r="CJ352" s="200">
        <v>0</v>
      </c>
      <c r="CK352" s="200">
        <v>0</v>
      </c>
      <c r="CL352" s="200">
        <v>0</v>
      </c>
      <c r="CM352" s="200">
        <v>0</v>
      </c>
      <c r="CN352" s="200">
        <v>0</v>
      </c>
      <c r="CO352" s="200">
        <v>0</v>
      </c>
      <c r="CP352" s="200">
        <v>0</v>
      </c>
      <c r="CQ352" s="200">
        <v>0</v>
      </c>
      <c r="CR352" s="200">
        <v>0</v>
      </c>
      <c r="CS352" s="200">
        <v>0</v>
      </c>
      <c r="CT352" s="205" t="s">
        <v>320</v>
      </c>
      <c r="CU352" s="209" t="s">
        <v>320</v>
      </c>
    </row>
    <row r="353" ht="15.4" customHeight="1" spans="1:99">
      <c r="A353" s="201" t="s">
        <v>923</v>
      </c>
      <c r="B353" s="202" t="s">
        <v>134</v>
      </c>
      <c r="C353" s="202" t="s">
        <v>134</v>
      </c>
      <c r="D353" s="202" t="s">
        <v>326</v>
      </c>
      <c r="E353" s="200">
        <v>854676.4</v>
      </c>
      <c r="F353" s="200">
        <v>756848</v>
      </c>
      <c r="G353" s="200">
        <v>270800</v>
      </c>
      <c r="H353" s="200">
        <v>278702</v>
      </c>
      <c r="I353" s="200">
        <v>153766</v>
      </c>
      <c r="J353" s="200">
        <v>14296.21</v>
      </c>
      <c r="K353" s="200">
        <v>23330</v>
      </c>
      <c r="L353" s="200">
        <v>0</v>
      </c>
      <c r="M353" s="200">
        <v>0</v>
      </c>
      <c r="N353" s="200">
        <v>0</v>
      </c>
      <c r="O353" s="200">
        <v>15953.79</v>
      </c>
      <c r="P353" s="200">
        <v>92444</v>
      </c>
      <c r="Q353" s="200">
        <v>0</v>
      </c>
      <c r="R353" s="200">
        <v>0</v>
      </c>
      <c r="S353" s="200">
        <v>0</v>
      </c>
      <c r="T353" s="200">
        <v>0</v>
      </c>
      <c r="U353" s="200">
        <v>0</v>
      </c>
      <c r="V353" s="200">
        <v>0</v>
      </c>
      <c r="W353" s="200">
        <v>0</v>
      </c>
      <c r="X353" s="200">
        <v>0</v>
      </c>
      <c r="Y353" s="200">
        <v>0</v>
      </c>
      <c r="Z353" s="200">
        <v>0</v>
      </c>
      <c r="AA353" s="200">
        <v>0</v>
      </c>
      <c r="AB353" s="200">
        <v>0</v>
      </c>
      <c r="AC353" s="200">
        <v>0</v>
      </c>
      <c r="AD353" s="200">
        <v>0</v>
      </c>
      <c r="AE353" s="200">
        <v>0</v>
      </c>
      <c r="AF353" s="200">
        <v>0</v>
      </c>
      <c r="AG353" s="200">
        <v>0</v>
      </c>
      <c r="AH353" s="200">
        <v>0</v>
      </c>
      <c r="AI353" s="200">
        <v>0</v>
      </c>
      <c r="AJ353" s="200">
        <v>0</v>
      </c>
      <c r="AK353" s="200">
        <v>0</v>
      </c>
      <c r="AL353" s="200">
        <v>11044</v>
      </c>
      <c r="AM353" s="200">
        <v>0</v>
      </c>
      <c r="AN353" s="200">
        <v>0</v>
      </c>
      <c r="AO353" s="200">
        <v>81400</v>
      </c>
      <c r="AP353" s="200">
        <v>0</v>
      </c>
      <c r="AQ353" s="200">
        <v>0</v>
      </c>
      <c r="AR353" s="200">
        <v>5384.4</v>
      </c>
      <c r="AS353" s="200">
        <v>0</v>
      </c>
      <c r="AT353" s="200">
        <v>0</v>
      </c>
      <c r="AU353" s="200">
        <v>0</v>
      </c>
      <c r="AV353" s="200">
        <v>0</v>
      </c>
      <c r="AW353" s="200">
        <v>2804.4</v>
      </c>
      <c r="AX353" s="200">
        <v>0</v>
      </c>
      <c r="AY353" s="200">
        <v>0</v>
      </c>
      <c r="AZ353" s="200">
        <v>0</v>
      </c>
      <c r="BA353" s="200">
        <v>1600</v>
      </c>
      <c r="BB353" s="200">
        <v>0</v>
      </c>
      <c r="BC353" s="200">
        <v>0</v>
      </c>
      <c r="BD353" s="200">
        <v>0</v>
      </c>
      <c r="BE353" s="200">
        <v>0</v>
      </c>
      <c r="BF353" s="200">
        <v>0</v>
      </c>
      <c r="BG353" s="200">
        <v>0</v>
      </c>
      <c r="BH353" s="200">
        <v>980</v>
      </c>
      <c r="BI353" s="205" t="s">
        <v>320</v>
      </c>
      <c r="BJ353" s="205" t="s">
        <v>320</v>
      </c>
      <c r="BK353" s="205" t="s">
        <v>320</v>
      </c>
      <c r="BL353" s="205" t="s">
        <v>320</v>
      </c>
      <c r="BM353" s="205" t="s">
        <v>320</v>
      </c>
      <c r="BN353" s="205" t="s">
        <v>320</v>
      </c>
      <c r="BO353" s="205" t="s">
        <v>320</v>
      </c>
      <c r="BP353" s="205" t="s">
        <v>320</v>
      </c>
      <c r="BQ353" s="205" t="s">
        <v>320</v>
      </c>
      <c r="BR353" s="205" t="s">
        <v>320</v>
      </c>
      <c r="BS353" s="205" t="s">
        <v>320</v>
      </c>
      <c r="BT353" s="200">
        <v>0</v>
      </c>
      <c r="BU353" s="200">
        <v>0</v>
      </c>
      <c r="BV353" s="200">
        <v>0</v>
      </c>
      <c r="BW353" s="200">
        <v>0</v>
      </c>
      <c r="BX353" s="200">
        <v>0</v>
      </c>
      <c r="BY353" s="200">
        <v>0</v>
      </c>
      <c r="BZ353" s="200">
        <v>0</v>
      </c>
      <c r="CA353" s="200">
        <v>0</v>
      </c>
      <c r="CB353" s="200">
        <v>0</v>
      </c>
      <c r="CC353" s="200">
        <v>0</v>
      </c>
      <c r="CD353" s="200">
        <v>0</v>
      </c>
      <c r="CE353" s="200">
        <v>0</v>
      </c>
      <c r="CF353" s="200">
        <v>0</v>
      </c>
      <c r="CG353" s="200">
        <v>0</v>
      </c>
      <c r="CH353" s="205" t="s">
        <v>320</v>
      </c>
      <c r="CI353" s="200">
        <v>0</v>
      </c>
      <c r="CJ353" s="200">
        <v>0</v>
      </c>
      <c r="CK353" s="200">
        <v>0</v>
      </c>
      <c r="CL353" s="200">
        <v>0</v>
      </c>
      <c r="CM353" s="200">
        <v>0</v>
      </c>
      <c r="CN353" s="200">
        <v>0</v>
      </c>
      <c r="CO353" s="200">
        <v>0</v>
      </c>
      <c r="CP353" s="200">
        <v>0</v>
      </c>
      <c r="CQ353" s="200">
        <v>0</v>
      </c>
      <c r="CR353" s="200">
        <v>0</v>
      </c>
      <c r="CS353" s="200">
        <v>0</v>
      </c>
      <c r="CT353" s="205" t="s">
        <v>320</v>
      </c>
      <c r="CU353" s="209" t="s">
        <v>320</v>
      </c>
    </row>
    <row r="354" ht="15.4" customHeight="1" spans="1:99">
      <c r="A354" s="201" t="s">
        <v>924</v>
      </c>
      <c r="B354" s="202" t="s">
        <v>134</v>
      </c>
      <c r="C354" s="202" t="s">
        <v>134</v>
      </c>
      <c r="D354" s="202" t="s">
        <v>925</v>
      </c>
      <c r="E354" s="200">
        <v>192600</v>
      </c>
      <c r="F354" s="200">
        <v>0</v>
      </c>
      <c r="G354" s="200">
        <v>0</v>
      </c>
      <c r="H354" s="200">
        <v>0</v>
      </c>
      <c r="I354" s="200">
        <v>0</v>
      </c>
      <c r="J354" s="200">
        <v>0</v>
      </c>
      <c r="K354" s="200">
        <v>0</v>
      </c>
      <c r="L354" s="200">
        <v>0</v>
      </c>
      <c r="M354" s="200">
        <v>0</v>
      </c>
      <c r="N354" s="200">
        <v>0</v>
      </c>
      <c r="O354" s="200">
        <v>0</v>
      </c>
      <c r="P354" s="200">
        <v>0</v>
      </c>
      <c r="Q354" s="200">
        <v>0</v>
      </c>
      <c r="R354" s="200">
        <v>0</v>
      </c>
      <c r="S354" s="200">
        <v>0</v>
      </c>
      <c r="T354" s="200">
        <v>0</v>
      </c>
      <c r="U354" s="200">
        <v>0</v>
      </c>
      <c r="V354" s="200">
        <v>0</v>
      </c>
      <c r="W354" s="200">
        <v>0</v>
      </c>
      <c r="X354" s="200">
        <v>0</v>
      </c>
      <c r="Y354" s="200">
        <v>0</v>
      </c>
      <c r="Z354" s="200">
        <v>0</v>
      </c>
      <c r="AA354" s="200">
        <v>0</v>
      </c>
      <c r="AB354" s="200">
        <v>0</v>
      </c>
      <c r="AC354" s="200">
        <v>0</v>
      </c>
      <c r="AD354" s="200">
        <v>0</v>
      </c>
      <c r="AE354" s="200">
        <v>0</v>
      </c>
      <c r="AF354" s="200">
        <v>0</v>
      </c>
      <c r="AG354" s="200">
        <v>0</v>
      </c>
      <c r="AH354" s="200">
        <v>0</v>
      </c>
      <c r="AI354" s="200">
        <v>0</v>
      </c>
      <c r="AJ354" s="200">
        <v>0</v>
      </c>
      <c r="AK354" s="200">
        <v>0</v>
      </c>
      <c r="AL354" s="200">
        <v>0</v>
      </c>
      <c r="AM354" s="200">
        <v>0</v>
      </c>
      <c r="AN354" s="200">
        <v>0</v>
      </c>
      <c r="AO354" s="200">
        <v>0</v>
      </c>
      <c r="AP354" s="200">
        <v>0</v>
      </c>
      <c r="AQ354" s="200">
        <v>0</v>
      </c>
      <c r="AR354" s="200">
        <v>192600</v>
      </c>
      <c r="AS354" s="200">
        <v>0</v>
      </c>
      <c r="AT354" s="200">
        <v>0</v>
      </c>
      <c r="AU354" s="200">
        <v>0</v>
      </c>
      <c r="AV354" s="200">
        <v>0</v>
      </c>
      <c r="AW354" s="200">
        <v>192600</v>
      </c>
      <c r="AX354" s="200">
        <v>0</v>
      </c>
      <c r="AY354" s="200">
        <v>0</v>
      </c>
      <c r="AZ354" s="200">
        <v>0</v>
      </c>
      <c r="BA354" s="200">
        <v>0</v>
      </c>
      <c r="BB354" s="200">
        <v>0</v>
      </c>
      <c r="BC354" s="200">
        <v>0</v>
      </c>
      <c r="BD354" s="200">
        <v>0</v>
      </c>
      <c r="BE354" s="200">
        <v>0</v>
      </c>
      <c r="BF354" s="200">
        <v>0</v>
      </c>
      <c r="BG354" s="200">
        <v>0</v>
      </c>
      <c r="BH354" s="200">
        <v>0</v>
      </c>
      <c r="BI354" s="205" t="s">
        <v>320</v>
      </c>
      <c r="BJ354" s="205" t="s">
        <v>320</v>
      </c>
      <c r="BK354" s="205" t="s">
        <v>320</v>
      </c>
      <c r="BL354" s="205" t="s">
        <v>320</v>
      </c>
      <c r="BM354" s="205" t="s">
        <v>320</v>
      </c>
      <c r="BN354" s="205" t="s">
        <v>320</v>
      </c>
      <c r="BO354" s="205" t="s">
        <v>320</v>
      </c>
      <c r="BP354" s="205" t="s">
        <v>320</v>
      </c>
      <c r="BQ354" s="205" t="s">
        <v>320</v>
      </c>
      <c r="BR354" s="205" t="s">
        <v>320</v>
      </c>
      <c r="BS354" s="205" t="s">
        <v>320</v>
      </c>
      <c r="BT354" s="200">
        <v>0</v>
      </c>
      <c r="BU354" s="200">
        <v>0</v>
      </c>
      <c r="BV354" s="200">
        <v>0</v>
      </c>
      <c r="BW354" s="200">
        <v>0</v>
      </c>
      <c r="BX354" s="200">
        <v>0</v>
      </c>
      <c r="BY354" s="200">
        <v>0</v>
      </c>
      <c r="BZ354" s="200">
        <v>0</v>
      </c>
      <c r="CA354" s="200">
        <v>0</v>
      </c>
      <c r="CB354" s="200">
        <v>0</v>
      </c>
      <c r="CC354" s="200">
        <v>0</v>
      </c>
      <c r="CD354" s="200">
        <v>0</v>
      </c>
      <c r="CE354" s="200">
        <v>0</v>
      </c>
      <c r="CF354" s="200">
        <v>0</v>
      </c>
      <c r="CG354" s="200">
        <v>0</v>
      </c>
      <c r="CH354" s="205" t="s">
        <v>320</v>
      </c>
      <c r="CI354" s="200">
        <v>0</v>
      </c>
      <c r="CJ354" s="200">
        <v>0</v>
      </c>
      <c r="CK354" s="200">
        <v>0</v>
      </c>
      <c r="CL354" s="200">
        <v>0</v>
      </c>
      <c r="CM354" s="200">
        <v>0</v>
      </c>
      <c r="CN354" s="200">
        <v>0</v>
      </c>
      <c r="CO354" s="200">
        <v>0</v>
      </c>
      <c r="CP354" s="200">
        <v>0</v>
      </c>
      <c r="CQ354" s="200">
        <v>0</v>
      </c>
      <c r="CR354" s="200">
        <v>0</v>
      </c>
      <c r="CS354" s="200">
        <v>0</v>
      </c>
      <c r="CT354" s="205" t="s">
        <v>320</v>
      </c>
      <c r="CU354" s="209" t="s">
        <v>320</v>
      </c>
    </row>
    <row r="355" ht="15.4" customHeight="1" spans="1:99">
      <c r="A355" s="201" t="s">
        <v>926</v>
      </c>
      <c r="B355" s="202" t="s">
        <v>134</v>
      </c>
      <c r="C355" s="202" t="s">
        <v>134</v>
      </c>
      <c r="D355" s="202" t="s">
        <v>927</v>
      </c>
      <c r="E355" s="200">
        <v>4363755.5</v>
      </c>
      <c r="F355" s="200">
        <v>0</v>
      </c>
      <c r="G355" s="200">
        <v>0</v>
      </c>
      <c r="H355" s="200">
        <v>0</v>
      </c>
      <c r="I355" s="200">
        <v>0</v>
      </c>
      <c r="J355" s="200">
        <v>0</v>
      </c>
      <c r="K355" s="200">
        <v>0</v>
      </c>
      <c r="L355" s="200">
        <v>0</v>
      </c>
      <c r="M355" s="200">
        <v>0</v>
      </c>
      <c r="N355" s="200">
        <v>0</v>
      </c>
      <c r="O355" s="200">
        <v>0</v>
      </c>
      <c r="P355" s="200">
        <v>4363755.5</v>
      </c>
      <c r="Q355" s="200">
        <v>0</v>
      </c>
      <c r="R355" s="200">
        <v>0</v>
      </c>
      <c r="S355" s="200">
        <v>0</v>
      </c>
      <c r="T355" s="200">
        <v>0</v>
      </c>
      <c r="U355" s="200">
        <v>0</v>
      </c>
      <c r="V355" s="200">
        <v>0</v>
      </c>
      <c r="W355" s="200">
        <v>0</v>
      </c>
      <c r="X355" s="200">
        <v>0</v>
      </c>
      <c r="Y355" s="200">
        <v>0</v>
      </c>
      <c r="Z355" s="200">
        <v>0</v>
      </c>
      <c r="AA355" s="200">
        <v>0</v>
      </c>
      <c r="AB355" s="200">
        <v>4363755.5</v>
      </c>
      <c r="AC355" s="200">
        <v>0</v>
      </c>
      <c r="AD355" s="200">
        <v>0</v>
      </c>
      <c r="AE355" s="200">
        <v>0</v>
      </c>
      <c r="AF355" s="200">
        <v>0</v>
      </c>
      <c r="AG355" s="200">
        <v>0</v>
      </c>
      <c r="AH355" s="200">
        <v>0</v>
      </c>
      <c r="AI355" s="200">
        <v>0</v>
      </c>
      <c r="AJ355" s="200">
        <v>0</v>
      </c>
      <c r="AK355" s="200">
        <v>0</v>
      </c>
      <c r="AL355" s="200">
        <v>0</v>
      </c>
      <c r="AM355" s="200">
        <v>0</v>
      </c>
      <c r="AN355" s="200">
        <v>0</v>
      </c>
      <c r="AO355" s="200">
        <v>0</v>
      </c>
      <c r="AP355" s="200">
        <v>0</v>
      </c>
      <c r="AQ355" s="200">
        <v>0</v>
      </c>
      <c r="AR355" s="200">
        <v>0</v>
      </c>
      <c r="AS355" s="200">
        <v>0</v>
      </c>
      <c r="AT355" s="200">
        <v>0</v>
      </c>
      <c r="AU355" s="200">
        <v>0</v>
      </c>
      <c r="AV355" s="200">
        <v>0</v>
      </c>
      <c r="AW355" s="200">
        <v>0</v>
      </c>
      <c r="AX355" s="200">
        <v>0</v>
      </c>
      <c r="AY355" s="200">
        <v>0</v>
      </c>
      <c r="AZ355" s="200">
        <v>0</v>
      </c>
      <c r="BA355" s="200">
        <v>0</v>
      </c>
      <c r="BB355" s="200">
        <v>0</v>
      </c>
      <c r="BC355" s="200">
        <v>0</v>
      </c>
      <c r="BD355" s="200">
        <v>0</v>
      </c>
      <c r="BE355" s="200">
        <v>0</v>
      </c>
      <c r="BF355" s="200">
        <v>0</v>
      </c>
      <c r="BG355" s="200">
        <v>0</v>
      </c>
      <c r="BH355" s="200">
        <v>0</v>
      </c>
      <c r="BI355" s="205" t="s">
        <v>320</v>
      </c>
      <c r="BJ355" s="205" t="s">
        <v>320</v>
      </c>
      <c r="BK355" s="205" t="s">
        <v>320</v>
      </c>
      <c r="BL355" s="205" t="s">
        <v>320</v>
      </c>
      <c r="BM355" s="205" t="s">
        <v>320</v>
      </c>
      <c r="BN355" s="205" t="s">
        <v>320</v>
      </c>
      <c r="BO355" s="205" t="s">
        <v>320</v>
      </c>
      <c r="BP355" s="205" t="s">
        <v>320</v>
      </c>
      <c r="BQ355" s="205" t="s">
        <v>320</v>
      </c>
      <c r="BR355" s="205" t="s">
        <v>320</v>
      </c>
      <c r="BS355" s="205" t="s">
        <v>320</v>
      </c>
      <c r="BT355" s="200">
        <v>0</v>
      </c>
      <c r="BU355" s="200">
        <v>0</v>
      </c>
      <c r="BV355" s="200">
        <v>0</v>
      </c>
      <c r="BW355" s="200">
        <v>0</v>
      </c>
      <c r="BX355" s="200">
        <v>0</v>
      </c>
      <c r="BY355" s="200">
        <v>0</v>
      </c>
      <c r="BZ355" s="200">
        <v>0</v>
      </c>
      <c r="CA355" s="200">
        <v>0</v>
      </c>
      <c r="CB355" s="200">
        <v>0</v>
      </c>
      <c r="CC355" s="200">
        <v>0</v>
      </c>
      <c r="CD355" s="200">
        <v>0</v>
      </c>
      <c r="CE355" s="200">
        <v>0</v>
      </c>
      <c r="CF355" s="200">
        <v>0</v>
      </c>
      <c r="CG355" s="200">
        <v>0</v>
      </c>
      <c r="CH355" s="205" t="s">
        <v>320</v>
      </c>
      <c r="CI355" s="200">
        <v>0</v>
      </c>
      <c r="CJ355" s="200">
        <v>0</v>
      </c>
      <c r="CK355" s="200">
        <v>0</v>
      </c>
      <c r="CL355" s="200">
        <v>0</v>
      </c>
      <c r="CM355" s="200">
        <v>0</v>
      </c>
      <c r="CN355" s="200">
        <v>0</v>
      </c>
      <c r="CO355" s="200">
        <v>0</v>
      </c>
      <c r="CP355" s="200">
        <v>0</v>
      </c>
      <c r="CQ355" s="200">
        <v>0</v>
      </c>
      <c r="CR355" s="200">
        <v>0</v>
      </c>
      <c r="CS355" s="200">
        <v>0</v>
      </c>
      <c r="CT355" s="205" t="s">
        <v>320</v>
      </c>
      <c r="CU355" s="209" t="s">
        <v>320</v>
      </c>
    </row>
    <row r="356" ht="15.4" customHeight="1" spans="1:99">
      <c r="A356" s="201" t="s">
        <v>928</v>
      </c>
      <c r="B356" s="202" t="s">
        <v>134</v>
      </c>
      <c r="C356" s="202" t="s">
        <v>134</v>
      </c>
      <c r="D356" s="202" t="s">
        <v>929</v>
      </c>
      <c r="E356" s="200">
        <v>3863755.5</v>
      </c>
      <c r="F356" s="200">
        <v>0</v>
      </c>
      <c r="G356" s="200">
        <v>0</v>
      </c>
      <c r="H356" s="200">
        <v>0</v>
      </c>
      <c r="I356" s="200">
        <v>0</v>
      </c>
      <c r="J356" s="200">
        <v>0</v>
      </c>
      <c r="K356" s="200">
        <v>0</v>
      </c>
      <c r="L356" s="200">
        <v>0</v>
      </c>
      <c r="M356" s="200">
        <v>0</v>
      </c>
      <c r="N356" s="200">
        <v>0</v>
      </c>
      <c r="O356" s="200">
        <v>0</v>
      </c>
      <c r="P356" s="200">
        <v>3863755.5</v>
      </c>
      <c r="Q356" s="200">
        <v>0</v>
      </c>
      <c r="R356" s="200">
        <v>0</v>
      </c>
      <c r="S356" s="200">
        <v>0</v>
      </c>
      <c r="T356" s="200">
        <v>0</v>
      </c>
      <c r="U356" s="200">
        <v>0</v>
      </c>
      <c r="V356" s="200">
        <v>0</v>
      </c>
      <c r="W356" s="200">
        <v>0</v>
      </c>
      <c r="X356" s="200">
        <v>0</v>
      </c>
      <c r="Y356" s="200">
        <v>0</v>
      </c>
      <c r="Z356" s="200">
        <v>0</v>
      </c>
      <c r="AA356" s="200">
        <v>0</v>
      </c>
      <c r="AB356" s="200">
        <v>3863755.5</v>
      </c>
      <c r="AC356" s="200">
        <v>0</v>
      </c>
      <c r="AD356" s="200">
        <v>0</v>
      </c>
      <c r="AE356" s="200">
        <v>0</v>
      </c>
      <c r="AF356" s="200">
        <v>0</v>
      </c>
      <c r="AG356" s="200">
        <v>0</v>
      </c>
      <c r="AH356" s="200">
        <v>0</v>
      </c>
      <c r="AI356" s="200">
        <v>0</v>
      </c>
      <c r="AJ356" s="200">
        <v>0</v>
      </c>
      <c r="AK356" s="200">
        <v>0</v>
      </c>
      <c r="AL356" s="200">
        <v>0</v>
      </c>
      <c r="AM356" s="200">
        <v>0</v>
      </c>
      <c r="AN356" s="200">
        <v>0</v>
      </c>
      <c r="AO356" s="200">
        <v>0</v>
      </c>
      <c r="AP356" s="200">
        <v>0</v>
      </c>
      <c r="AQ356" s="200">
        <v>0</v>
      </c>
      <c r="AR356" s="200">
        <v>0</v>
      </c>
      <c r="AS356" s="200">
        <v>0</v>
      </c>
      <c r="AT356" s="200">
        <v>0</v>
      </c>
      <c r="AU356" s="200">
        <v>0</v>
      </c>
      <c r="AV356" s="200">
        <v>0</v>
      </c>
      <c r="AW356" s="200">
        <v>0</v>
      </c>
      <c r="AX356" s="200">
        <v>0</v>
      </c>
      <c r="AY356" s="200">
        <v>0</v>
      </c>
      <c r="AZ356" s="200">
        <v>0</v>
      </c>
      <c r="BA356" s="200">
        <v>0</v>
      </c>
      <c r="BB356" s="200">
        <v>0</v>
      </c>
      <c r="BC356" s="200">
        <v>0</v>
      </c>
      <c r="BD356" s="200">
        <v>0</v>
      </c>
      <c r="BE356" s="200">
        <v>0</v>
      </c>
      <c r="BF356" s="200">
        <v>0</v>
      </c>
      <c r="BG356" s="200">
        <v>0</v>
      </c>
      <c r="BH356" s="200">
        <v>0</v>
      </c>
      <c r="BI356" s="205" t="s">
        <v>320</v>
      </c>
      <c r="BJ356" s="205" t="s">
        <v>320</v>
      </c>
      <c r="BK356" s="205" t="s">
        <v>320</v>
      </c>
      <c r="BL356" s="205" t="s">
        <v>320</v>
      </c>
      <c r="BM356" s="205" t="s">
        <v>320</v>
      </c>
      <c r="BN356" s="205" t="s">
        <v>320</v>
      </c>
      <c r="BO356" s="205" t="s">
        <v>320</v>
      </c>
      <c r="BP356" s="205" t="s">
        <v>320</v>
      </c>
      <c r="BQ356" s="205" t="s">
        <v>320</v>
      </c>
      <c r="BR356" s="205" t="s">
        <v>320</v>
      </c>
      <c r="BS356" s="205" t="s">
        <v>320</v>
      </c>
      <c r="BT356" s="200">
        <v>0</v>
      </c>
      <c r="BU356" s="200">
        <v>0</v>
      </c>
      <c r="BV356" s="200">
        <v>0</v>
      </c>
      <c r="BW356" s="200">
        <v>0</v>
      </c>
      <c r="BX356" s="200">
        <v>0</v>
      </c>
      <c r="BY356" s="200">
        <v>0</v>
      </c>
      <c r="BZ356" s="200">
        <v>0</v>
      </c>
      <c r="CA356" s="200">
        <v>0</v>
      </c>
      <c r="CB356" s="200">
        <v>0</v>
      </c>
      <c r="CC356" s="200">
        <v>0</v>
      </c>
      <c r="CD356" s="200">
        <v>0</v>
      </c>
      <c r="CE356" s="200">
        <v>0</v>
      </c>
      <c r="CF356" s="200">
        <v>0</v>
      </c>
      <c r="CG356" s="200">
        <v>0</v>
      </c>
      <c r="CH356" s="205" t="s">
        <v>320</v>
      </c>
      <c r="CI356" s="200">
        <v>0</v>
      </c>
      <c r="CJ356" s="200">
        <v>0</v>
      </c>
      <c r="CK356" s="200">
        <v>0</v>
      </c>
      <c r="CL356" s="200">
        <v>0</v>
      </c>
      <c r="CM356" s="200">
        <v>0</v>
      </c>
      <c r="CN356" s="200">
        <v>0</v>
      </c>
      <c r="CO356" s="200">
        <v>0</v>
      </c>
      <c r="CP356" s="200">
        <v>0</v>
      </c>
      <c r="CQ356" s="200">
        <v>0</v>
      </c>
      <c r="CR356" s="200">
        <v>0</v>
      </c>
      <c r="CS356" s="200">
        <v>0</v>
      </c>
      <c r="CT356" s="205" t="s">
        <v>320</v>
      </c>
      <c r="CU356" s="209" t="s">
        <v>320</v>
      </c>
    </row>
    <row r="357" ht="15.4" customHeight="1" spans="1:99">
      <c r="A357" s="201" t="s">
        <v>930</v>
      </c>
      <c r="B357" s="202" t="s">
        <v>134</v>
      </c>
      <c r="C357" s="202" t="s">
        <v>134</v>
      </c>
      <c r="D357" s="202" t="s">
        <v>931</v>
      </c>
      <c r="E357" s="200">
        <v>500000</v>
      </c>
      <c r="F357" s="200">
        <v>0</v>
      </c>
      <c r="G357" s="200">
        <v>0</v>
      </c>
      <c r="H357" s="200">
        <v>0</v>
      </c>
      <c r="I357" s="200">
        <v>0</v>
      </c>
      <c r="J357" s="200">
        <v>0</v>
      </c>
      <c r="K357" s="200">
        <v>0</v>
      </c>
      <c r="L357" s="200">
        <v>0</v>
      </c>
      <c r="M357" s="200">
        <v>0</v>
      </c>
      <c r="N357" s="200">
        <v>0</v>
      </c>
      <c r="O357" s="200">
        <v>0</v>
      </c>
      <c r="P357" s="200">
        <v>500000</v>
      </c>
      <c r="Q357" s="200">
        <v>0</v>
      </c>
      <c r="R357" s="200">
        <v>0</v>
      </c>
      <c r="S357" s="200">
        <v>0</v>
      </c>
      <c r="T357" s="200">
        <v>0</v>
      </c>
      <c r="U357" s="200">
        <v>0</v>
      </c>
      <c r="V357" s="200">
        <v>0</v>
      </c>
      <c r="W357" s="200">
        <v>0</v>
      </c>
      <c r="X357" s="200">
        <v>0</v>
      </c>
      <c r="Y357" s="200">
        <v>0</v>
      </c>
      <c r="Z357" s="200">
        <v>0</v>
      </c>
      <c r="AA357" s="200">
        <v>0</v>
      </c>
      <c r="AB357" s="200">
        <v>500000</v>
      </c>
      <c r="AC357" s="200">
        <v>0</v>
      </c>
      <c r="AD357" s="200">
        <v>0</v>
      </c>
      <c r="AE357" s="200">
        <v>0</v>
      </c>
      <c r="AF357" s="200">
        <v>0</v>
      </c>
      <c r="AG357" s="200">
        <v>0</v>
      </c>
      <c r="AH357" s="200">
        <v>0</v>
      </c>
      <c r="AI357" s="200">
        <v>0</v>
      </c>
      <c r="AJ357" s="200">
        <v>0</v>
      </c>
      <c r="AK357" s="200">
        <v>0</v>
      </c>
      <c r="AL357" s="200">
        <v>0</v>
      </c>
      <c r="AM357" s="200">
        <v>0</v>
      </c>
      <c r="AN357" s="200">
        <v>0</v>
      </c>
      <c r="AO357" s="200">
        <v>0</v>
      </c>
      <c r="AP357" s="200">
        <v>0</v>
      </c>
      <c r="AQ357" s="200">
        <v>0</v>
      </c>
      <c r="AR357" s="200">
        <v>0</v>
      </c>
      <c r="AS357" s="200">
        <v>0</v>
      </c>
      <c r="AT357" s="200">
        <v>0</v>
      </c>
      <c r="AU357" s="200">
        <v>0</v>
      </c>
      <c r="AV357" s="200">
        <v>0</v>
      </c>
      <c r="AW357" s="200">
        <v>0</v>
      </c>
      <c r="AX357" s="200">
        <v>0</v>
      </c>
      <c r="AY357" s="200">
        <v>0</v>
      </c>
      <c r="AZ357" s="200">
        <v>0</v>
      </c>
      <c r="BA357" s="200">
        <v>0</v>
      </c>
      <c r="BB357" s="200">
        <v>0</v>
      </c>
      <c r="BC357" s="200">
        <v>0</v>
      </c>
      <c r="BD357" s="200">
        <v>0</v>
      </c>
      <c r="BE357" s="200">
        <v>0</v>
      </c>
      <c r="BF357" s="200">
        <v>0</v>
      </c>
      <c r="BG357" s="200">
        <v>0</v>
      </c>
      <c r="BH357" s="200">
        <v>0</v>
      </c>
      <c r="BI357" s="205" t="s">
        <v>320</v>
      </c>
      <c r="BJ357" s="205" t="s">
        <v>320</v>
      </c>
      <c r="BK357" s="205" t="s">
        <v>320</v>
      </c>
      <c r="BL357" s="205" t="s">
        <v>320</v>
      </c>
      <c r="BM357" s="205" t="s">
        <v>320</v>
      </c>
      <c r="BN357" s="205" t="s">
        <v>320</v>
      </c>
      <c r="BO357" s="205" t="s">
        <v>320</v>
      </c>
      <c r="BP357" s="205" t="s">
        <v>320</v>
      </c>
      <c r="BQ357" s="205" t="s">
        <v>320</v>
      </c>
      <c r="BR357" s="205" t="s">
        <v>320</v>
      </c>
      <c r="BS357" s="205" t="s">
        <v>320</v>
      </c>
      <c r="BT357" s="200">
        <v>0</v>
      </c>
      <c r="BU357" s="200">
        <v>0</v>
      </c>
      <c r="BV357" s="200">
        <v>0</v>
      </c>
      <c r="BW357" s="200">
        <v>0</v>
      </c>
      <c r="BX357" s="200">
        <v>0</v>
      </c>
      <c r="BY357" s="200">
        <v>0</v>
      </c>
      <c r="BZ357" s="200">
        <v>0</v>
      </c>
      <c r="CA357" s="200">
        <v>0</v>
      </c>
      <c r="CB357" s="200">
        <v>0</v>
      </c>
      <c r="CC357" s="200">
        <v>0</v>
      </c>
      <c r="CD357" s="200">
        <v>0</v>
      </c>
      <c r="CE357" s="200">
        <v>0</v>
      </c>
      <c r="CF357" s="200">
        <v>0</v>
      </c>
      <c r="CG357" s="200">
        <v>0</v>
      </c>
      <c r="CH357" s="205" t="s">
        <v>320</v>
      </c>
      <c r="CI357" s="200">
        <v>0</v>
      </c>
      <c r="CJ357" s="200">
        <v>0</v>
      </c>
      <c r="CK357" s="200">
        <v>0</v>
      </c>
      <c r="CL357" s="200">
        <v>0</v>
      </c>
      <c r="CM357" s="200">
        <v>0</v>
      </c>
      <c r="CN357" s="200">
        <v>0</v>
      </c>
      <c r="CO357" s="200">
        <v>0</v>
      </c>
      <c r="CP357" s="200">
        <v>0</v>
      </c>
      <c r="CQ357" s="200">
        <v>0</v>
      </c>
      <c r="CR357" s="200">
        <v>0</v>
      </c>
      <c r="CS357" s="200">
        <v>0</v>
      </c>
      <c r="CT357" s="205" t="s">
        <v>320</v>
      </c>
      <c r="CU357" s="209" t="s">
        <v>320</v>
      </c>
    </row>
    <row r="358" ht="15.4" customHeight="1" spans="1:99">
      <c r="A358" s="201" t="s">
        <v>932</v>
      </c>
      <c r="B358" s="202" t="s">
        <v>134</v>
      </c>
      <c r="C358" s="202" t="s">
        <v>134</v>
      </c>
      <c r="D358" s="202" t="s">
        <v>933</v>
      </c>
      <c r="E358" s="200">
        <v>136914</v>
      </c>
      <c r="F358" s="200">
        <v>0</v>
      </c>
      <c r="G358" s="200">
        <v>0</v>
      </c>
      <c r="H358" s="200">
        <v>0</v>
      </c>
      <c r="I358" s="200">
        <v>0</v>
      </c>
      <c r="J358" s="200">
        <v>0</v>
      </c>
      <c r="K358" s="200">
        <v>0</v>
      </c>
      <c r="L358" s="200">
        <v>0</v>
      </c>
      <c r="M358" s="200">
        <v>0</v>
      </c>
      <c r="N358" s="200">
        <v>0</v>
      </c>
      <c r="O358" s="200">
        <v>0</v>
      </c>
      <c r="P358" s="200">
        <v>136914</v>
      </c>
      <c r="Q358" s="200">
        <v>0</v>
      </c>
      <c r="R358" s="200">
        <v>0</v>
      </c>
      <c r="S358" s="200">
        <v>0</v>
      </c>
      <c r="T358" s="200">
        <v>0</v>
      </c>
      <c r="U358" s="200">
        <v>0</v>
      </c>
      <c r="V358" s="200">
        <v>0</v>
      </c>
      <c r="W358" s="200">
        <v>0</v>
      </c>
      <c r="X358" s="200">
        <v>0</v>
      </c>
      <c r="Y358" s="200">
        <v>0</v>
      </c>
      <c r="Z358" s="200">
        <v>0</v>
      </c>
      <c r="AA358" s="200">
        <v>0</v>
      </c>
      <c r="AB358" s="200">
        <v>136914</v>
      </c>
      <c r="AC358" s="200">
        <v>0</v>
      </c>
      <c r="AD358" s="200">
        <v>0</v>
      </c>
      <c r="AE358" s="200">
        <v>0</v>
      </c>
      <c r="AF358" s="200">
        <v>0</v>
      </c>
      <c r="AG358" s="200">
        <v>0</v>
      </c>
      <c r="AH358" s="200">
        <v>0</v>
      </c>
      <c r="AI358" s="200">
        <v>0</v>
      </c>
      <c r="AJ358" s="200">
        <v>0</v>
      </c>
      <c r="AK358" s="200">
        <v>0</v>
      </c>
      <c r="AL358" s="200">
        <v>0</v>
      </c>
      <c r="AM358" s="200">
        <v>0</v>
      </c>
      <c r="AN358" s="200">
        <v>0</v>
      </c>
      <c r="AO358" s="200">
        <v>0</v>
      </c>
      <c r="AP358" s="200">
        <v>0</v>
      </c>
      <c r="AQ358" s="200">
        <v>0</v>
      </c>
      <c r="AR358" s="200">
        <v>0</v>
      </c>
      <c r="AS358" s="200">
        <v>0</v>
      </c>
      <c r="AT358" s="200">
        <v>0</v>
      </c>
      <c r="AU358" s="200">
        <v>0</v>
      </c>
      <c r="AV358" s="200">
        <v>0</v>
      </c>
      <c r="AW358" s="200">
        <v>0</v>
      </c>
      <c r="AX358" s="200">
        <v>0</v>
      </c>
      <c r="AY358" s="200">
        <v>0</v>
      </c>
      <c r="AZ358" s="200">
        <v>0</v>
      </c>
      <c r="BA358" s="200">
        <v>0</v>
      </c>
      <c r="BB358" s="200">
        <v>0</v>
      </c>
      <c r="BC358" s="200">
        <v>0</v>
      </c>
      <c r="BD358" s="200">
        <v>0</v>
      </c>
      <c r="BE358" s="200">
        <v>0</v>
      </c>
      <c r="BF358" s="200">
        <v>0</v>
      </c>
      <c r="BG358" s="200">
        <v>0</v>
      </c>
      <c r="BH358" s="200">
        <v>0</v>
      </c>
      <c r="BI358" s="205" t="s">
        <v>320</v>
      </c>
      <c r="BJ358" s="205" t="s">
        <v>320</v>
      </c>
      <c r="BK358" s="205" t="s">
        <v>320</v>
      </c>
      <c r="BL358" s="205" t="s">
        <v>320</v>
      </c>
      <c r="BM358" s="205" t="s">
        <v>320</v>
      </c>
      <c r="BN358" s="205" t="s">
        <v>320</v>
      </c>
      <c r="BO358" s="205" t="s">
        <v>320</v>
      </c>
      <c r="BP358" s="205" t="s">
        <v>320</v>
      </c>
      <c r="BQ358" s="205" t="s">
        <v>320</v>
      </c>
      <c r="BR358" s="205" t="s">
        <v>320</v>
      </c>
      <c r="BS358" s="205" t="s">
        <v>320</v>
      </c>
      <c r="BT358" s="200">
        <v>0</v>
      </c>
      <c r="BU358" s="200">
        <v>0</v>
      </c>
      <c r="BV358" s="200">
        <v>0</v>
      </c>
      <c r="BW358" s="200">
        <v>0</v>
      </c>
      <c r="BX358" s="200">
        <v>0</v>
      </c>
      <c r="BY358" s="200">
        <v>0</v>
      </c>
      <c r="BZ358" s="200">
        <v>0</v>
      </c>
      <c r="CA358" s="200">
        <v>0</v>
      </c>
      <c r="CB358" s="200">
        <v>0</v>
      </c>
      <c r="CC358" s="200">
        <v>0</v>
      </c>
      <c r="CD358" s="200">
        <v>0</v>
      </c>
      <c r="CE358" s="200">
        <v>0</v>
      </c>
      <c r="CF358" s="200">
        <v>0</v>
      </c>
      <c r="CG358" s="200">
        <v>0</v>
      </c>
      <c r="CH358" s="205" t="s">
        <v>320</v>
      </c>
      <c r="CI358" s="200">
        <v>0</v>
      </c>
      <c r="CJ358" s="200">
        <v>0</v>
      </c>
      <c r="CK358" s="200">
        <v>0</v>
      </c>
      <c r="CL358" s="200">
        <v>0</v>
      </c>
      <c r="CM358" s="200">
        <v>0</v>
      </c>
      <c r="CN358" s="200">
        <v>0</v>
      </c>
      <c r="CO358" s="200">
        <v>0</v>
      </c>
      <c r="CP358" s="200">
        <v>0</v>
      </c>
      <c r="CQ358" s="200">
        <v>0</v>
      </c>
      <c r="CR358" s="200">
        <v>0</v>
      </c>
      <c r="CS358" s="200">
        <v>0</v>
      </c>
      <c r="CT358" s="205" t="s">
        <v>320</v>
      </c>
      <c r="CU358" s="209" t="s">
        <v>320</v>
      </c>
    </row>
    <row r="359" ht="15.4" customHeight="1" spans="1:99">
      <c r="A359" s="201" t="s">
        <v>934</v>
      </c>
      <c r="B359" s="202" t="s">
        <v>134</v>
      </c>
      <c r="C359" s="202" t="s">
        <v>134</v>
      </c>
      <c r="D359" s="202" t="s">
        <v>935</v>
      </c>
      <c r="E359" s="200">
        <v>136914</v>
      </c>
      <c r="F359" s="200">
        <v>0</v>
      </c>
      <c r="G359" s="200">
        <v>0</v>
      </c>
      <c r="H359" s="200">
        <v>0</v>
      </c>
      <c r="I359" s="200">
        <v>0</v>
      </c>
      <c r="J359" s="200">
        <v>0</v>
      </c>
      <c r="K359" s="200">
        <v>0</v>
      </c>
      <c r="L359" s="200">
        <v>0</v>
      </c>
      <c r="M359" s="200">
        <v>0</v>
      </c>
      <c r="N359" s="200">
        <v>0</v>
      </c>
      <c r="O359" s="200">
        <v>0</v>
      </c>
      <c r="P359" s="200">
        <v>136914</v>
      </c>
      <c r="Q359" s="200">
        <v>0</v>
      </c>
      <c r="R359" s="200">
        <v>0</v>
      </c>
      <c r="S359" s="200">
        <v>0</v>
      </c>
      <c r="T359" s="200">
        <v>0</v>
      </c>
      <c r="U359" s="200">
        <v>0</v>
      </c>
      <c r="V359" s="200">
        <v>0</v>
      </c>
      <c r="W359" s="200">
        <v>0</v>
      </c>
      <c r="X359" s="200">
        <v>0</v>
      </c>
      <c r="Y359" s="200">
        <v>0</v>
      </c>
      <c r="Z359" s="200">
        <v>0</v>
      </c>
      <c r="AA359" s="200">
        <v>0</v>
      </c>
      <c r="AB359" s="200">
        <v>136914</v>
      </c>
      <c r="AC359" s="200">
        <v>0</v>
      </c>
      <c r="AD359" s="200">
        <v>0</v>
      </c>
      <c r="AE359" s="200">
        <v>0</v>
      </c>
      <c r="AF359" s="200">
        <v>0</v>
      </c>
      <c r="AG359" s="200">
        <v>0</v>
      </c>
      <c r="AH359" s="200">
        <v>0</v>
      </c>
      <c r="AI359" s="200">
        <v>0</v>
      </c>
      <c r="AJ359" s="200">
        <v>0</v>
      </c>
      <c r="AK359" s="200">
        <v>0</v>
      </c>
      <c r="AL359" s="200">
        <v>0</v>
      </c>
      <c r="AM359" s="200">
        <v>0</v>
      </c>
      <c r="AN359" s="200">
        <v>0</v>
      </c>
      <c r="AO359" s="200">
        <v>0</v>
      </c>
      <c r="AP359" s="200">
        <v>0</v>
      </c>
      <c r="AQ359" s="200">
        <v>0</v>
      </c>
      <c r="AR359" s="200">
        <v>0</v>
      </c>
      <c r="AS359" s="200">
        <v>0</v>
      </c>
      <c r="AT359" s="200">
        <v>0</v>
      </c>
      <c r="AU359" s="200">
        <v>0</v>
      </c>
      <c r="AV359" s="200">
        <v>0</v>
      </c>
      <c r="AW359" s="200">
        <v>0</v>
      </c>
      <c r="AX359" s="200">
        <v>0</v>
      </c>
      <c r="AY359" s="200">
        <v>0</v>
      </c>
      <c r="AZ359" s="200">
        <v>0</v>
      </c>
      <c r="BA359" s="200">
        <v>0</v>
      </c>
      <c r="BB359" s="200">
        <v>0</v>
      </c>
      <c r="BC359" s="200">
        <v>0</v>
      </c>
      <c r="BD359" s="200">
        <v>0</v>
      </c>
      <c r="BE359" s="200">
        <v>0</v>
      </c>
      <c r="BF359" s="200">
        <v>0</v>
      </c>
      <c r="BG359" s="200">
        <v>0</v>
      </c>
      <c r="BH359" s="200">
        <v>0</v>
      </c>
      <c r="BI359" s="205" t="s">
        <v>320</v>
      </c>
      <c r="BJ359" s="205" t="s">
        <v>320</v>
      </c>
      <c r="BK359" s="205" t="s">
        <v>320</v>
      </c>
      <c r="BL359" s="205" t="s">
        <v>320</v>
      </c>
      <c r="BM359" s="205" t="s">
        <v>320</v>
      </c>
      <c r="BN359" s="205" t="s">
        <v>320</v>
      </c>
      <c r="BO359" s="205" t="s">
        <v>320</v>
      </c>
      <c r="BP359" s="205" t="s">
        <v>320</v>
      </c>
      <c r="BQ359" s="205" t="s">
        <v>320</v>
      </c>
      <c r="BR359" s="205" t="s">
        <v>320</v>
      </c>
      <c r="BS359" s="205" t="s">
        <v>320</v>
      </c>
      <c r="BT359" s="200">
        <v>0</v>
      </c>
      <c r="BU359" s="200">
        <v>0</v>
      </c>
      <c r="BV359" s="200">
        <v>0</v>
      </c>
      <c r="BW359" s="200">
        <v>0</v>
      </c>
      <c r="BX359" s="200">
        <v>0</v>
      </c>
      <c r="BY359" s="200">
        <v>0</v>
      </c>
      <c r="BZ359" s="200">
        <v>0</v>
      </c>
      <c r="CA359" s="200">
        <v>0</v>
      </c>
      <c r="CB359" s="200">
        <v>0</v>
      </c>
      <c r="CC359" s="200">
        <v>0</v>
      </c>
      <c r="CD359" s="200">
        <v>0</v>
      </c>
      <c r="CE359" s="200">
        <v>0</v>
      </c>
      <c r="CF359" s="200">
        <v>0</v>
      </c>
      <c r="CG359" s="200">
        <v>0</v>
      </c>
      <c r="CH359" s="205" t="s">
        <v>320</v>
      </c>
      <c r="CI359" s="200">
        <v>0</v>
      </c>
      <c r="CJ359" s="200">
        <v>0</v>
      </c>
      <c r="CK359" s="200">
        <v>0</v>
      </c>
      <c r="CL359" s="200">
        <v>0</v>
      </c>
      <c r="CM359" s="200">
        <v>0</v>
      </c>
      <c r="CN359" s="200">
        <v>0</v>
      </c>
      <c r="CO359" s="200">
        <v>0</v>
      </c>
      <c r="CP359" s="200">
        <v>0</v>
      </c>
      <c r="CQ359" s="200">
        <v>0</v>
      </c>
      <c r="CR359" s="200">
        <v>0</v>
      </c>
      <c r="CS359" s="200">
        <v>0</v>
      </c>
      <c r="CT359" s="205" t="s">
        <v>320</v>
      </c>
      <c r="CU359" s="209" t="s">
        <v>320</v>
      </c>
    </row>
    <row r="360" ht="15.4" customHeight="1" spans="1:99">
      <c r="A360" s="201" t="s">
        <v>936</v>
      </c>
      <c r="B360" s="202" t="s">
        <v>134</v>
      </c>
      <c r="C360" s="202" t="s">
        <v>134</v>
      </c>
      <c r="D360" s="202" t="s">
        <v>937</v>
      </c>
      <c r="E360" s="200">
        <v>5551767.44</v>
      </c>
      <c r="F360" s="200">
        <v>2966251.1</v>
      </c>
      <c r="G360" s="200">
        <v>946978</v>
      </c>
      <c r="H360" s="200">
        <v>912765</v>
      </c>
      <c r="I360" s="200">
        <v>722204</v>
      </c>
      <c r="J360" s="200">
        <v>12443.1</v>
      </c>
      <c r="K360" s="200">
        <v>49911</v>
      </c>
      <c r="L360" s="200">
        <v>0</v>
      </c>
      <c r="M360" s="200">
        <v>82645</v>
      </c>
      <c r="N360" s="200">
        <v>0</v>
      </c>
      <c r="O360" s="200">
        <v>239305</v>
      </c>
      <c r="P360" s="200">
        <v>2261325.63</v>
      </c>
      <c r="Q360" s="200">
        <v>301166.6</v>
      </c>
      <c r="R360" s="200">
        <v>134158.3</v>
      </c>
      <c r="S360" s="200">
        <v>0</v>
      </c>
      <c r="T360" s="200">
        <v>722</v>
      </c>
      <c r="U360" s="200">
        <v>37551.53</v>
      </c>
      <c r="V360" s="200">
        <v>35570.8</v>
      </c>
      <c r="W360" s="200">
        <v>269791.55</v>
      </c>
      <c r="X360" s="200">
        <v>0</v>
      </c>
      <c r="Y360" s="200">
        <v>190647.96</v>
      </c>
      <c r="Z360" s="200">
        <v>442100.5</v>
      </c>
      <c r="AA360" s="200">
        <v>0</v>
      </c>
      <c r="AB360" s="200">
        <v>276068.28</v>
      </c>
      <c r="AC360" s="200">
        <v>0</v>
      </c>
      <c r="AD360" s="200">
        <v>29079.6</v>
      </c>
      <c r="AE360" s="200">
        <v>95048</v>
      </c>
      <c r="AF360" s="200">
        <v>50995.43</v>
      </c>
      <c r="AG360" s="200">
        <v>6273</v>
      </c>
      <c r="AH360" s="200">
        <v>0</v>
      </c>
      <c r="AI360" s="200">
        <v>0</v>
      </c>
      <c r="AJ360" s="200">
        <v>22376.5</v>
      </c>
      <c r="AK360" s="200">
        <v>114800</v>
      </c>
      <c r="AL360" s="200">
        <v>97451.46</v>
      </c>
      <c r="AM360" s="200">
        <v>0</v>
      </c>
      <c r="AN360" s="200">
        <v>22225.02</v>
      </c>
      <c r="AO360" s="200">
        <v>0</v>
      </c>
      <c r="AP360" s="200">
        <v>0</v>
      </c>
      <c r="AQ360" s="200">
        <v>135299.1</v>
      </c>
      <c r="AR360" s="200">
        <v>96310.9</v>
      </c>
      <c r="AS360" s="200">
        <v>29370</v>
      </c>
      <c r="AT360" s="200">
        <v>0</v>
      </c>
      <c r="AU360" s="200">
        <v>0</v>
      </c>
      <c r="AV360" s="200">
        <v>0</v>
      </c>
      <c r="AW360" s="200">
        <v>20580.9</v>
      </c>
      <c r="AX360" s="200">
        <v>0</v>
      </c>
      <c r="AY360" s="200">
        <v>0</v>
      </c>
      <c r="AZ360" s="200">
        <v>0</v>
      </c>
      <c r="BA360" s="200">
        <v>1020</v>
      </c>
      <c r="BB360" s="200">
        <v>0</v>
      </c>
      <c r="BC360" s="200">
        <v>11240</v>
      </c>
      <c r="BD360" s="200">
        <v>0</v>
      </c>
      <c r="BE360" s="200">
        <v>0</v>
      </c>
      <c r="BF360" s="200">
        <v>0</v>
      </c>
      <c r="BG360" s="200">
        <v>0</v>
      </c>
      <c r="BH360" s="200">
        <v>34100</v>
      </c>
      <c r="BI360" s="205" t="s">
        <v>320</v>
      </c>
      <c r="BJ360" s="205" t="s">
        <v>320</v>
      </c>
      <c r="BK360" s="205" t="s">
        <v>320</v>
      </c>
      <c r="BL360" s="205" t="s">
        <v>320</v>
      </c>
      <c r="BM360" s="205" t="s">
        <v>320</v>
      </c>
      <c r="BN360" s="205" t="s">
        <v>320</v>
      </c>
      <c r="BO360" s="205" t="s">
        <v>320</v>
      </c>
      <c r="BP360" s="205" t="s">
        <v>320</v>
      </c>
      <c r="BQ360" s="205" t="s">
        <v>320</v>
      </c>
      <c r="BR360" s="205" t="s">
        <v>320</v>
      </c>
      <c r="BS360" s="205" t="s">
        <v>320</v>
      </c>
      <c r="BT360" s="200">
        <v>227879.81</v>
      </c>
      <c r="BU360" s="200">
        <v>0</v>
      </c>
      <c r="BV360" s="200">
        <v>153650</v>
      </c>
      <c r="BW360" s="200">
        <v>0</v>
      </c>
      <c r="BX360" s="200">
        <v>0</v>
      </c>
      <c r="BY360" s="200">
        <v>0</v>
      </c>
      <c r="BZ360" s="200">
        <v>52150</v>
      </c>
      <c r="CA360" s="200">
        <v>0</v>
      </c>
      <c r="CB360" s="200">
        <v>0</v>
      </c>
      <c r="CC360" s="200">
        <v>0</v>
      </c>
      <c r="CD360" s="200">
        <v>0</v>
      </c>
      <c r="CE360" s="200">
        <v>0</v>
      </c>
      <c r="CF360" s="200">
        <v>0</v>
      </c>
      <c r="CG360" s="200">
        <v>0</v>
      </c>
      <c r="CH360" s="205" t="s">
        <v>320</v>
      </c>
      <c r="CI360" s="200">
        <v>22079.81</v>
      </c>
      <c r="CJ360" s="200">
        <v>0</v>
      </c>
      <c r="CK360" s="200">
        <v>0</v>
      </c>
      <c r="CL360" s="200">
        <v>0</v>
      </c>
      <c r="CM360" s="200">
        <v>0</v>
      </c>
      <c r="CN360" s="200">
        <v>0</v>
      </c>
      <c r="CO360" s="200">
        <v>0</v>
      </c>
      <c r="CP360" s="200">
        <v>0</v>
      </c>
      <c r="CQ360" s="200">
        <v>0</v>
      </c>
      <c r="CR360" s="200">
        <v>0</v>
      </c>
      <c r="CS360" s="200">
        <v>0</v>
      </c>
      <c r="CT360" s="205" t="s">
        <v>320</v>
      </c>
      <c r="CU360" s="209" t="s">
        <v>320</v>
      </c>
    </row>
    <row r="361" ht="15.4" customHeight="1" spans="1:99">
      <c r="A361" s="201" t="s">
        <v>938</v>
      </c>
      <c r="B361" s="202" t="s">
        <v>134</v>
      </c>
      <c r="C361" s="202" t="s">
        <v>134</v>
      </c>
      <c r="D361" s="202" t="s">
        <v>939</v>
      </c>
      <c r="E361" s="200">
        <v>5551767.44</v>
      </c>
      <c r="F361" s="200">
        <v>2966251.1</v>
      </c>
      <c r="G361" s="200">
        <v>946978</v>
      </c>
      <c r="H361" s="200">
        <v>912765</v>
      </c>
      <c r="I361" s="200">
        <v>722204</v>
      </c>
      <c r="J361" s="200">
        <v>12443.1</v>
      </c>
      <c r="K361" s="200">
        <v>49911</v>
      </c>
      <c r="L361" s="200">
        <v>0</v>
      </c>
      <c r="M361" s="200">
        <v>82645</v>
      </c>
      <c r="N361" s="200">
        <v>0</v>
      </c>
      <c r="O361" s="200">
        <v>239305</v>
      </c>
      <c r="P361" s="200">
        <v>2261325.63</v>
      </c>
      <c r="Q361" s="200">
        <v>301166.6</v>
      </c>
      <c r="R361" s="200">
        <v>134158.3</v>
      </c>
      <c r="S361" s="200">
        <v>0</v>
      </c>
      <c r="T361" s="200">
        <v>722</v>
      </c>
      <c r="U361" s="200">
        <v>37551.53</v>
      </c>
      <c r="V361" s="200">
        <v>35570.8</v>
      </c>
      <c r="W361" s="200">
        <v>269791.55</v>
      </c>
      <c r="X361" s="200">
        <v>0</v>
      </c>
      <c r="Y361" s="200">
        <v>190647.96</v>
      </c>
      <c r="Z361" s="200">
        <v>442100.5</v>
      </c>
      <c r="AA361" s="200">
        <v>0</v>
      </c>
      <c r="AB361" s="200">
        <v>276068.28</v>
      </c>
      <c r="AC361" s="200">
        <v>0</v>
      </c>
      <c r="AD361" s="200">
        <v>29079.6</v>
      </c>
      <c r="AE361" s="200">
        <v>95048</v>
      </c>
      <c r="AF361" s="200">
        <v>50995.43</v>
      </c>
      <c r="AG361" s="200">
        <v>6273</v>
      </c>
      <c r="AH361" s="200">
        <v>0</v>
      </c>
      <c r="AI361" s="200">
        <v>0</v>
      </c>
      <c r="AJ361" s="200">
        <v>22376.5</v>
      </c>
      <c r="AK361" s="200">
        <v>114800</v>
      </c>
      <c r="AL361" s="200">
        <v>97451.46</v>
      </c>
      <c r="AM361" s="200">
        <v>0</v>
      </c>
      <c r="AN361" s="200">
        <v>22225.02</v>
      </c>
      <c r="AO361" s="200">
        <v>0</v>
      </c>
      <c r="AP361" s="200">
        <v>0</v>
      </c>
      <c r="AQ361" s="200">
        <v>135299.1</v>
      </c>
      <c r="AR361" s="200">
        <v>96310.9</v>
      </c>
      <c r="AS361" s="200">
        <v>29370</v>
      </c>
      <c r="AT361" s="200">
        <v>0</v>
      </c>
      <c r="AU361" s="200">
        <v>0</v>
      </c>
      <c r="AV361" s="200">
        <v>0</v>
      </c>
      <c r="AW361" s="200">
        <v>20580.9</v>
      </c>
      <c r="AX361" s="200">
        <v>0</v>
      </c>
      <c r="AY361" s="200">
        <v>0</v>
      </c>
      <c r="AZ361" s="200">
        <v>0</v>
      </c>
      <c r="BA361" s="200">
        <v>1020</v>
      </c>
      <c r="BB361" s="200">
        <v>0</v>
      </c>
      <c r="BC361" s="200">
        <v>11240</v>
      </c>
      <c r="BD361" s="200">
        <v>0</v>
      </c>
      <c r="BE361" s="200">
        <v>0</v>
      </c>
      <c r="BF361" s="200">
        <v>0</v>
      </c>
      <c r="BG361" s="200">
        <v>0</v>
      </c>
      <c r="BH361" s="200">
        <v>34100</v>
      </c>
      <c r="BI361" s="205" t="s">
        <v>320</v>
      </c>
      <c r="BJ361" s="205" t="s">
        <v>320</v>
      </c>
      <c r="BK361" s="205" t="s">
        <v>320</v>
      </c>
      <c r="BL361" s="205" t="s">
        <v>320</v>
      </c>
      <c r="BM361" s="205" t="s">
        <v>320</v>
      </c>
      <c r="BN361" s="205" t="s">
        <v>320</v>
      </c>
      <c r="BO361" s="205" t="s">
        <v>320</v>
      </c>
      <c r="BP361" s="205" t="s">
        <v>320</v>
      </c>
      <c r="BQ361" s="205" t="s">
        <v>320</v>
      </c>
      <c r="BR361" s="205" t="s">
        <v>320</v>
      </c>
      <c r="BS361" s="205" t="s">
        <v>320</v>
      </c>
      <c r="BT361" s="200">
        <v>227879.81</v>
      </c>
      <c r="BU361" s="200">
        <v>0</v>
      </c>
      <c r="BV361" s="200">
        <v>153650</v>
      </c>
      <c r="BW361" s="200">
        <v>0</v>
      </c>
      <c r="BX361" s="200">
        <v>0</v>
      </c>
      <c r="BY361" s="200">
        <v>0</v>
      </c>
      <c r="BZ361" s="200">
        <v>52150</v>
      </c>
      <c r="CA361" s="200">
        <v>0</v>
      </c>
      <c r="CB361" s="200">
        <v>0</v>
      </c>
      <c r="CC361" s="200">
        <v>0</v>
      </c>
      <c r="CD361" s="200">
        <v>0</v>
      </c>
      <c r="CE361" s="200">
        <v>0</v>
      </c>
      <c r="CF361" s="200">
        <v>0</v>
      </c>
      <c r="CG361" s="200">
        <v>0</v>
      </c>
      <c r="CH361" s="205" t="s">
        <v>320</v>
      </c>
      <c r="CI361" s="200">
        <v>22079.81</v>
      </c>
      <c r="CJ361" s="200">
        <v>0</v>
      </c>
      <c r="CK361" s="200">
        <v>0</v>
      </c>
      <c r="CL361" s="200">
        <v>0</v>
      </c>
      <c r="CM361" s="200">
        <v>0</v>
      </c>
      <c r="CN361" s="200">
        <v>0</v>
      </c>
      <c r="CO361" s="200">
        <v>0</v>
      </c>
      <c r="CP361" s="200">
        <v>0</v>
      </c>
      <c r="CQ361" s="200">
        <v>0</v>
      </c>
      <c r="CR361" s="200">
        <v>0</v>
      </c>
      <c r="CS361" s="200">
        <v>0</v>
      </c>
      <c r="CT361" s="205" t="s">
        <v>320</v>
      </c>
      <c r="CU361" s="209" t="s">
        <v>320</v>
      </c>
    </row>
    <row r="362" ht="15.4" customHeight="1" spans="1:99">
      <c r="A362" s="201" t="s">
        <v>940</v>
      </c>
      <c r="B362" s="202" t="s">
        <v>134</v>
      </c>
      <c r="C362" s="202" t="s">
        <v>134</v>
      </c>
      <c r="D362" s="202" t="s">
        <v>326</v>
      </c>
      <c r="E362" s="200">
        <v>2802147.92</v>
      </c>
      <c r="F362" s="200">
        <v>2630898</v>
      </c>
      <c r="G362" s="200">
        <v>946978</v>
      </c>
      <c r="H362" s="200">
        <v>912765</v>
      </c>
      <c r="I362" s="200">
        <v>722204</v>
      </c>
      <c r="J362" s="200">
        <v>0</v>
      </c>
      <c r="K362" s="200">
        <v>48951</v>
      </c>
      <c r="L362" s="200">
        <v>0</v>
      </c>
      <c r="M362" s="200">
        <v>0</v>
      </c>
      <c r="N362" s="200">
        <v>0</v>
      </c>
      <c r="O362" s="200">
        <v>0</v>
      </c>
      <c r="P362" s="200">
        <v>118687.52</v>
      </c>
      <c r="Q362" s="200">
        <v>3359</v>
      </c>
      <c r="R362" s="200">
        <v>0</v>
      </c>
      <c r="S362" s="200">
        <v>0</v>
      </c>
      <c r="T362" s="200">
        <v>0</v>
      </c>
      <c r="U362" s="200">
        <v>12018</v>
      </c>
      <c r="V362" s="200">
        <v>0</v>
      </c>
      <c r="W362" s="200">
        <v>18600</v>
      </c>
      <c r="X362" s="200">
        <v>0</v>
      </c>
      <c r="Y362" s="200">
        <v>0</v>
      </c>
      <c r="Z362" s="200">
        <v>28860</v>
      </c>
      <c r="AA362" s="200">
        <v>0</v>
      </c>
      <c r="AB362" s="200">
        <v>0</v>
      </c>
      <c r="AC362" s="200">
        <v>0</v>
      </c>
      <c r="AD362" s="200">
        <v>0</v>
      </c>
      <c r="AE362" s="200">
        <v>0</v>
      </c>
      <c r="AF362" s="200">
        <v>0</v>
      </c>
      <c r="AG362" s="200">
        <v>0</v>
      </c>
      <c r="AH362" s="200">
        <v>0</v>
      </c>
      <c r="AI362" s="200">
        <v>0</v>
      </c>
      <c r="AJ362" s="200">
        <v>0</v>
      </c>
      <c r="AK362" s="200">
        <v>0</v>
      </c>
      <c r="AL362" s="200">
        <v>34957</v>
      </c>
      <c r="AM362" s="200">
        <v>0</v>
      </c>
      <c r="AN362" s="200">
        <v>19685.02</v>
      </c>
      <c r="AO362" s="200">
        <v>0</v>
      </c>
      <c r="AP362" s="200">
        <v>0</v>
      </c>
      <c r="AQ362" s="200">
        <v>1208.5</v>
      </c>
      <c r="AR362" s="200">
        <v>44302.4</v>
      </c>
      <c r="AS362" s="200">
        <v>29370</v>
      </c>
      <c r="AT362" s="200">
        <v>0</v>
      </c>
      <c r="AU362" s="200">
        <v>0</v>
      </c>
      <c r="AV362" s="200">
        <v>0</v>
      </c>
      <c r="AW362" s="200">
        <v>8432.4</v>
      </c>
      <c r="AX362" s="200">
        <v>0</v>
      </c>
      <c r="AY362" s="200">
        <v>0</v>
      </c>
      <c r="AZ362" s="200">
        <v>0</v>
      </c>
      <c r="BA362" s="200">
        <v>0</v>
      </c>
      <c r="BB362" s="200">
        <v>0</v>
      </c>
      <c r="BC362" s="200">
        <v>0</v>
      </c>
      <c r="BD362" s="200">
        <v>0</v>
      </c>
      <c r="BE362" s="200">
        <v>0</v>
      </c>
      <c r="BF362" s="200">
        <v>0</v>
      </c>
      <c r="BG362" s="200">
        <v>0</v>
      </c>
      <c r="BH362" s="200">
        <v>6500</v>
      </c>
      <c r="BI362" s="205" t="s">
        <v>320</v>
      </c>
      <c r="BJ362" s="205" t="s">
        <v>320</v>
      </c>
      <c r="BK362" s="205" t="s">
        <v>320</v>
      </c>
      <c r="BL362" s="205" t="s">
        <v>320</v>
      </c>
      <c r="BM362" s="205" t="s">
        <v>320</v>
      </c>
      <c r="BN362" s="205" t="s">
        <v>320</v>
      </c>
      <c r="BO362" s="205" t="s">
        <v>320</v>
      </c>
      <c r="BP362" s="205" t="s">
        <v>320</v>
      </c>
      <c r="BQ362" s="205" t="s">
        <v>320</v>
      </c>
      <c r="BR362" s="205" t="s">
        <v>320</v>
      </c>
      <c r="BS362" s="205" t="s">
        <v>320</v>
      </c>
      <c r="BT362" s="200">
        <v>8260</v>
      </c>
      <c r="BU362" s="200">
        <v>0</v>
      </c>
      <c r="BV362" s="200">
        <v>2460</v>
      </c>
      <c r="BW362" s="200">
        <v>0</v>
      </c>
      <c r="BX362" s="200">
        <v>0</v>
      </c>
      <c r="BY362" s="200">
        <v>0</v>
      </c>
      <c r="BZ362" s="200">
        <v>5800</v>
      </c>
      <c r="CA362" s="200">
        <v>0</v>
      </c>
      <c r="CB362" s="200">
        <v>0</v>
      </c>
      <c r="CC362" s="200">
        <v>0</v>
      </c>
      <c r="CD362" s="200">
        <v>0</v>
      </c>
      <c r="CE362" s="200">
        <v>0</v>
      </c>
      <c r="CF362" s="200">
        <v>0</v>
      </c>
      <c r="CG362" s="200">
        <v>0</v>
      </c>
      <c r="CH362" s="205" t="s">
        <v>320</v>
      </c>
      <c r="CI362" s="200">
        <v>0</v>
      </c>
      <c r="CJ362" s="200">
        <v>0</v>
      </c>
      <c r="CK362" s="200">
        <v>0</v>
      </c>
      <c r="CL362" s="200">
        <v>0</v>
      </c>
      <c r="CM362" s="200">
        <v>0</v>
      </c>
      <c r="CN362" s="200">
        <v>0</v>
      </c>
      <c r="CO362" s="200">
        <v>0</v>
      </c>
      <c r="CP362" s="200">
        <v>0</v>
      </c>
      <c r="CQ362" s="200">
        <v>0</v>
      </c>
      <c r="CR362" s="200">
        <v>0</v>
      </c>
      <c r="CS362" s="200">
        <v>0</v>
      </c>
      <c r="CT362" s="205" t="s">
        <v>320</v>
      </c>
      <c r="CU362" s="209" t="s">
        <v>320</v>
      </c>
    </row>
    <row r="363" ht="15.4" customHeight="1" spans="1:99">
      <c r="A363" s="201" t="s">
        <v>941</v>
      </c>
      <c r="B363" s="202" t="s">
        <v>134</v>
      </c>
      <c r="C363" s="202" t="s">
        <v>134</v>
      </c>
      <c r="D363" s="202" t="s">
        <v>328</v>
      </c>
      <c r="E363" s="200">
        <v>32040</v>
      </c>
      <c r="F363" s="200">
        <v>0</v>
      </c>
      <c r="G363" s="200">
        <v>0</v>
      </c>
      <c r="H363" s="200">
        <v>0</v>
      </c>
      <c r="I363" s="200">
        <v>0</v>
      </c>
      <c r="J363" s="200">
        <v>0</v>
      </c>
      <c r="K363" s="200">
        <v>0</v>
      </c>
      <c r="L363" s="200">
        <v>0</v>
      </c>
      <c r="M363" s="200">
        <v>0</v>
      </c>
      <c r="N363" s="200">
        <v>0</v>
      </c>
      <c r="O363" s="200">
        <v>0</v>
      </c>
      <c r="P363" s="200">
        <v>32040</v>
      </c>
      <c r="Q363" s="200">
        <v>0</v>
      </c>
      <c r="R363" s="200">
        <v>0</v>
      </c>
      <c r="S363" s="200">
        <v>0</v>
      </c>
      <c r="T363" s="200">
        <v>0</v>
      </c>
      <c r="U363" s="200">
        <v>0</v>
      </c>
      <c r="V363" s="200">
        <v>0</v>
      </c>
      <c r="W363" s="200">
        <v>0</v>
      </c>
      <c r="X363" s="200">
        <v>0</v>
      </c>
      <c r="Y363" s="200">
        <v>32040</v>
      </c>
      <c r="Z363" s="200">
        <v>0</v>
      </c>
      <c r="AA363" s="200">
        <v>0</v>
      </c>
      <c r="AB363" s="200">
        <v>0</v>
      </c>
      <c r="AC363" s="200">
        <v>0</v>
      </c>
      <c r="AD363" s="200">
        <v>0</v>
      </c>
      <c r="AE363" s="200">
        <v>0</v>
      </c>
      <c r="AF363" s="200">
        <v>0</v>
      </c>
      <c r="AG363" s="200">
        <v>0</v>
      </c>
      <c r="AH363" s="200">
        <v>0</v>
      </c>
      <c r="AI363" s="200">
        <v>0</v>
      </c>
      <c r="AJ363" s="200">
        <v>0</v>
      </c>
      <c r="AK363" s="200">
        <v>0</v>
      </c>
      <c r="AL363" s="200">
        <v>0</v>
      </c>
      <c r="AM363" s="200">
        <v>0</v>
      </c>
      <c r="AN363" s="200">
        <v>0</v>
      </c>
      <c r="AO363" s="200">
        <v>0</v>
      </c>
      <c r="AP363" s="200">
        <v>0</v>
      </c>
      <c r="AQ363" s="200">
        <v>0</v>
      </c>
      <c r="AR363" s="200">
        <v>0</v>
      </c>
      <c r="AS363" s="200">
        <v>0</v>
      </c>
      <c r="AT363" s="200">
        <v>0</v>
      </c>
      <c r="AU363" s="200">
        <v>0</v>
      </c>
      <c r="AV363" s="200">
        <v>0</v>
      </c>
      <c r="AW363" s="200">
        <v>0</v>
      </c>
      <c r="AX363" s="200">
        <v>0</v>
      </c>
      <c r="AY363" s="200">
        <v>0</v>
      </c>
      <c r="AZ363" s="200">
        <v>0</v>
      </c>
      <c r="BA363" s="200">
        <v>0</v>
      </c>
      <c r="BB363" s="200">
        <v>0</v>
      </c>
      <c r="BC363" s="200">
        <v>0</v>
      </c>
      <c r="BD363" s="200">
        <v>0</v>
      </c>
      <c r="BE363" s="200">
        <v>0</v>
      </c>
      <c r="BF363" s="200">
        <v>0</v>
      </c>
      <c r="BG363" s="200">
        <v>0</v>
      </c>
      <c r="BH363" s="200">
        <v>0</v>
      </c>
      <c r="BI363" s="205" t="s">
        <v>320</v>
      </c>
      <c r="BJ363" s="205" t="s">
        <v>320</v>
      </c>
      <c r="BK363" s="205" t="s">
        <v>320</v>
      </c>
      <c r="BL363" s="205" t="s">
        <v>320</v>
      </c>
      <c r="BM363" s="205" t="s">
        <v>320</v>
      </c>
      <c r="BN363" s="205" t="s">
        <v>320</v>
      </c>
      <c r="BO363" s="205" t="s">
        <v>320</v>
      </c>
      <c r="BP363" s="205" t="s">
        <v>320</v>
      </c>
      <c r="BQ363" s="205" t="s">
        <v>320</v>
      </c>
      <c r="BR363" s="205" t="s">
        <v>320</v>
      </c>
      <c r="BS363" s="205" t="s">
        <v>320</v>
      </c>
      <c r="BT363" s="200">
        <v>0</v>
      </c>
      <c r="BU363" s="200">
        <v>0</v>
      </c>
      <c r="BV363" s="200">
        <v>0</v>
      </c>
      <c r="BW363" s="200">
        <v>0</v>
      </c>
      <c r="BX363" s="200">
        <v>0</v>
      </c>
      <c r="BY363" s="200">
        <v>0</v>
      </c>
      <c r="BZ363" s="200">
        <v>0</v>
      </c>
      <c r="CA363" s="200">
        <v>0</v>
      </c>
      <c r="CB363" s="200">
        <v>0</v>
      </c>
      <c r="CC363" s="200">
        <v>0</v>
      </c>
      <c r="CD363" s="200">
        <v>0</v>
      </c>
      <c r="CE363" s="200">
        <v>0</v>
      </c>
      <c r="CF363" s="200">
        <v>0</v>
      </c>
      <c r="CG363" s="200">
        <v>0</v>
      </c>
      <c r="CH363" s="205" t="s">
        <v>320</v>
      </c>
      <c r="CI363" s="200">
        <v>0</v>
      </c>
      <c r="CJ363" s="200">
        <v>0</v>
      </c>
      <c r="CK363" s="200">
        <v>0</v>
      </c>
      <c r="CL363" s="200">
        <v>0</v>
      </c>
      <c r="CM363" s="200">
        <v>0</v>
      </c>
      <c r="CN363" s="200">
        <v>0</v>
      </c>
      <c r="CO363" s="200">
        <v>0</v>
      </c>
      <c r="CP363" s="200">
        <v>0</v>
      </c>
      <c r="CQ363" s="200">
        <v>0</v>
      </c>
      <c r="CR363" s="200">
        <v>0</v>
      </c>
      <c r="CS363" s="200">
        <v>0</v>
      </c>
      <c r="CT363" s="205" t="s">
        <v>320</v>
      </c>
      <c r="CU363" s="209" t="s">
        <v>320</v>
      </c>
    </row>
    <row r="364" ht="15.4" customHeight="1" spans="1:99">
      <c r="A364" s="201" t="s">
        <v>942</v>
      </c>
      <c r="B364" s="202" t="s">
        <v>134</v>
      </c>
      <c r="C364" s="202" t="s">
        <v>134</v>
      </c>
      <c r="D364" s="202" t="s">
        <v>943</v>
      </c>
      <c r="E364" s="200">
        <v>2717579.52</v>
      </c>
      <c r="F364" s="200">
        <v>335353.1</v>
      </c>
      <c r="G364" s="200">
        <v>0</v>
      </c>
      <c r="H364" s="200">
        <v>0</v>
      </c>
      <c r="I364" s="200">
        <v>0</v>
      </c>
      <c r="J364" s="200">
        <v>12443.1</v>
      </c>
      <c r="K364" s="200">
        <v>960</v>
      </c>
      <c r="L364" s="200">
        <v>0</v>
      </c>
      <c r="M364" s="200">
        <v>82645</v>
      </c>
      <c r="N364" s="200">
        <v>0</v>
      </c>
      <c r="O364" s="200">
        <v>239305</v>
      </c>
      <c r="P364" s="200">
        <v>2110598.11</v>
      </c>
      <c r="Q364" s="200">
        <v>297807.6</v>
      </c>
      <c r="R364" s="200">
        <v>134158.3</v>
      </c>
      <c r="S364" s="200">
        <v>0</v>
      </c>
      <c r="T364" s="200">
        <v>722</v>
      </c>
      <c r="U364" s="200">
        <v>25533.53</v>
      </c>
      <c r="V364" s="200">
        <v>35570.8</v>
      </c>
      <c r="W364" s="200">
        <v>251191.55</v>
      </c>
      <c r="X364" s="200">
        <v>0</v>
      </c>
      <c r="Y364" s="200">
        <v>158607.96</v>
      </c>
      <c r="Z364" s="200">
        <v>413240.5</v>
      </c>
      <c r="AA364" s="200">
        <v>0</v>
      </c>
      <c r="AB364" s="200">
        <v>276068.28</v>
      </c>
      <c r="AC364" s="200">
        <v>0</v>
      </c>
      <c r="AD364" s="200">
        <v>29079.6</v>
      </c>
      <c r="AE364" s="200">
        <v>95048</v>
      </c>
      <c r="AF364" s="200">
        <v>50995.43</v>
      </c>
      <c r="AG364" s="200">
        <v>6273</v>
      </c>
      <c r="AH364" s="200">
        <v>0</v>
      </c>
      <c r="AI364" s="200">
        <v>0</v>
      </c>
      <c r="AJ364" s="200">
        <v>22376.5</v>
      </c>
      <c r="AK364" s="200">
        <v>114800</v>
      </c>
      <c r="AL364" s="200">
        <v>62494.46</v>
      </c>
      <c r="AM364" s="200">
        <v>0</v>
      </c>
      <c r="AN364" s="200">
        <v>2540</v>
      </c>
      <c r="AO364" s="200">
        <v>0</v>
      </c>
      <c r="AP364" s="200">
        <v>0</v>
      </c>
      <c r="AQ364" s="200">
        <v>134090.6</v>
      </c>
      <c r="AR364" s="200">
        <v>52008.5</v>
      </c>
      <c r="AS364" s="200">
        <v>0</v>
      </c>
      <c r="AT364" s="200">
        <v>0</v>
      </c>
      <c r="AU364" s="200">
        <v>0</v>
      </c>
      <c r="AV364" s="200">
        <v>0</v>
      </c>
      <c r="AW364" s="200">
        <v>12148.5</v>
      </c>
      <c r="AX364" s="200">
        <v>0</v>
      </c>
      <c r="AY364" s="200">
        <v>0</v>
      </c>
      <c r="AZ364" s="200">
        <v>0</v>
      </c>
      <c r="BA364" s="200">
        <v>1020</v>
      </c>
      <c r="BB364" s="200">
        <v>0</v>
      </c>
      <c r="BC364" s="200">
        <v>11240</v>
      </c>
      <c r="BD364" s="200">
        <v>0</v>
      </c>
      <c r="BE364" s="200">
        <v>0</v>
      </c>
      <c r="BF364" s="200">
        <v>0</v>
      </c>
      <c r="BG364" s="200">
        <v>0</v>
      </c>
      <c r="BH364" s="200">
        <v>27600</v>
      </c>
      <c r="BI364" s="205" t="s">
        <v>320</v>
      </c>
      <c r="BJ364" s="205" t="s">
        <v>320</v>
      </c>
      <c r="BK364" s="205" t="s">
        <v>320</v>
      </c>
      <c r="BL364" s="205" t="s">
        <v>320</v>
      </c>
      <c r="BM364" s="205" t="s">
        <v>320</v>
      </c>
      <c r="BN364" s="205" t="s">
        <v>320</v>
      </c>
      <c r="BO364" s="205" t="s">
        <v>320</v>
      </c>
      <c r="BP364" s="205" t="s">
        <v>320</v>
      </c>
      <c r="BQ364" s="205" t="s">
        <v>320</v>
      </c>
      <c r="BR364" s="205" t="s">
        <v>320</v>
      </c>
      <c r="BS364" s="205" t="s">
        <v>320</v>
      </c>
      <c r="BT364" s="200">
        <v>219619.81</v>
      </c>
      <c r="BU364" s="200">
        <v>0</v>
      </c>
      <c r="BV364" s="200">
        <v>151190</v>
      </c>
      <c r="BW364" s="200">
        <v>0</v>
      </c>
      <c r="BX364" s="200">
        <v>0</v>
      </c>
      <c r="BY364" s="200">
        <v>0</v>
      </c>
      <c r="BZ364" s="200">
        <v>46350</v>
      </c>
      <c r="CA364" s="200">
        <v>0</v>
      </c>
      <c r="CB364" s="200">
        <v>0</v>
      </c>
      <c r="CC364" s="200">
        <v>0</v>
      </c>
      <c r="CD364" s="200">
        <v>0</v>
      </c>
      <c r="CE364" s="200">
        <v>0</v>
      </c>
      <c r="CF364" s="200">
        <v>0</v>
      </c>
      <c r="CG364" s="200">
        <v>0</v>
      </c>
      <c r="CH364" s="205" t="s">
        <v>320</v>
      </c>
      <c r="CI364" s="200">
        <v>22079.81</v>
      </c>
      <c r="CJ364" s="200">
        <v>0</v>
      </c>
      <c r="CK364" s="200">
        <v>0</v>
      </c>
      <c r="CL364" s="200">
        <v>0</v>
      </c>
      <c r="CM364" s="200">
        <v>0</v>
      </c>
      <c r="CN364" s="200">
        <v>0</v>
      </c>
      <c r="CO364" s="200">
        <v>0</v>
      </c>
      <c r="CP364" s="200">
        <v>0</v>
      </c>
      <c r="CQ364" s="200">
        <v>0</v>
      </c>
      <c r="CR364" s="200">
        <v>0</v>
      </c>
      <c r="CS364" s="200">
        <v>0</v>
      </c>
      <c r="CT364" s="205" t="s">
        <v>320</v>
      </c>
      <c r="CU364" s="209" t="s">
        <v>320</v>
      </c>
    </row>
    <row r="365" ht="15.4" customHeight="1" spans="1:99">
      <c r="A365" s="201" t="s">
        <v>944</v>
      </c>
      <c r="B365" s="202" t="s">
        <v>134</v>
      </c>
      <c r="C365" s="202" t="s">
        <v>134</v>
      </c>
      <c r="D365" s="202" t="s">
        <v>945</v>
      </c>
      <c r="E365" s="200">
        <v>160996383.47</v>
      </c>
      <c r="F365" s="200">
        <v>24335216.65</v>
      </c>
      <c r="G365" s="200">
        <v>9532806.38</v>
      </c>
      <c r="H365" s="200">
        <v>5577629.96</v>
      </c>
      <c r="I365" s="200">
        <v>4632015.3</v>
      </c>
      <c r="J365" s="200">
        <v>530323.06</v>
      </c>
      <c r="K365" s="200">
        <v>438228.73</v>
      </c>
      <c r="L365" s="200">
        <v>2154279.8</v>
      </c>
      <c r="M365" s="200">
        <v>719013.7</v>
      </c>
      <c r="N365" s="200">
        <v>151273.8</v>
      </c>
      <c r="O365" s="200">
        <v>599645.92</v>
      </c>
      <c r="P365" s="200">
        <v>6709076.37</v>
      </c>
      <c r="Q365" s="200">
        <v>1265921.34</v>
      </c>
      <c r="R365" s="200">
        <v>185818.15</v>
      </c>
      <c r="S365" s="200">
        <v>24000</v>
      </c>
      <c r="T365" s="200">
        <v>7200.45</v>
      </c>
      <c r="U365" s="200">
        <v>16138.59</v>
      </c>
      <c r="V365" s="200">
        <v>94362.79</v>
      </c>
      <c r="W365" s="200">
        <v>138950.94</v>
      </c>
      <c r="X365" s="200">
        <v>0</v>
      </c>
      <c r="Y365" s="200">
        <v>0</v>
      </c>
      <c r="Z365" s="200">
        <v>752713.95</v>
      </c>
      <c r="AA365" s="200">
        <v>30000</v>
      </c>
      <c r="AB365" s="200">
        <v>885905.6</v>
      </c>
      <c r="AC365" s="200">
        <v>0</v>
      </c>
      <c r="AD365" s="200">
        <v>65581</v>
      </c>
      <c r="AE365" s="200">
        <v>168930</v>
      </c>
      <c r="AF365" s="200">
        <v>142901</v>
      </c>
      <c r="AG365" s="200">
        <v>3380</v>
      </c>
      <c r="AH365" s="200">
        <v>0</v>
      </c>
      <c r="AI365" s="200">
        <v>0</v>
      </c>
      <c r="AJ365" s="200">
        <v>140707.6</v>
      </c>
      <c r="AK365" s="200">
        <v>252350</v>
      </c>
      <c r="AL365" s="200">
        <v>286775.45</v>
      </c>
      <c r="AM365" s="200">
        <v>501380</v>
      </c>
      <c r="AN365" s="200">
        <v>309171.22</v>
      </c>
      <c r="AO365" s="200">
        <v>1160150</v>
      </c>
      <c r="AP365" s="200">
        <v>579.84</v>
      </c>
      <c r="AQ365" s="200">
        <v>276158.45</v>
      </c>
      <c r="AR365" s="200">
        <v>2465499.75</v>
      </c>
      <c r="AS365" s="200">
        <v>0</v>
      </c>
      <c r="AT365" s="200">
        <v>0</v>
      </c>
      <c r="AU365" s="200">
        <v>0</v>
      </c>
      <c r="AV365" s="200">
        <v>0</v>
      </c>
      <c r="AW365" s="200">
        <v>1930532.75</v>
      </c>
      <c r="AX365" s="200">
        <v>120</v>
      </c>
      <c r="AY365" s="200">
        <v>0</v>
      </c>
      <c r="AZ365" s="200">
        <v>0</v>
      </c>
      <c r="BA365" s="200">
        <v>5680</v>
      </c>
      <c r="BB365" s="200">
        <v>0</v>
      </c>
      <c r="BC365" s="200">
        <v>15717</v>
      </c>
      <c r="BD365" s="200">
        <v>0</v>
      </c>
      <c r="BE365" s="200">
        <v>0</v>
      </c>
      <c r="BF365" s="200">
        <v>0</v>
      </c>
      <c r="BG365" s="200">
        <v>0</v>
      </c>
      <c r="BH365" s="200">
        <v>513450</v>
      </c>
      <c r="BI365" s="205" t="s">
        <v>320</v>
      </c>
      <c r="BJ365" s="205" t="s">
        <v>320</v>
      </c>
      <c r="BK365" s="205" t="s">
        <v>320</v>
      </c>
      <c r="BL365" s="205" t="s">
        <v>320</v>
      </c>
      <c r="BM365" s="205" t="s">
        <v>320</v>
      </c>
      <c r="BN365" s="205" t="s">
        <v>320</v>
      </c>
      <c r="BO365" s="205" t="s">
        <v>320</v>
      </c>
      <c r="BP365" s="205" t="s">
        <v>320</v>
      </c>
      <c r="BQ365" s="205" t="s">
        <v>320</v>
      </c>
      <c r="BR365" s="205" t="s">
        <v>320</v>
      </c>
      <c r="BS365" s="205" t="s">
        <v>320</v>
      </c>
      <c r="BT365" s="200">
        <v>46040</v>
      </c>
      <c r="BU365" s="200">
        <v>0</v>
      </c>
      <c r="BV365" s="200">
        <v>46040</v>
      </c>
      <c r="BW365" s="200">
        <v>0</v>
      </c>
      <c r="BX365" s="200">
        <v>0</v>
      </c>
      <c r="BY365" s="200">
        <v>0</v>
      </c>
      <c r="BZ365" s="200">
        <v>0</v>
      </c>
      <c r="CA365" s="200">
        <v>0</v>
      </c>
      <c r="CB365" s="200">
        <v>0</v>
      </c>
      <c r="CC365" s="200">
        <v>0</v>
      </c>
      <c r="CD365" s="200">
        <v>0</v>
      </c>
      <c r="CE365" s="200">
        <v>0</v>
      </c>
      <c r="CF365" s="200">
        <v>0</v>
      </c>
      <c r="CG365" s="200">
        <v>0</v>
      </c>
      <c r="CH365" s="205" t="s">
        <v>320</v>
      </c>
      <c r="CI365" s="200">
        <v>0</v>
      </c>
      <c r="CJ365" s="200">
        <v>127440550.7</v>
      </c>
      <c r="CK365" s="200">
        <v>126200000</v>
      </c>
      <c r="CL365" s="200">
        <v>0</v>
      </c>
      <c r="CM365" s="200">
        <v>0</v>
      </c>
      <c r="CN365" s="200">
        <v>1240550.7</v>
      </c>
      <c r="CO365" s="200">
        <v>0</v>
      </c>
      <c r="CP365" s="200">
        <v>0</v>
      </c>
      <c r="CQ365" s="200">
        <v>0</v>
      </c>
      <c r="CR365" s="200">
        <v>0</v>
      </c>
      <c r="CS365" s="200">
        <v>0</v>
      </c>
      <c r="CT365" s="205" t="s">
        <v>320</v>
      </c>
      <c r="CU365" s="209" t="s">
        <v>320</v>
      </c>
    </row>
    <row r="366" ht="15.4" customHeight="1" spans="1:99">
      <c r="A366" s="201" t="s">
        <v>946</v>
      </c>
      <c r="B366" s="202" t="s">
        <v>134</v>
      </c>
      <c r="C366" s="202" t="s">
        <v>134</v>
      </c>
      <c r="D366" s="202" t="s">
        <v>947</v>
      </c>
      <c r="E366" s="200">
        <v>2459940.8</v>
      </c>
      <c r="F366" s="200">
        <v>1630058.92</v>
      </c>
      <c r="G366" s="200">
        <v>397043.19</v>
      </c>
      <c r="H366" s="200">
        <v>0</v>
      </c>
      <c r="I366" s="200">
        <v>0</v>
      </c>
      <c r="J366" s="200">
        <v>121365.13</v>
      </c>
      <c r="K366" s="200">
        <v>0</v>
      </c>
      <c r="L366" s="200">
        <v>567033.8</v>
      </c>
      <c r="M366" s="200">
        <v>393343</v>
      </c>
      <c r="N366" s="200">
        <v>151273.8</v>
      </c>
      <c r="O366" s="200">
        <v>0</v>
      </c>
      <c r="P366" s="200">
        <v>33964.48</v>
      </c>
      <c r="Q366" s="200">
        <v>5303.8</v>
      </c>
      <c r="R366" s="200">
        <v>0</v>
      </c>
      <c r="S366" s="200">
        <v>0</v>
      </c>
      <c r="T366" s="200">
        <v>1103</v>
      </c>
      <c r="U366" s="200">
        <v>0</v>
      </c>
      <c r="V366" s="200">
        <v>0</v>
      </c>
      <c r="W366" s="200">
        <v>0</v>
      </c>
      <c r="X366" s="200">
        <v>0</v>
      </c>
      <c r="Y366" s="200">
        <v>0</v>
      </c>
      <c r="Z366" s="200">
        <v>0</v>
      </c>
      <c r="AA366" s="200">
        <v>0</v>
      </c>
      <c r="AB366" s="200">
        <v>330</v>
      </c>
      <c r="AC366" s="200">
        <v>0</v>
      </c>
      <c r="AD366" s="200">
        <v>0</v>
      </c>
      <c r="AE366" s="200">
        <v>0</v>
      </c>
      <c r="AF366" s="200">
        <v>0</v>
      </c>
      <c r="AG366" s="200">
        <v>3380</v>
      </c>
      <c r="AH366" s="200">
        <v>0</v>
      </c>
      <c r="AI366" s="200">
        <v>0</v>
      </c>
      <c r="AJ366" s="200">
        <v>0</v>
      </c>
      <c r="AK366" s="200">
        <v>0</v>
      </c>
      <c r="AL366" s="200">
        <v>19977.96</v>
      </c>
      <c r="AM366" s="200">
        <v>0</v>
      </c>
      <c r="AN366" s="200">
        <v>0</v>
      </c>
      <c r="AO366" s="200">
        <v>0</v>
      </c>
      <c r="AP366" s="200">
        <v>0</v>
      </c>
      <c r="AQ366" s="200">
        <v>3869.72</v>
      </c>
      <c r="AR366" s="200">
        <v>795917.4</v>
      </c>
      <c r="AS366" s="200">
        <v>0</v>
      </c>
      <c r="AT366" s="200">
        <v>0</v>
      </c>
      <c r="AU366" s="200">
        <v>0</v>
      </c>
      <c r="AV366" s="200">
        <v>0</v>
      </c>
      <c r="AW366" s="200">
        <v>795917.4</v>
      </c>
      <c r="AX366" s="200">
        <v>0</v>
      </c>
      <c r="AY366" s="200">
        <v>0</v>
      </c>
      <c r="AZ366" s="200">
        <v>0</v>
      </c>
      <c r="BA366" s="200">
        <v>0</v>
      </c>
      <c r="BB366" s="200">
        <v>0</v>
      </c>
      <c r="BC366" s="200">
        <v>0</v>
      </c>
      <c r="BD366" s="200">
        <v>0</v>
      </c>
      <c r="BE366" s="200">
        <v>0</v>
      </c>
      <c r="BF366" s="200">
        <v>0</v>
      </c>
      <c r="BG366" s="200">
        <v>0</v>
      </c>
      <c r="BH366" s="200">
        <v>0</v>
      </c>
      <c r="BI366" s="205" t="s">
        <v>320</v>
      </c>
      <c r="BJ366" s="205" t="s">
        <v>320</v>
      </c>
      <c r="BK366" s="205" t="s">
        <v>320</v>
      </c>
      <c r="BL366" s="205" t="s">
        <v>320</v>
      </c>
      <c r="BM366" s="205" t="s">
        <v>320</v>
      </c>
      <c r="BN366" s="205" t="s">
        <v>320</v>
      </c>
      <c r="BO366" s="205" t="s">
        <v>320</v>
      </c>
      <c r="BP366" s="205" t="s">
        <v>320</v>
      </c>
      <c r="BQ366" s="205" t="s">
        <v>320</v>
      </c>
      <c r="BR366" s="205" t="s">
        <v>320</v>
      </c>
      <c r="BS366" s="205" t="s">
        <v>320</v>
      </c>
      <c r="BT366" s="200">
        <v>0</v>
      </c>
      <c r="BU366" s="200">
        <v>0</v>
      </c>
      <c r="BV366" s="200">
        <v>0</v>
      </c>
      <c r="BW366" s="200">
        <v>0</v>
      </c>
      <c r="BX366" s="200">
        <v>0</v>
      </c>
      <c r="BY366" s="200">
        <v>0</v>
      </c>
      <c r="BZ366" s="200">
        <v>0</v>
      </c>
      <c r="CA366" s="200">
        <v>0</v>
      </c>
      <c r="CB366" s="200">
        <v>0</v>
      </c>
      <c r="CC366" s="200">
        <v>0</v>
      </c>
      <c r="CD366" s="200">
        <v>0</v>
      </c>
      <c r="CE366" s="200">
        <v>0</v>
      </c>
      <c r="CF366" s="200">
        <v>0</v>
      </c>
      <c r="CG366" s="200">
        <v>0</v>
      </c>
      <c r="CH366" s="205" t="s">
        <v>320</v>
      </c>
      <c r="CI366" s="200">
        <v>0</v>
      </c>
      <c r="CJ366" s="200">
        <v>0</v>
      </c>
      <c r="CK366" s="200">
        <v>0</v>
      </c>
      <c r="CL366" s="200">
        <v>0</v>
      </c>
      <c r="CM366" s="200">
        <v>0</v>
      </c>
      <c r="CN366" s="200">
        <v>0</v>
      </c>
      <c r="CO366" s="200">
        <v>0</v>
      </c>
      <c r="CP366" s="200">
        <v>0</v>
      </c>
      <c r="CQ366" s="200">
        <v>0</v>
      </c>
      <c r="CR366" s="200">
        <v>0</v>
      </c>
      <c r="CS366" s="200">
        <v>0</v>
      </c>
      <c r="CT366" s="205" t="s">
        <v>320</v>
      </c>
      <c r="CU366" s="209" t="s">
        <v>320</v>
      </c>
    </row>
    <row r="367" ht="15.4" customHeight="1" spans="1:99">
      <c r="A367" s="201" t="s">
        <v>948</v>
      </c>
      <c r="B367" s="202" t="s">
        <v>134</v>
      </c>
      <c r="C367" s="202" t="s">
        <v>134</v>
      </c>
      <c r="D367" s="202" t="s">
        <v>326</v>
      </c>
      <c r="E367" s="200">
        <v>2459940.8</v>
      </c>
      <c r="F367" s="200">
        <v>1630058.92</v>
      </c>
      <c r="G367" s="200">
        <v>397043.19</v>
      </c>
      <c r="H367" s="200">
        <v>0</v>
      </c>
      <c r="I367" s="200">
        <v>0</v>
      </c>
      <c r="J367" s="200">
        <v>121365.13</v>
      </c>
      <c r="K367" s="200">
        <v>0</v>
      </c>
      <c r="L367" s="200">
        <v>567033.8</v>
      </c>
      <c r="M367" s="200">
        <v>393343</v>
      </c>
      <c r="N367" s="200">
        <v>151273.8</v>
      </c>
      <c r="O367" s="200">
        <v>0</v>
      </c>
      <c r="P367" s="200">
        <v>33964.48</v>
      </c>
      <c r="Q367" s="200">
        <v>5303.8</v>
      </c>
      <c r="R367" s="200">
        <v>0</v>
      </c>
      <c r="S367" s="200">
        <v>0</v>
      </c>
      <c r="T367" s="200">
        <v>1103</v>
      </c>
      <c r="U367" s="200">
        <v>0</v>
      </c>
      <c r="V367" s="200">
        <v>0</v>
      </c>
      <c r="W367" s="200">
        <v>0</v>
      </c>
      <c r="X367" s="200">
        <v>0</v>
      </c>
      <c r="Y367" s="200">
        <v>0</v>
      </c>
      <c r="Z367" s="200">
        <v>0</v>
      </c>
      <c r="AA367" s="200">
        <v>0</v>
      </c>
      <c r="AB367" s="200">
        <v>330</v>
      </c>
      <c r="AC367" s="200">
        <v>0</v>
      </c>
      <c r="AD367" s="200">
        <v>0</v>
      </c>
      <c r="AE367" s="200">
        <v>0</v>
      </c>
      <c r="AF367" s="200">
        <v>0</v>
      </c>
      <c r="AG367" s="200">
        <v>3380</v>
      </c>
      <c r="AH367" s="200">
        <v>0</v>
      </c>
      <c r="AI367" s="200">
        <v>0</v>
      </c>
      <c r="AJ367" s="200">
        <v>0</v>
      </c>
      <c r="AK367" s="200">
        <v>0</v>
      </c>
      <c r="AL367" s="200">
        <v>19977.96</v>
      </c>
      <c r="AM367" s="200">
        <v>0</v>
      </c>
      <c r="AN367" s="200">
        <v>0</v>
      </c>
      <c r="AO367" s="200">
        <v>0</v>
      </c>
      <c r="AP367" s="200">
        <v>0</v>
      </c>
      <c r="AQ367" s="200">
        <v>3869.72</v>
      </c>
      <c r="AR367" s="200">
        <v>795917.4</v>
      </c>
      <c r="AS367" s="200">
        <v>0</v>
      </c>
      <c r="AT367" s="200">
        <v>0</v>
      </c>
      <c r="AU367" s="200">
        <v>0</v>
      </c>
      <c r="AV367" s="200">
        <v>0</v>
      </c>
      <c r="AW367" s="200">
        <v>795917.4</v>
      </c>
      <c r="AX367" s="200">
        <v>0</v>
      </c>
      <c r="AY367" s="200">
        <v>0</v>
      </c>
      <c r="AZ367" s="200">
        <v>0</v>
      </c>
      <c r="BA367" s="200">
        <v>0</v>
      </c>
      <c r="BB367" s="200">
        <v>0</v>
      </c>
      <c r="BC367" s="200">
        <v>0</v>
      </c>
      <c r="BD367" s="200">
        <v>0</v>
      </c>
      <c r="BE367" s="200">
        <v>0</v>
      </c>
      <c r="BF367" s="200">
        <v>0</v>
      </c>
      <c r="BG367" s="200">
        <v>0</v>
      </c>
      <c r="BH367" s="200">
        <v>0</v>
      </c>
      <c r="BI367" s="205" t="s">
        <v>320</v>
      </c>
      <c r="BJ367" s="205" t="s">
        <v>320</v>
      </c>
      <c r="BK367" s="205" t="s">
        <v>320</v>
      </c>
      <c r="BL367" s="205" t="s">
        <v>320</v>
      </c>
      <c r="BM367" s="205" t="s">
        <v>320</v>
      </c>
      <c r="BN367" s="205" t="s">
        <v>320</v>
      </c>
      <c r="BO367" s="205" t="s">
        <v>320</v>
      </c>
      <c r="BP367" s="205" t="s">
        <v>320</v>
      </c>
      <c r="BQ367" s="205" t="s">
        <v>320</v>
      </c>
      <c r="BR367" s="205" t="s">
        <v>320</v>
      </c>
      <c r="BS367" s="205" t="s">
        <v>320</v>
      </c>
      <c r="BT367" s="200">
        <v>0</v>
      </c>
      <c r="BU367" s="200">
        <v>0</v>
      </c>
      <c r="BV367" s="200">
        <v>0</v>
      </c>
      <c r="BW367" s="200">
        <v>0</v>
      </c>
      <c r="BX367" s="200">
        <v>0</v>
      </c>
      <c r="BY367" s="200">
        <v>0</v>
      </c>
      <c r="BZ367" s="200">
        <v>0</v>
      </c>
      <c r="CA367" s="200">
        <v>0</v>
      </c>
      <c r="CB367" s="200">
        <v>0</v>
      </c>
      <c r="CC367" s="200">
        <v>0</v>
      </c>
      <c r="CD367" s="200">
        <v>0</v>
      </c>
      <c r="CE367" s="200">
        <v>0</v>
      </c>
      <c r="CF367" s="200">
        <v>0</v>
      </c>
      <c r="CG367" s="200">
        <v>0</v>
      </c>
      <c r="CH367" s="205" t="s">
        <v>320</v>
      </c>
      <c r="CI367" s="200">
        <v>0</v>
      </c>
      <c r="CJ367" s="200">
        <v>0</v>
      </c>
      <c r="CK367" s="200">
        <v>0</v>
      </c>
      <c r="CL367" s="200">
        <v>0</v>
      </c>
      <c r="CM367" s="200">
        <v>0</v>
      </c>
      <c r="CN367" s="200">
        <v>0</v>
      </c>
      <c r="CO367" s="200">
        <v>0</v>
      </c>
      <c r="CP367" s="200">
        <v>0</v>
      </c>
      <c r="CQ367" s="200">
        <v>0</v>
      </c>
      <c r="CR367" s="200">
        <v>0</v>
      </c>
      <c r="CS367" s="200">
        <v>0</v>
      </c>
      <c r="CT367" s="205" t="s">
        <v>320</v>
      </c>
      <c r="CU367" s="209" t="s">
        <v>320</v>
      </c>
    </row>
    <row r="368" ht="15.4" customHeight="1" spans="1:99">
      <c r="A368" s="201" t="s">
        <v>949</v>
      </c>
      <c r="B368" s="202" t="s">
        <v>134</v>
      </c>
      <c r="C368" s="202" t="s">
        <v>134</v>
      </c>
      <c r="D368" s="202" t="s">
        <v>950</v>
      </c>
      <c r="E368" s="200">
        <v>19704648.61</v>
      </c>
      <c r="F368" s="200">
        <v>15462817.63</v>
      </c>
      <c r="G368" s="200">
        <v>6339901.65</v>
      </c>
      <c r="H368" s="200">
        <v>3341017.2</v>
      </c>
      <c r="I368" s="200">
        <v>2987796.3</v>
      </c>
      <c r="J368" s="200">
        <v>204190.45</v>
      </c>
      <c r="K368" s="200">
        <v>300635.33</v>
      </c>
      <c r="L368" s="200">
        <v>1587246</v>
      </c>
      <c r="M368" s="200">
        <v>206079.7</v>
      </c>
      <c r="N368" s="200">
        <v>0</v>
      </c>
      <c r="O368" s="200">
        <v>495951</v>
      </c>
      <c r="P368" s="200">
        <v>3524965.28</v>
      </c>
      <c r="Q368" s="200">
        <v>657300.32</v>
      </c>
      <c r="R368" s="200">
        <v>133254.4</v>
      </c>
      <c r="S368" s="200">
        <v>24000</v>
      </c>
      <c r="T368" s="200">
        <v>666.25</v>
      </c>
      <c r="U368" s="200">
        <v>14973.91</v>
      </c>
      <c r="V368" s="200">
        <v>91362.79</v>
      </c>
      <c r="W368" s="200">
        <v>85003.59</v>
      </c>
      <c r="X368" s="200">
        <v>0</v>
      </c>
      <c r="Y368" s="200">
        <v>0</v>
      </c>
      <c r="Z368" s="200">
        <v>525661</v>
      </c>
      <c r="AA368" s="200">
        <v>30000</v>
      </c>
      <c r="AB368" s="200">
        <v>22935</v>
      </c>
      <c r="AC368" s="200">
        <v>0</v>
      </c>
      <c r="AD368" s="200">
        <v>59190</v>
      </c>
      <c r="AE368" s="200">
        <v>28030</v>
      </c>
      <c r="AF368" s="200">
        <v>136553</v>
      </c>
      <c r="AG368" s="200">
        <v>0</v>
      </c>
      <c r="AH368" s="200">
        <v>0</v>
      </c>
      <c r="AI368" s="200">
        <v>0</v>
      </c>
      <c r="AJ368" s="200">
        <v>101350</v>
      </c>
      <c r="AK368" s="200">
        <v>202350</v>
      </c>
      <c r="AL368" s="200">
        <v>170190.07</v>
      </c>
      <c r="AM368" s="200">
        <v>1020</v>
      </c>
      <c r="AN368" s="200">
        <v>309171.22</v>
      </c>
      <c r="AO368" s="200">
        <v>814250</v>
      </c>
      <c r="AP368" s="200">
        <v>0</v>
      </c>
      <c r="AQ368" s="200">
        <v>117703.73</v>
      </c>
      <c r="AR368" s="200">
        <v>7815</v>
      </c>
      <c r="AS368" s="200">
        <v>0</v>
      </c>
      <c r="AT368" s="200">
        <v>0</v>
      </c>
      <c r="AU368" s="200">
        <v>0</v>
      </c>
      <c r="AV368" s="200">
        <v>0</v>
      </c>
      <c r="AW368" s="200">
        <v>2515</v>
      </c>
      <c r="AX368" s="200">
        <v>0</v>
      </c>
      <c r="AY368" s="200">
        <v>0</v>
      </c>
      <c r="AZ368" s="200">
        <v>0</v>
      </c>
      <c r="BA368" s="200">
        <v>0</v>
      </c>
      <c r="BB368" s="200">
        <v>0</v>
      </c>
      <c r="BC368" s="200">
        <v>0</v>
      </c>
      <c r="BD368" s="200">
        <v>0</v>
      </c>
      <c r="BE368" s="200">
        <v>0</v>
      </c>
      <c r="BF368" s="200">
        <v>0</v>
      </c>
      <c r="BG368" s="200">
        <v>0</v>
      </c>
      <c r="BH368" s="200">
        <v>5300</v>
      </c>
      <c r="BI368" s="205" t="s">
        <v>320</v>
      </c>
      <c r="BJ368" s="205" t="s">
        <v>320</v>
      </c>
      <c r="BK368" s="205" t="s">
        <v>320</v>
      </c>
      <c r="BL368" s="205" t="s">
        <v>320</v>
      </c>
      <c r="BM368" s="205" t="s">
        <v>320</v>
      </c>
      <c r="BN368" s="205" t="s">
        <v>320</v>
      </c>
      <c r="BO368" s="205" t="s">
        <v>320</v>
      </c>
      <c r="BP368" s="205" t="s">
        <v>320</v>
      </c>
      <c r="BQ368" s="205" t="s">
        <v>320</v>
      </c>
      <c r="BR368" s="205" t="s">
        <v>320</v>
      </c>
      <c r="BS368" s="205" t="s">
        <v>320</v>
      </c>
      <c r="BT368" s="200">
        <v>18500</v>
      </c>
      <c r="BU368" s="200">
        <v>0</v>
      </c>
      <c r="BV368" s="200">
        <v>18500</v>
      </c>
      <c r="BW368" s="200">
        <v>0</v>
      </c>
      <c r="BX368" s="200">
        <v>0</v>
      </c>
      <c r="BY368" s="200">
        <v>0</v>
      </c>
      <c r="BZ368" s="200">
        <v>0</v>
      </c>
      <c r="CA368" s="200">
        <v>0</v>
      </c>
      <c r="CB368" s="200">
        <v>0</v>
      </c>
      <c r="CC368" s="200">
        <v>0</v>
      </c>
      <c r="CD368" s="200">
        <v>0</v>
      </c>
      <c r="CE368" s="200">
        <v>0</v>
      </c>
      <c r="CF368" s="200">
        <v>0</v>
      </c>
      <c r="CG368" s="200">
        <v>0</v>
      </c>
      <c r="CH368" s="205" t="s">
        <v>320</v>
      </c>
      <c r="CI368" s="200">
        <v>0</v>
      </c>
      <c r="CJ368" s="200">
        <v>690550.7</v>
      </c>
      <c r="CK368" s="200">
        <v>0</v>
      </c>
      <c r="CL368" s="200">
        <v>0</v>
      </c>
      <c r="CM368" s="200">
        <v>0</v>
      </c>
      <c r="CN368" s="200">
        <v>690550.7</v>
      </c>
      <c r="CO368" s="200">
        <v>0</v>
      </c>
      <c r="CP368" s="200">
        <v>0</v>
      </c>
      <c r="CQ368" s="200">
        <v>0</v>
      </c>
      <c r="CR368" s="200">
        <v>0</v>
      </c>
      <c r="CS368" s="200">
        <v>0</v>
      </c>
      <c r="CT368" s="205" t="s">
        <v>320</v>
      </c>
      <c r="CU368" s="209" t="s">
        <v>320</v>
      </c>
    </row>
    <row r="369" ht="15.4" customHeight="1" spans="1:99">
      <c r="A369" s="201" t="s">
        <v>951</v>
      </c>
      <c r="B369" s="202" t="s">
        <v>134</v>
      </c>
      <c r="C369" s="202" t="s">
        <v>134</v>
      </c>
      <c r="D369" s="202" t="s">
        <v>326</v>
      </c>
      <c r="E369" s="200">
        <v>16022174.19</v>
      </c>
      <c r="F369" s="200">
        <v>13749417.44</v>
      </c>
      <c r="G369" s="200">
        <v>5917865.65</v>
      </c>
      <c r="H369" s="200">
        <v>3051903.2</v>
      </c>
      <c r="I369" s="200">
        <v>2640987.3</v>
      </c>
      <c r="J369" s="200">
        <v>122249.26</v>
      </c>
      <c r="K369" s="200">
        <v>300635.33</v>
      </c>
      <c r="L369" s="200">
        <v>1587246</v>
      </c>
      <c r="M369" s="200">
        <v>35079.7</v>
      </c>
      <c r="N369" s="200">
        <v>0</v>
      </c>
      <c r="O369" s="200">
        <v>93451</v>
      </c>
      <c r="P369" s="200">
        <v>1744626.75</v>
      </c>
      <c r="Q369" s="200">
        <v>341211.21</v>
      </c>
      <c r="R369" s="200">
        <v>6808</v>
      </c>
      <c r="S369" s="200">
        <v>24000</v>
      </c>
      <c r="T369" s="200">
        <v>666.25</v>
      </c>
      <c r="U369" s="200">
        <v>11942.52</v>
      </c>
      <c r="V369" s="200">
        <v>17125.35</v>
      </c>
      <c r="W369" s="200">
        <v>17614.77</v>
      </c>
      <c r="X369" s="200">
        <v>0</v>
      </c>
      <c r="Y369" s="200">
        <v>0</v>
      </c>
      <c r="Z369" s="200">
        <v>147336.91</v>
      </c>
      <c r="AA369" s="200">
        <v>0</v>
      </c>
      <c r="AB369" s="200">
        <v>22935</v>
      </c>
      <c r="AC369" s="200">
        <v>0</v>
      </c>
      <c r="AD369" s="200">
        <v>4540</v>
      </c>
      <c r="AE369" s="200">
        <v>5030</v>
      </c>
      <c r="AF369" s="200">
        <v>22837</v>
      </c>
      <c r="AG369" s="200">
        <v>0</v>
      </c>
      <c r="AH369" s="200">
        <v>0</v>
      </c>
      <c r="AI369" s="200">
        <v>0</v>
      </c>
      <c r="AJ369" s="200">
        <v>0</v>
      </c>
      <c r="AK369" s="200">
        <v>0</v>
      </c>
      <c r="AL369" s="200">
        <v>154097.07</v>
      </c>
      <c r="AM369" s="200">
        <v>1020</v>
      </c>
      <c r="AN369" s="200">
        <v>161792.35</v>
      </c>
      <c r="AO369" s="200">
        <v>711600</v>
      </c>
      <c r="AP369" s="200">
        <v>0</v>
      </c>
      <c r="AQ369" s="200">
        <v>94070.32</v>
      </c>
      <c r="AR369" s="200">
        <v>5630</v>
      </c>
      <c r="AS369" s="200">
        <v>0</v>
      </c>
      <c r="AT369" s="200">
        <v>0</v>
      </c>
      <c r="AU369" s="200">
        <v>0</v>
      </c>
      <c r="AV369" s="200">
        <v>0</v>
      </c>
      <c r="AW369" s="200">
        <v>530</v>
      </c>
      <c r="AX369" s="200">
        <v>0</v>
      </c>
      <c r="AY369" s="200">
        <v>0</v>
      </c>
      <c r="AZ369" s="200">
        <v>0</v>
      </c>
      <c r="BA369" s="200">
        <v>0</v>
      </c>
      <c r="BB369" s="200">
        <v>0</v>
      </c>
      <c r="BC369" s="200">
        <v>0</v>
      </c>
      <c r="BD369" s="200">
        <v>0</v>
      </c>
      <c r="BE369" s="200">
        <v>0</v>
      </c>
      <c r="BF369" s="200">
        <v>0</v>
      </c>
      <c r="BG369" s="200">
        <v>0</v>
      </c>
      <c r="BH369" s="200">
        <v>5100</v>
      </c>
      <c r="BI369" s="205" t="s">
        <v>320</v>
      </c>
      <c r="BJ369" s="205" t="s">
        <v>320</v>
      </c>
      <c r="BK369" s="205" t="s">
        <v>320</v>
      </c>
      <c r="BL369" s="205" t="s">
        <v>320</v>
      </c>
      <c r="BM369" s="205" t="s">
        <v>320</v>
      </c>
      <c r="BN369" s="205" t="s">
        <v>320</v>
      </c>
      <c r="BO369" s="205" t="s">
        <v>320</v>
      </c>
      <c r="BP369" s="205" t="s">
        <v>320</v>
      </c>
      <c r="BQ369" s="205" t="s">
        <v>320</v>
      </c>
      <c r="BR369" s="205" t="s">
        <v>320</v>
      </c>
      <c r="BS369" s="205" t="s">
        <v>320</v>
      </c>
      <c r="BT369" s="200">
        <v>18500</v>
      </c>
      <c r="BU369" s="200">
        <v>0</v>
      </c>
      <c r="BV369" s="200">
        <v>18500</v>
      </c>
      <c r="BW369" s="200">
        <v>0</v>
      </c>
      <c r="BX369" s="200">
        <v>0</v>
      </c>
      <c r="BY369" s="200">
        <v>0</v>
      </c>
      <c r="BZ369" s="200">
        <v>0</v>
      </c>
      <c r="CA369" s="200">
        <v>0</v>
      </c>
      <c r="CB369" s="200">
        <v>0</v>
      </c>
      <c r="CC369" s="200">
        <v>0</v>
      </c>
      <c r="CD369" s="200">
        <v>0</v>
      </c>
      <c r="CE369" s="200">
        <v>0</v>
      </c>
      <c r="CF369" s="200">
        <v>0</v>
      </c>
      <c r="CG369" s="200">
        <v>0</v>
      </c>
      <c r="CH369" s="205" t="s">
        <v>320</v>
      </c>
      <c r="CI369" s="200">
        <v>0</v>
      </c>
      <c r="CJ369" s="200">
        <v>504000</v>
      </c>
      <c r="CK369" s="200">
        <v>0</v>
      </c>
      <c r="CL369" s="200">
        <v>0</v>
      </c>
      <c r="CM369" s="200">
        <v>0</v>
      </c>
      <c r="CN369" s="200">
        <v>504000</v>
      </c>
      <c r="CO369" s="200">
        <v>0</v>
      </c>
      <c r="CP369" s="200">
        <v>0</v>
      </c>
      <c r="CQ369" s="200">
        <v>0</v>
      </c>
      <c r="CR369" s="200">
        <v>0</v>
      </c>
      <c r="CS369" s="200">
        <v>0</v>
      </c>
      <c r="CT369" s="205" t="s">
        <v>320</v>
      </c>
      <c r="CU369" s="209" t="s">
        <v>320</v>
      </c>
    </row>
    <row r="370" ht="15.4" customHeight="1" spans="1:99">
      <c r="A370" s="201" t="s">
        <v>952</v>
      </c>
      <c r="B370" s="202" t="s">
        <v>134</v>
      </c>
      <c r="C370" s="202" t="s">
        <v>134</v>
      </c>
      <c r="D370" s="202" t="s">
        <v>328</v>
      </c>
      <c r="E370" s="200">
        <v>2472207.42</v>
      </c>
      <c r="F370" s="200">
        <v>655441.19</v>
      </c>
      <c r="G370" s="200">
        <v>0</v>
      </c>
      <c r="H370" s="200">
        <v>0</v>
      </c>
      <c r="I370" s="200">
        <v>0</v>
      </c>
      <c r="J370" s="200">
        <v>81941.19</v>
      </c>
      <c r="K370" s="200">
        <v>0</v>
      </c>
      <c r="L370" s="200">
        <v>0</v>
      </c>
      <c r="M370" s="200">
        <v>171000</v>
      </c>
      <c r="N370" s="200">
        <v>0</v>
      </c>
      <c r="O370" s="200">
        <v>402500</v>
      </c>
      <c r="P370" s="200">
        <v>1630215.53</v>
      </c>
      <c r="Q370" s="200">
        <v>311199.11</v>
      </c>
      <c r="R370" s="200">
        <v>126446.4</v>
      </c>
      <c r="S370" s="200">
        <v>0</v>
      </c>
      <c r="T370" s="200">
        <v>0</v>
      </c>
      <c r="U370" s="200">
        <v>2036.98</v>
      </c>
      <c r="V370" s="200">
        <v>58485.73</v>
      </c>
      <c r="W370" s="200">
        <v>65227.94</v>
      </c>
      <c r="X370" s="200">
        <v>0</v>
      </c>
      <c r="Y370" s="200">
        <v>0</v>
      </c>
      <c r="Z370" s="200">
        <v>368541.09</v>
      </c>
      <c r="AA370" s="200">
        <v>30000</v>
      </c>
      <c r="AB370" s="200">
        <v>0</v>
      </c>
      <c r="AC370" s="200">
        <v>0</v>
      </c>
      <c r="AD370" s="200">
        <v>54650</v>
      </c>
      <c r="AE370" s="200">
        <v>23000</v>
      </c>
      <c r="AF370" s="200">
        <v>113716</v>
      </c>
      <c r="AG370" s="200">
        <v>0</v>
      </c>
      <c r="AH370" s="200">
        <v>0</v>
      </c>
      <c r="AI370" s="200">
        <v>0</v>
      </c>
      <c r="AJ370" s="200">
        <v>101350</v>
      </c>
      <c r="AK370" s="200">
        <v>202350</v>
      </c>
      <c r="AL370" s="200">
        <v>0</v>
      </c>
      <c r="AM370" s="200">
        <v>0</v>
      </c>
      <c r="AN370" s="200">
        <v>147378.87</v>
      </c>
      <c r="AO370" s="200">
        <v>2200</v>
      </c>
      <c r="AP370" s="200">
        <v>0</v>
      </c>
      <c r="AQ370" s="200">
        <v>23633.41</v>
      </c>
      <c r="AR370" s="200">
        <v>0</v>
      </c>
      <c r="AS370" s="200">
        <v>0</v>
      </c>
      <c r="AT370" s="200">
        <v>0</v>
      </c>
      <c r="AU370" s="200">
        <v>0</v>
      </c>
      <c r="AV370" s="200">
        <v>0</v>
      </c>
      <c r="AW370" s="200">
        <v>0</v>
      </c>
      <c r="AX370" s="200">
        <v>0</v>
      </c>
      <c r="AY370" s="200">
        <v>0</v>
      </c>
      <c r="AZ370" s="200">
        <v>0</v>
      </c>
      <c r="BA370" s="200">
        <v>0</v>
      </c>
      <c r="BB370" s="200">
        <v>0</v>
      </c>
      <c r="BC370" s="200">
        <v>0</v>
      </c>
      <c r="BD370" s="200">
        <v>0</v>
      </c>
      <c r="BE370" s="200">
        <v>0</v>
      </c>
      <c r="BF370" s="200">
        <v>0</v>
      </c>
      <c r="BG370" s="200">
        <v>0</v>
      </c>
      <c r="BH370" s="200">
        <v>0</v>
      </c>
      <c r="BI370" s="205" t="s">
        <v>320</v>
      </c>
      <c r="BJ370" s="205" t="s">
        <v>320</v>
      </c>
      <c r="BK370" s="205" t="s">
        <v>320</v>
      </c>
      <c r="BL370" s="205" t="s">
        <v>320</v>
      </c>
      <c r="BM370" s="205" t="s">
        <v>320</v>
      </c>
      <c r="BN370" s="205" t="s">
        <v>320</v>
      </c>
      <c r="BO370" s="205" t="s">
        <v>320</v>
      </c>
      <c r="BP370" s="205" t="s">
        <v>320</v>
      </c>
      <c r="BQ370" s="205" t="s">
        <v>320</v>
      </c>
      <c r="BR370" s="205" t="s">
        <v>320</v>
      </c>
      <c r="BS370" s="205" t="s">
        <v>320</v>
      </c>
      <c r="BT370" s="200">
        <v>0</v>
      </c>
      <c r="BU370" s="200">
        <v>0</v>
      </c>
      <c r="BV370" s="200">
        <v>0</v>
      </c>
      <c r="BW370" s="200">
        <v>0</v>
      </c>
      <c r="BX370" s="200">
        <v>0</v>
      </c>
      <c r="BY370" s="200">
        <v>0</v>
      </c>
      <c r="BZ370" s="200">
        <v>0</v>
      </c>
      <c r="CA370" s="200">
        <v>0</v>
      </c>
      <c r="CB370" s="200">
        <v>0</v>
      </c>
      <c r="CC370" s="200">
        <v>0</v>
      </c>
      <c r="CD370" s="200">
        <v>0</v>
      </c>
      <c r="CE370" s="200">
        <v>0</v>
      </c>
      <c r="CF370" s="200">
        <v>0</v>
      </c>
      <c r="CG370" s="200">
        <v>0</v>
      </c>
      <c r="CH370" s="205" t="s">
        <v>320</v>
      </c>
      <c r="CI370" s="200">
        <v>0</v>
      </c>
      <c r="CJ370" s="200">
        <v>186550.7</v>
      </c>
      <c r="CK370" s="200">
        <v>0</v>
      </c>
      <c r="CL370" s="200">
        <v>0</v>
      </c>
      <c r="CM370" s="200">
        <v>0</v>
      </c>
      <c r="CN370" s="200">
        <v>186550.7</v>
      </c>
      <c r="CO370" s="200">
        <v>0</v>
      </c>
      <c r="CP370" s="200">
        <v>0</v>
      </c>
      <c r="CQ370" s="200">
        <v>0</v>
      </c>
      <c r="CR370" s="200">
        <v>0</v>
      </c>
      <c r="CS370" s="200">
        <v>0</v>
      </c>
      <c r="CT370" s="205" t="s">
        <v>320</v>
      </c>
      <c r="CU370" s="209" t="s">
        <v>320</v>
      </c>
    </row>
    <row r="371" ht="15.4" customHeight="1" spans="1:99">
      <c r="A371" s="201" t="s">
        <v>953</v>
      </c>
      <c r="B371" s="202" t="s">
        <v>134</v>
      </c>
      <c r="C371" s="202" t="s">
        <v>134</v>
      </c>
      <c r="D371" s="202" t="s">
        <v>954</v>
      </c>
      <c r="E371" s="200">
        <v>1210267</v>
      </c>
      <c r="F371" s="200">
        <v>1057959</v>
      </c>
      <c r="G371" s="200">
        <v>422036</v>
      </c>
      <c r="H371" s="200">
        <v>289114</v>
      </c>
      <c r="I371" s="200">
        <v>346809</v>
      </c>
      <c r="J371" s="200">
        <v>0</v>
      </c>
      <c r="K371" s="200">
        <v>0</v>
      </c>
      <c r="L371" s="200">
        <v>0</v>
      </c>
      <c r="M371" s="200">
        <v>0</v>
      </c>
      <c r="N371" s="200">
        <v>0</v>
      </c>
      <c r="O371" s="200">
        <v>0</v>
      </c>
      <c r="P371" s="200">
        <v>150123</v>
      </c>
      <c r="Q371" s="200">
        <v>4890</v>
      </c>
      <c r="R371" s="200">
        <v>0</v>
      </c>
      <c r="S371" s="200">
        <v>0</v>
      </c>
      <c r="T371" s="200">
        <v>0</v>
      </c>
      <c r="U371" s="200">
        <v>994.41</v>
      </c>
      <c r="V371" s="200">
        <v>15751.71</v>
      </c>
      <c r="W371" s="200">
        <v>2160.88</v>
      </c>
      <c r="X371" s="200">
        <v>0</v>
      </c>
      <c r="Y371" s="200">
        <v>0</v>
      </c>
      <c r="Z371" s="200">
        <v>9783</v>
      </c>
      <c r="AA371" s="200">
        <v>0</v>
      </c>
      <c r="AB371" s="200">
        <v>0</v>
      </c>
      <c r="AC371" s="200">
        <v>0</v>
      </c>
      <c r="AD371" s="200">
        <v>0</v>
      </c>
      <c r="AE371" s="200">
        <v>0</v>
      </c>
      <c r="AF371" s="200">
        <v>0</v>
      </c>
      <c r="AG371" s="200">
        <v>0</v>
      </c>
      <c r="AH371" s="200">
        <v>0</v>
      </c>
      <c r="AI371" s="200">
        <v>0</v>
      </c>
      <c r="AJ371" s="200">
        <v>0</v>
      </c>
      <c r="AK371" s="200">
        <v>0</v>
      </c>
      <c r="AL371" s="200">
        <v>16093</v>
      </c>
      <c r="AM371" s="200">
        <v>0</v>
      </c>
      <c r="AN371" s="200">
        <v>0</v>
      </c>
      <c r="AO371" s="200">
        <v>100450</v>
      </c>
      <c r="AP371" s="200">
        <v>0</v>
      </c>
      <c r="AQ371" s="200">
        <v>0</v>
      </c>
      <c r="AR371" s="200">
        <v>2185</v>
      </c>
      <c r="AS371" s="200">
        <v>0</v>
      </c>
      <c r="AT371" s="200">
        <v>0</v>
      </c>
      <c r="AU371" s="200">
        <v>0</v>
      </c>
      <c r="AV371" s="200">
        <v>0</v>
      </c>
      <c r="AW371" s="200">
        <v>1985</v>
      </c>
      <c r="AX371" s="200">
        <v>0</v>
      </c>
      <c r="AY371" s="200">
        <v>0</v>
      </c>
      <c r="AZ371" s="200">
        <v>0</v>
      </c>
      <c r="BA371" s="200">
        <v>0</v>
      </c>
      <c r="BB371" s="200">
        <v>0</v>
      </c>
      <c r="BC371" s="200">
        <v>0</v>
      </c>
      <c r="BD371" s="200">
        <v>0</v>
      </c>
      <c r="BE371" s="200">
        <v>0</v>
      </c>
      <c r="BF371" s="200">
        <v>0</v>
      </c>
      <c r="BG371" s="200">
        <v>0</v>
      </c>
      <c r="BH371" s="200">
        <v>200</v>
      </c>
      <c r="BI371" s="205" t="s">
        <v>320</v>
      </c>
      <c r="BJ371" s="205" t="s">
        <v>320</v>
      </c>
      <c r="BK371" s="205" t="s">
        <v>320</v>
      </c>
      <c r="BL371" s="205" t="s">
        <v>320</v>
      </c>
      <c r="BM371" s="205" t="s">
        <v>320</v>
      </c>
      <c r="BN371" s="205" t="s">
        <v>320</v>
      </c>
      <c r="BO371" s="205" t="s">
        <v>320</v>
      </c>
      <c r="BP371" s="205" t="s">
        <v>320</v>
      </c>
      <c r="BQ371" s="205" t="s">
        <v>320</v>
      </c>
      <c r="BR371" s="205" t="s">
        <v>320</v>
      </c>
      <c r="BS371" s="205" t="s">
        <v>320</v>
      </c>
      <c r="BT371" s="200">
        <v>0</v>
      </c>
      <c r="BU371" s="200">
        <v>0</v>
      </c>
      <c r="BV371" s="200">
        <v>0</v>
      </c>
      <c r="BW371" s="200">
        <v>0</v>
      </c>
      <c r="BX371" s="200">
        <v>0</v>
      </c>
      <c r="BY371" s="200">
        <v>0</v>
      </c>
      <c r="BZ371" s="200">
        <v>0</v>
      </c>
      <c r="CA371" s="200">
        <v>0</v>
      </c>
      <c r="CB371" s="200">
        <v>0</v>
      </c>
      <c r="CC371" s="200">
        <v>0</v>
      </c>
      <c r="CD371" s="200">
        <v>0</v>
      </c>
      <c r="CE371" s="200">
        <v>0</v>
      </c>
      <c r="CF371" s="200">
        <v>0</v>
      </c>
      <c r="CG371" s="200">
        <v>0</v>
      </c>
      <c r="CH371" s="205" t="s">
        <v>320</v>
      </c>
      <c r="CI371" s="200">
        <v>0</v>
      </c>
      <c r="CJ371" s="200">
        <v>0</v>
      </c>
      <c r="CK371" s="200">
        <v>0</v>
      </c>
      <c r="CL371" s="200">
        <v>0</v>
      </c>
      <c r="CM371" s="200">
        <v>0</v>
      </c>
      <c r="CN371" s="200">
        <v>0</v>
      </c>
      <c r="CO371" s="200">
        <v>0</v>
      </c>
      <c r="CP371" s="200">
        <v>0</v>
      </c>
      <c r="CQ371" s="200">
        <v>0</v>
      </c>
      <c r="CR371" s="200">
        <v>0</v>
      </c>
      <c r="CS371" s="200">
        <v>0</v>
      </c>
      <c r="CT371" s="205" t="s">
        <v>320</v>
      </c>
      <c r="CU371" s="209" t="s">
        <v>320</v>
      </c>
    </row>
    <row r="372" ht="15.4" customHeight="1" spans="1:99">
      <c r="A372" s="201" t="s">
        <v>955</v>
      </c>
      <c r="B372" s="202" t="s">
        <v>134</v>
      </c>
      <c r="C372" s="202" t="s">
        <v>134</v>
      </c>
      <c r="D372" s="202" t="s">
        <v>956</v>
      </c>
      <c r="E372" s="200">
        <v>605144</v>
      </c>
      <c r="F372" s="200">
        <v>533102</v>
      </c>
      <c r="G372" s="200">
        <v>203256</v>
      </c>
      <c r="H372" s="200">
        <v>152400</v>
      </c>
      <c r="I372" s="200">
        <v>163918</v>
      </c>
      <c r="J372" s="200">
        <v>1863</v>
      </c>
      <c r="K372" s="200">
        <v>11665</v>
      </c>
      <c r="L372" s="200">
        <v>0</v>
      </c>
      <c r="M372" s="200">
        <v>0</v>
      </c>
      <c r="N372" s="200">
        <v>0</v>
      </c>
      <c r="O372" s="200">
        <v>0</v>
      </c>
      <c r="P372" s="200">
        <v>71262</v>
      </c>
      <c r="Q372" s="200">
        <v>2000</v>
      </c>
      <c r="R372" s="200">
        <v>0</v>
      </c>
      <c r="S372" s="200">
        <v>0</v>
      </c>
      <c r="T372" s="200">
        <v>0</v>
      </c>
      <c r="U372" s="200">
        <v>500</v>
      </c>
      <c r="V372" s="200">
        <v>3000</v>
      </c>
      <c r="W372" s="200">
        <v>500</v>
      </c>
      <c r="X372" s="200">
        <v>0</v>
      </c>
      <c r="Y372" s="200">
        <v>0</v>
      </c>
      <c r="Z372" s="200">
        <v>3000</v>
      </c>
      <c r="AA372" s="200">
        <v>0</v>
      </c>
      <c r="AB372" s="200">
        <v>0</v>
      </c>
      <c r="AC372" s="200">
        <v>0</v>
      </c>
      <c r="AD372" s="200">
        <v>1000</v>
      </c>
      <c r="AE372" s="200">
        <v>900</v>
      </c>
      <c r="AF372" s="200">
        <v>2000</v>
      </c>
      <c r="AG372" s="200">
        <v>0</v>
      </c>
      <c r="AH372" s="200">
        <v>0</v>
      </c>
      <c r="AI372" s="200">
        <v>0</v>
      </c>
      <c r="AJ372" s="200">
        <v>0</v>
      </c>
      <c r="AK372" s="200">
        <v>0</v>
      </c>
      <c r="AL372" s="200">
        <v>7452</v>
      </c>
      <c r="AM372" s="200">
        <v>360</v>
      </c>
      <c r="AN372" s="200">
        <v>0</v>
      </c>
      <c r="AO372" s="200">
        <v>50400</v>
      </c>
      <c r="AP372" s="200">
        <v>0</v>
      </c>
      <c r="AQ372" s="200">
        <v>150</v>
      </c>
      <c r="AR372" s="200">
        <v>780</v>
      </c>
      <c r="AS372" s="200">
        <v>0</v>
      </c>
      <c r="AT372" s="200">
        <v>0</v>
      </c>
      <c r="AU372" s="200">
        <v>0</v>
      </c>
      <c r="AV372" s="200">
        <v>0</v>
      </c>
      <c r="AW372" s="200">
        <v>480</v>
      </c>
      <c r="AX372" s="200">
        <v>120</v>
      </c>
      <c r="AY372" s="200">
        <v>0</v>
      </c>
      <c r="AZ372" s="200">
        <v>0</v>
      </c>
      <c r="BA372" s="200">
        <v>180</v>
      </c>
      <c r="BB372" s="200">
        <v>0</v>
      </c>
      <c r="BC372" s="200">
        <v>0</v>
      </c>
      <c r="BD372" s="200">
        <v>0</v>
      </c>
      <c r="BE372" s="200">
        <v>0</v>
      </c>
      <c r="BF372" s="200">
        <v>0</v>
      </c>
      <c r="BG372" s="200">
        <v>0</v>
      </c>
      <c r="BH372" s="200">
        <v>0</v>
      </c>
      <c r="BI372" s="205" t="s">
        <v>320</v>
      </c>
      <c r="BJ372" s="205" t="s">
        <v>320</v>
      </c>
      <c r="BK372" s="205" t="s">
        <v>320</v>
      </c>
      <c r="BL372" s="205" t="s">
        <v>320</v>
      </c>
      <c r="BM372" s="205" t="s">
        <v>320</v>
      </c>
      <c r="BN372" s="205" t="s">
        <v>320</v>
      </c>
      <c r="BO372" s="205" t="s">
        <v>320</v>
      </c>
      <c r="BP372" s="205" t="s">
        <v>320</v>
      </c>
      <c r="BQ372" s="205" t="s">
        <v>320</v>
      </c>
      <c r="BR372" s="205" t="s">
        <v>320</v>
      </c>
      <c r="BS372" s="205" t="s">
        <v>320</v>
      </c>
      <c r="BT372" s="200">
        <v>0</v>
      </c>
      <c r="BU372" s="200">
        <v>0</v>
      </c>
      <c r="BV372" s="200">
        <v>0</v>
      </c>
      <c r="BW372" s="200">
        <v>0</v>
      </c>
      <c r="BX372" s="200">
        <v>0</v>
      </c>
      <c r="BY372" s="200">
        <v>0</v>
      </c>
      <c r="BZ372" s="200">
        <v>0</v>
      </c>
      <c r="CA372" s="200">
        <v>0</v>
      </c>
      <c r="CB372" s="200">
        <v>0</v>
      </c>
      <c r="CC372" s="200">
        <v>0</v>
      </c>
      <c r="CD372" s="200">
        <v>0</v>
      </c>
      <c r="CE372" s="200">
        <v>0</v>
      </c>
      <c r="CF372" s="200">
        <v>0</v>
      </c>
      <c r="CG372" s="200">
        <v>0</v>
      </c>
      <c r="CH372" s="205" t="s">
        <v>320</v>
      </c>
      <c r="CI372" s="200">
        <v>0</v>
      </c>
      <c r="CJ372" s="200">
        <v>0</v>
      </c>
      <c r="CK372" s="200">
        <v>0</v>
      </c>
      <c r="CL372" s="200">
        <v>0</v>
      </c>
      <c r="CM372" s="200">
        <v>0</v>
      </c>
      <c r="CN372" s="200">
        <v>0</v>
      </c>
      <c r="CO372" s="200">
        <v>0</v>
      </c>
      <c r="CP372" s="200">
        <v>0</v>
      </c>
      <c r="CQ372" s="200">
        <v>0</v>
      </c>
      <c r="CR372" s="200">
        <v>0</v>
      </c>
      <c r="CS372" s="200">
        <v>0</v>
      </c>
      <c r="CT372" s="205" t="s">
        <v>320</v>
      </c>
      <c r="CU372" s="209" t="s">
        <v>320</v>
      </c>
    </row>
    <row r="373" ht="15.4" customHeight="1" spans="1:99">
      <c r="A373" s="201" t="s">
        <v>957</v>
      </c>
      <c r="B373" s="202" t="s">
        <v>134</v>
      </c>
      <c r="C373" s="202" t="s">
        <v>134</v>
      </c>
      <c r="D373" s="202" t="s">
        <v>958</v>
      </c>
      <c r="E373" s="200">
        <v>605144</v>
      </c>
      <c r="F373" s="200">
        <v>533102</v>
      </c>
      <c r="G373" s="200">
        <v>203256</v>
      </c>
      <c r="H373" s="200">
        <v>152400</v>
      </c>
      <c r="I373" s="200">
        <v>163918</v>
      </c>
      <c r="J373" s="200">
        <v>1863</v>
      </c>
      <c r="K373" s="200">
        <v>11665</v>
      </c>
      <c r="L373" s="200">
        <v>0</v>
      </c>
      <c r="M373" s="200">
        <v>0</v>
      </c>
      <c r="N373" s="200">
        <v>0</v>
      </c>
      <c r="O373" s="200">
        <v>0</v>
      </c>
      <c r="P373" s="200">
        <v>71262</v>
      </c>
      <c r="Q373" s="200">
        <v>2000</v>
      </c>
      <c r="R373" s="200">
        <v>0</v>
      </c>
      <c r="S373" s="200">
        <v>0</v>
      </c>
      <c r="T373" s="200">
        <v>0</v>
      </c>
      <c r="U373" s="200">
        <v>500</v>
      </c>
      <c r="V373" s="200">
        <v>3000</v>
      </c>
      <c r="W373" s="200">
        <v>500</v>
      </c>
      <c r="X373" s="200">
        <v>0</v>
      </c>
      <c r="Y373" s="200">
        <v>0</v>
      </c>
      <c r="Z373" s="200">
        <v>3000</v>
      </c>
      <c r="AA373" s="200">
        <v>0</v>
      </c>
      <c r="AB373" s="200">
        <v>0</v>
      </c>
      <c r="AC373" s="200">
        <v>0</v>
      </c>
      <c r="AD373" s="200">
        <v>1000</v>
      </c>
      <c r="AE373" s="200">
        <v>900</v>
      </c>
      <c r="AF373" s="200">
        <v>2000</v>
      </c>
      <c r="AG373" s="200">
        <v>0</v>
      </c>
      <c r="AH373" s="200">
        <v>0</v>
      </c>
      <c r="AI373" s="200">
        <v>0</v>
      </c>
      <c r="AJ373" s="200">
        <v>0</v>
      </c>
      <c r="AK373" s="200">
        <v>0</v>
      </c>
      <c r="AL373" s="200">
        <v>7452</v>
      </c>
      <c r="AM373" s="200">
        <v>360</v>
      </c>
      <c r="AN373" s="200">
        <v>0</v>
      </c>
      <c r="AO373" s="200">
        <v>50400</v>
      </c>
      <c r="AP373" s="200">
        <v>0</v>
      </c>
      <c r="AQ373" s="200">
        <v>150</v>
      </c>
      <c r="AR373" s="200">
        <v>780</v>
      </c>
      <c r="AS373" s="200">
        <v>0</v>
      </c>
      <c r="AT373" s="200">
        <v>0</v>
      </c>
      <c r="AU373" s="200">
        <v>0</v>
      </c>
      <c r="AV373" s="200">
        <v>0</v>
      </c>
      <c r="AW373" s="200">
        <v>480</v>
      </c>
      <c r="AX373" s="200">
        <v>120</v>
      </c>
      <c r="AY373" s="200">
        <v>0</v>
      </c>
      <c r="AZ373" s="200">
        <v>0</v>
      </c>
      <c r="BA373" s="200">
        <v>180</v>
      </c>
      <c r="BB373" s="200">
        <v>0</v>
      </c>
      <c r="BC373" s="200">
        <v>0</v>
      </c>
      <c r="BD373" s="200">
        <v>0</v>
      </c>
      <c r="BE373" s="200">
        <v>0</v>
      </c>
      <c r="BF373" s="200">
        <v>0</v>
      </c>
      <c r="BG373" s="200">
        <v>0</v>
      </c>
      <c r="BH373" s="200">
        <v>0</v>
      </c>
      <c r="BI373" s="205" t="s">
        <v>320</v>
      </c>
      <c r="BJ373" s="205" t="s">
        <v>320</v>
      </c>
      <c r="BK373" s="205" t="s">
        <v>320</v>
      </c>
      <c r="BL373" s="205" t="s">
        <v>320</v>
      </c>
      <c r="BM373" s="205" t="s">
        <v>320</v>
      </c>
      <c r="BN373" s="205" t="s">
        <v>320</v>
      </c>
      <c r="BO373" s="205" t="s">
        <v>320</v>
      </c>
      <c r="BP373" s="205" t="s">
        <v>320</v>
      </c>
      <c r="BQ373" s="205" t="s">
        <v>320</v>
      </c>
      <c r="BR373" s="205" t="s">
        <v>320</v>
      </c>
      <c r="BS373" s="205" t="s">
        <v>320</v>
      </c>
      <c r="BT373" s="200">
        <v>0</v>
      </c>
      <c r="BU373" s="200">
        <v>0</v>
      </c>
      <c r="BV373" s="200">
        <v>0</v>
      </c>
      <c r="BW373" s="200">
        <v>0</v>
      </c>
      <c r="BX373" s="200">
        <v>0</v>
      </c>
      <c r="BY373" s="200">
        <v>0</v>
      </c>
      <c r="BZ373" s="200">
        <v>0</v>
      </c>
      <c r="CA373" s="200">
        <v>0</v>
      </c>
      <c r="CB373" s="200">
        <v>0</v>
      </c>
      <c r="CC373" s="200">
        <v>0</v>
      </c>
      <c r="CD373" s="200">
        <v>0</v>
      </c>
      <c r="CE373" s="200">
        <v>0</v>
      </c>
      <c r="CF373" s="200">
        <v>0</v>
      </c>
      <c r="CG373" s="200">
        <v>0</v>
      </c>
      <c r="CH373" s="205" t="s">
        <v>320</v>
      </c>
      <c r="CI373" s="200">
        <v>0</v>
      </c>
      <c r="CJ373" s="200">
        <v>0</v>
      </c>
      <c r="CK373" s="200">
        <v>0</v>
      </c>
      <c r="CL373" s="200">
        <v>0</v>
      </c>
      <c r="CM373" s="200">
        <v>0</v>
      </c>
      <c r="CN373" s="200">
        <v>0</v>
      </c>
      <c r="CO373" s="200">
        <v>0</v>
      </c>
      <c r="CP373" s="200">
        <v>0</v>
      </c>
      <c r="CQ373" s="200">
        <v>0</v>
      </c>
      <c r="CR373" s="200">
        <v>0</v>
      </c>
      <c r="CS373" s="200">
        <v>0</v>
      </c>
      <c r="CT373" s="205" t="s">
        <v>320</v>
      </c>
      <c r="CU373" s="209" t="s">
        <v>320</v>
      </c>
    </row>
    <row r="374" ht="15.4" customHeight="1" spans="1:99">
      <c r="A374" s="201" t="s">
        <v>959</v>
      </c>
      <c r="B374" s="202" t="s">
        <v>134</v>
      </c>
      <c r="C374" s="202" t="s">
        <v>134</v>
      </c>
      <c r="D374" s="202" t="s">
        <v>960</v>
      </c>
      <c r="E374" s="200">
        <v>999</v>
      </c>
      <c r="F374" s="200">
        <v>0</v>
      </c>
      <c r="G374" s="200">
        <v>0</v>
      </c>
      <c r="H374" s="200">
        <v>0</v>
      </c>
      <c r="I374" s="200">
        <v>0</v>
      </c>
      <c r="J374" s="200">
        <v>0</v>
      </c>
      <c r="K374" s="200">
        <v>0</v>
      </c>
      <c r="L374" s="200">
        <v>0</v>
      </c>
      <c r="M374" s="200">
        <v>0</v>
      </c>
      <c r="N374" s="200">
        <v>0</v>
      </c>
      <c r="O374" s="200">
        <v>0</v>
      </c>
      <c r="P374" s="200">
        <v>999</v>
      </c>
      <c r="Q374" s="200">
        <v>999</v>
      </c>
      <c r="R374" s="200">
        <v>0</v>
      </c>
      <c r="S374" s="200">
        <v>0</v>
      </c>
      <c r="T374" s="200">
        <v>0</v>
      </c>
      <c r="U374" s="200">
        <v>0</v>
      </c>
      <c r="V374" s="200">
        <v>0</v>
      </c>
      <c r="W374" s="200">
        <v>0</v>
      </c>
      <c r="X374" s="200">
        <v>0</v>
      </c>
      <c r="Y374" s="200">
        <v>0</v>
      </c>
      <c r="Z374" s="200">
        <v>0</v>
      </c>
      <c r="AA374" s="200">
        <v>0</v>
      </c>
      <c r="AB374" s="200">
        <v>0</v>
      </c>
      <c r="AC374" s="200">
        <v>0</v>
      </c>
      <c r="AD374" s="200">
        <v>0</v>
      </c>
      <c r="AE374" s="200">
        <v>0</v>
      </c>
      <c r="AF374" s="200">
        <v>0</v>
      </c>
      <c r="AG374" s="200">
        <v>0</v>
      </c>
      <c r="AH374" s="200">
        <v>0</v>
      </c>
      <c r="AI374" s="200">
        <v>0</v>
      </c>
      <c r="AJ374" s="200">
        <v>0</v>
      </c>
      <c r="AK374" s="200">
        <v>0</v>
      </c>
      <c r="AL374" s="200">
        <v>0</v>
      </c>
      <c r="AM374" s="200">
        <v>0</v>
      </c>
      <c r="AN374" s="200">
        <v>0</v>
      </c>
      <c r="AO374" s="200">
        <v>0</v>
      </c>
      <c r="AP374" s="200">
        <v>0</v>
      </c>
      <c r="AQ374" s="200">
        <v>0</v>
      </c>
      <c r="AR374" s="200">
        <v>0</v>
      </c>
      <c r="AS374" s="200">
        <v>0</v>
      </c>
      <c r="AT374" s="200">
        <v>0</v>
      </c>
      <c r="AU374" s="200">
        <v>0</v>
      </c>
      <c r="AV374" s="200">
        <v>0</v>
      </c>
      <c r="AW374" s="200">
        <v>0</v>
      </c>
      <c r="AX374" s="200">
        <v>0</v>
      </c>
      <c r="AY374" s="200">
        <v>0</v>
      </c>
      <c r="AZ374" s="200">
        <v>0</v>
      </c>
      <c r="BA374" s="200">
        <v>0</v>
      </c>
      <c r="BB374" s="200">
        <v>0</v>
      </c>
      <c r="BC374" s="200">
        <v>0</v>
      </c>
      <c r="BD374" s="200">
        <v>0</v>
      </c>
      <c r="BE374" s="200">
        <v>0</v>
      </c>
      <c r="BF374" s="200">
        <v>0</v>
      </c>
      <c r="BG374" s="200">
        <v>0</v>
      </c>
      <c r="BH374" s="200">
        <v>0</v>
      </c>
      <c r="BI374" s="205" t="s">
        <v>320</v>
      </c>
      <c r="BJ374" s="205" t="s">
        <v>320</v>
      </c>
      <c r="BK374" s="205" t="s">
        <v>320</v>
      </c>
      <c r="BL374" s="205" t="s">
        <v>320</v>
      </c>
      <c r="BM374" s="205" t="s">
        <v>320</v>
      </c>
      <c r="BN374" s="205" t="s">
        <v>320</v>
      </c>
      <c r="BO374" s="205" t="s">
        <v>320</v>
      </c>
      <c r="BP374" s="205" t="s">
        <v>320</v>
      </c>
      <c r="BQ374" s="205" t="s">
        <v>320</v>
      </c>
      <c r="BR374" s="205" t="s">
        <v>320</v>
      </c>
      <c r="BS374" s="205" t="s">
        <v>320</v>
      </c>
      <c r="BT374" s="200">
        <v>0</v>
      </c>
      <c r="BU374" s="200">
        <v>0</v>
      </c>
      <c r="BV374" s="200">
        <v>0</v>
      </c>
      <c r="BW374" s="200">
        <v>0</v>
      </c>
      <c r="BX374" s="200">
        <v>0</v>
      </c>
      <c r="BY374" s="200">
        <v>0</v>
      </c>
      <c r="BZ374" s="200">
        <v>0</v>
      </c>
      <c r="CA374" s="200">
        <v>0</v>
      </c>
      <c r="CB374" s="200">
        <v>0</v>
      </c>
      <c r="CC374" s="200">
        <v>0</v>
      </c>
      <c r="CD374" s="200">
        <v>0</v>
      </c>
      <c r="CE374" s="200">
        <v>0</v>
      </c>
      <c r="CF374" s="200">
        <v>0</v>
      </c>
      <c r="CG374" s="200">
        <v>0</v>
      </c>
      <c r="CH374" s="205" t="s">
        <v>320</v>
      </c>
      <c r="CI374" s="200">
        <v>0</v>
      </c>
      <c r="CJ374" s="200">
        <v>0</v>
      </c>
      <c r="CK374" s="200">
        <v>0</v>
      </c>
      <c r="CL374" s="200">
        <v>0</v>
      </c>
      <c r="CM374" s="200">
        <v>0</v>
      </c>
      <c r="CN374" s="200">
        <v>0</v>
      </c>
      <c r="CO374" s="200">
        <v>0</v>
      </c>
      <c r="CP374" s="200">
        <v>0</v>
      </c>
      <c r="CQ374" s="200">
        <v>0</v>
      </c>
      <c r="CR374" s="200">
        <v>0</v>
      </c>
      <c r="CS374" s="200">
        <v>0</v>
      </c>
      <c r="CT374" s="205" t="s">
        <v>320</v>
      </c>
      <c r="CU374" s="209" t="s">
        <v>320</v>
      </c>
    </row>
    <row r="375" ht="15.4" customHeight="1" spans="1:99">
      <c r="A375" s="201" t="s">
        <v>961</v>
      </c>
      <c r="B375" s="202" t="s">
        <v>134</v>
      </c>
      <c r="C375" s="202" t="s">
        <v>134</v>
      </c>
      <c r="D375" s="202" t="s">
        <v>326</v>
      </c>
      <c r="E375" s="200">
        <v>999</v>
      </c>
      <c r="F375" s="200">
        <v>0</v>
      </c>
      <c r="G375" s="200">
        <v>0</v>
      </c>
      <c r="H375" s="200">
        <v>0</v>
      </c>
      <c r="I375" s="200">
        <v>0</v>
      </c>
      <c r="J375" s="200">
        <v>0</v>
      </c>
      <c r="K375" s="200">
        <v>0</v>
      </c>
      <c r="L375" s="200">
        <v>0</v>
      </c>
      <c r="M375" s="200">
        <v>0</v>
      </c>
      <c r="N375" s="200">
        <v>0</v>
      </c>
      <c r="O375" s="200">
        <v>0</v>
      </c>
      <c r="P375" s="200">
        <v>999</v>
      </c>
      <c r="Q375" s="200">
        <v>999</v>
      </c>
      <c r="R375" s="200">
        <v>0</v>
      </c>
      <c r="S375" s="200">
        <v>0</v>
      </c>
      <c r="T375" s="200">
        <v>0</v>
      </c>
      <c r="U375" s="200">
        <v>0</v>
      </c>
      <c r="V375" s="200">
        <v>0</v>
      </c>
      <c r="W375" s="200">
        <v>0</v>
      </c>
      <c r="X375" s="200">
        <v>0</v>
      </c>
      <c r="Y375" s="200">
        <v>0</v>
      </c>
      <c r="Z375" s="200">
        <v>0</v>
      </c>
      <c r="AA375" s="200">
        <v>0</v>
      </c>
      <c r="AB375" s="200">
        <v>0</v>
      </c>
      <c r="AC375" s="200">
        <v>0</v>
      </c>
      <c r="AD375" s="200">
        <v>0</v>
      </c>
      <c r="AE375" s="200">
        <v>0</v>
      </c>
      <c r="AF375" s="200">
        <v>0</v>
      </c>
      <c r="AG375" s="200">
        <v>0</v>
      </c>
      <c r="AH375" s="200">
        <v>0</v>
      </c>
      <c r="AI375" s="200">
        <v>0</v>
      </c>
      <c r="AJ375" s="200">
        <v>0</v>
      </c>
      <c r="AK375" s="200">
        <v>0</v>
      </c>
      <c r="AL375" s="200">
        <v>0</v>
      </c>
      <c r="AM375" s="200">
        <v>0</v>
      </c>
      <c r="AN375" s="200">
        <v>0</v>
      </c>
      <c r="AO375" s="200">
        <v>0</v>
      </c>
      <c r="AP375" s="200">
        <v>0</v>
      </c>
      <c r="AQ375" s="200">
        <v>0</v>
      </c>
      <c r="AR375" s="200">
        <v>0</v>
      </c>
      <c r="AS375" s="200">
        <v>0</v>
      </c>
      <c r="AT375" s="200">
        <v>0</v>
      </c>
      <c r="AU375" s="200">
        <v>0</v>
      </c>
      <c r="AV375" s="200">
        <v>0</v>
      </c>
      <c r="AW375" s="200">
        <v>0</v>
      </c>
      <c r="AX375" s="200">
        <v>0</v>
      </c>
      <c r="AY375" s="200">
        <v>0</v>
      </c>
      <c r="AZ375" s="200">
        <v>0</v>
      </c>
      <c r="BA375" s="200">
        <v>0</v>
      </c>
      <c r="BB375" s="200">
        <v>0</v>
      </c>
      <c r="BC375" s="200">
        <v>0</v>
      </c>
      <c r="BD375" s="200">
        <v>0</v>
      </c>
      <c r="BE375" s="200">
        <v>0</v>
      </c>
      <c r="BF375" s="200">
        <v>0</v>
      </c>
      <c r="BG375" s="200">
        <v>0</v>
      </c>
      <c r="BH375" s="200">
        <v>0</v>
      </c>
      <c r="BI375" s="205" t="s">
        <v>320</v>
      </c>
      <c r="BJ375" s="205" t="s">
        <v>320</v>
      </c>
      <c r="BK375" s="205" t="s">
        <v>320</v>
      </c>
      <c r="BL375" s="205" t="s">
        <v>320</v>
      </c>
      <c r="BM375" s="205" t="s">
        <v>320</v>
      </c>
      <c r="BN375" s="205" t="s">
        <v>320</v>
      </c>
      <c r="BO375" s="205" t="s">
        <v>320</v>
      </c>
      <c r="BP375" s="205" t="s">
        <v>320</v>
      </c>
      <c r="BQ375" s="205" t="s">
        <v>320</v>
      </c>
      <c r="BR375" s="205" t="s">
        <v>320</v>
      </c>
      <c r="BS375" s="205" t="s">
        <v>320</v>
      </c>
      <c r="BT375" s="200">
        <v>0</v>
      </c>
      <c r="BU375" s="200">
        <v>0</v>
      </c>
      <c r="BV375" s="200">
        <v>0</v>
      </c>
      <c r="BW375" s="200">
        <v>0</v>
      </c>
      <c r="BX375" s="200">
        <v>0</v>
      </c>
      <c r="BY375" s="200">
        <v>0</v>
      </c>
      <c r="BZ375" s="200">
        <v>0</v>
      </c>
      <c r="CA375" s="200">
        <v>0</v>
      </c>
      <c r="CB375" s="200">
        <v>0</v>
      </c>
      <c r="CC375" s="200">
        <v>0</v>
      </c>
      <c r="CD375" s="200">
        <v>0</v>
      </c>
      <c r="CE375" s="200">
        <v>0</v>
      </c>
      <c r="CF375" s="200">
        <v>0</v>
      </c>
      <c r="CG375" s="200">
        <v>0</v>
      </c>
      <c r="CH375" s="205" t="s">
        <v>320</v>
      </c>
      <c r="CI375" s="200">
        <v>0</v>
      </c>
      <c r="CJ375" s="200">
        <v>0</v>
      </c>
      <c r="CK375" s="200">
        <v>0</v>
      </c>
      <c r="CL375" s="200">
        <v>0</v>
      </c>
      <c r="CM375" s="200">
        <v>0</v>
      </c>
      <c r="CN375" s="200">
        <v>0</v>
      </c>
      <c r="CO375" s="200">
        <v>0</v>
      </c>
      <c r="CP375" s="200">
        <v>0</v>
      </c>
      <c r="CQ375" s="200">
        <v>0</v>
      </c>
      <c r="CR375" s="200">
        <v>0</v>
      </c>
      <c r="CS375" s="200">
        <v>0</v>
      </c>
      <c r="CT375" s="205" t="s">
        <v>320</v>
      </c>
      <c r="CU375" s="209" t="s">
        <v>320</v>
      </c>
    </row>
    <row r="376" ht="15.4" customHeight="1" spans="1:99">
      <c r="A376" s="201" t="s">
        <v>962</v>
      </c>
      <c r="B376" s="202" t="s">
        <v>134</v>
      </c>
      <c r="C376" s="202" t="s">
        <v>134</v>
      </c>
      <c r="D376" s="202" t="s">
        <v>963</v>
      </c>
      <c r="E376" s="200">
        <v>4083278.56</v>
      </c>
      <c r="F376" s="200">
        <v>3320864.54</v>
      </c>
      <c r="G376" s="200">
        <v>1081347</v>
      </c>
      <c r="H376" s="200">
        <v>981639</v>
      </c>
      <c r="I376" s="200">
        <v>897775</v>
      </c>
      <c r="J376" s="200">
        <v>69543.22</v>
      </c>
      <c r="K376" s="200">
        <v>67274.4</v>
      </c>
      <c r="L376" s="200">
        <v>0</v>
      </c>
      <c r="M376" s="200">
        <v>119591</v>
      </c>
      <c r="N376" s="200">
        <v>0</v>
      </c>
      <c r="O376" s="200">
        <v>103694.92</v>
      </c>
      <c r="P376" s="200">
        <v>748764.02</v>
      </c>
      <c r="Q376" s="200">
        <v>408607.6</v>
      </c>
      <c r="R376" s="200">
        <v>0</v>
      </c>
      <c r="S376" s="200">
        <v>0</v>
      </c>
      <c r="T376" s="200">
        <v>0</v>
      </c>
      <c r="U376" s="200">
        <v>0</v>
      </c>
      <c r="V376" s="200">
        <v>0</v>
      </c>
      <c r="W376" s="200">
        <v>0</v>
      </c>
      <c r="X376" s="200">
        <v>0</v>
      </c>
      <c r="Y376" s="200">
        <v>0</v>
      </c>
      <c r="Z376" s="200">
        <v>0</v>
      </c>
      <c r="AA376" s="200">
        <v>0</v>
      </c>
      <c r="AB376" s="200">
        <v>0</v>
      </c>
      <c r="AC376" s="200">
        <v>0</v>
      </c>
      <c r="AD376" s="200">
        <v>0</v>
      </c>
      <c r="AE376" s="200">
        <v>0</v>
      </c>
      <c r="AF376" s="200">
        <v>0</v>
      </c>
      <c r="AG376" s="200">
        <v>0</v>
      </c>
      <c r="AH376" s="200">
        <v>0</v>
      </c>
      <c r="AI376" s="200">
        <v>0</v>
      </c>
      <c r="AJ376" s="200">
        <v>0</v>
      </c>
      <c r="AK376" s="200">
        <v>0</v>
      </c>
      <c r="AL376" s="200">
        <v>44656.42</v>
      </c>
      <c r="AM376" s="200">
        <v>0</v>
      </c>
      <c r="AN376" s="200">
        <v>0</v>
      </c>
      <c r="AO376" s="200">
        <v>295500</v>
      </c>
      <c r="AP376" s="200">
        <v>0</v>
      </c>
      <c r="AQ376" s="200">
        <v>0</v>
      </c>
      <c r="AR376" s="200">
        <v>13650</v>
      </c>
      <c r="AS376" s="200">
        <v>0</v>
      </c>
      <c r="AT376" s="200">
        <v>0</v>
      </c>
      <c r="AU376" s="200">
        <v>0</v>
      </c>
      <c r="AV376" s="200">
        <v>0</v>
      </c>
      <c r="AW376" s="200">
        <v>0</v>
      </c>
      <c r="AX376" s="200">
        <v>0</v>
      </c>
      <c r="AY376" s="200">
        <v>0</v>
      </c>
      <c r="AZ376" s="200">
        <v>0</v>
      </c>
      <c r="BA376" s="200">
        <v>5500</v>
      </c>
      <c r="BB376" s="200">
        <v>0</v>
      </c>
      <c r="BC376" s="200">
        <v>0</v>
      </c>
      <c r="BD376" s="200">
        <v>0</v>
      </c>
      <c r="BE376" s="200">
        <v>0</v>
      </c>
      <c r="BF376" s="200">
        <v>0</v>
      </c>
      <c r="BG376" s="200">
        <v>0</v>
      </c>
      <c r="BH376" s="200">
        <v>8150</v>
      </c>
      <c r="BI376" s="205" t="s">
        <v>320</v>
      </c>
      <c r="BJ376" s="205" t="s">
        <v>320</v>
      </c>
      <c r="BK376" s="205" t="s">
        <v>320</v>
      </c>
      <c r="BL376" s="205" t="s">
        <v>320</v>
      </c>
      <c r="BM376" s="205" t="s">
        <v>320</v>
      </c>
      <c r="BN376" s="205" t="s">
        <v>320</v>
      </c>
      <c r="BO376" s="205" t="s">
        <v>320</v>
      </c>
      <c r="BP376" s="205" t="s">
        <v>320</v>
      </c>
      <c r="BQ376" s="205" t="s">
        <v>320</v>
      </c>
      <c r="BR376" s="205" t="s">
        <v>320</v>
      </c>
      <c r="BS376" s="205" t="s">
        <v>320</v>
      </c>
      <c r="BT376" s="200">
        <v>0</v>
      </c>
      <c r="BU376" s="200">
        <v>0</v>
      </c>
      <c r="BV376" s="200">
        <v>0</v>
      </c>
      <c r="BW376" s="200">
        <v>0</v>
      </c>
      <c r="BX376" s="200">
        <v>0</v>
      </c>
      <c r="BY376" s="200">
        <v>0</v>
      </c>
      <c r="BZ376" s="200">
        <v>0</v>
      </c>
      <c r="CA376" s="200">
        <v>0</v>
      </c>
      <c r="CB376" s="200">
        <v>0</v>
      </c>
      <c r="CC376" s="200">
        <v>0</v>
      </c>
      <c r="CD376" s="200">
        <v>0</v>
      </c>
      <c r="CE376" s="200">
        <v>0</v>
      </c>
      <c r="CF376" s="200">
        <v>0</v>
      </c>
      <c r="CG376" s="200">
        <v>0</v>
      </c>
      <c r="CH376" s="205" t="s">
        <v>320</v>
      </c>
      <c r="CI376" s="200">
        <v>0</v>
      </c>
      <c r="CJ376" s="200">
        <v>0</v>
      </c>
      <c r="CK376" s="200">
        <v>0</v>
      </c>
      <c r="CL376" s="200">
        <v>0</v>
      </c>
      <c r="CM376" s="200">
        <v>0</v>
      </c>
      <c r="CN376" s="200">
        <v>0</v>
      </c>
      <c r="CO376" s="200">
        <v>0</v>
      </c>
      <c r="CP376" s="200">
        <v>0</v>
      </c>
      <c r="CQ376" s="200">
        <v>0</v>
      </c>
      <c r="CR376" s="200">
        <v>0</v>
      </c>
      <c r="CS376" s="200">
        <v>0</v>
      </c>
      <c r="CT376" s="205" t="s">
        <v>320</v>
      </c>
      <c r="CU376" s="209" t="s">
        <v>320</v>
      </c>
    </row>
    <row r="377" ht="15.4" customHeight="1" spans="1:99">
      <c r="A377" s="201" t="s">
        <v>964</v>
      </c>
      <c r="B377" s="202" t="s">
        <v>134</v>
      </c>
      <c r="C377" s="202" t="s">
        <v>134</v>
      </c>
      <c r="D377" s="202" t="s">
        <v>326</v>
      </c>
      <c r="E377" s="200">
        <v>2987320.05</v>
      </c>
      <c r="F377" s="200">
        <v>2353936.03</v>
      </c>
      <c r="G377" s="200">
        <v>782926</v>
      </c>
      <c r="H377" s="200">
        <v>703695</v>
      </c>
      <c r="I377" s="200">
        <v>659309</v>
      </c>
      <c r="J377" s="200">
        <v>65032.71</v>
      </c>
      <c r="K377" s="200">
        <v>39278.4</v>
      </c>
      <c r="L377" s="200">
        <v>0</v>
      </c>
      <c r="M377" s="200">
        <v>0</v>
      </c>
      <c r="N377" s="200">
        <v>0</v>
      </c>
      <c r="O377" s="200">
        <v>103694.92</v>
      </c>
      <c r="P377" s="200">
        <v>624484.02</v>
      </c>
      <c r="Q377" s="200">
        <v>385687.6</v>
      </c>
      <c r="R377" s="200">
        <v>0</v>
      </c>
      <c r="S377" s="200">
        <v>0</v>
      </c>
      <c r="T377" s="200">
        <v>0</v>
      </c>
      <c r="U377" s="200">
        <v>0</v>
      </c>
      <c r="V377" s="200">
        <v>0</v>
      </c>
      <c r="W377" s="200">
        <v>0</v>
      </c>
      <c r="X377" s="200">
        <v>0</v>
      </c>
      <c r="Y377" s="200">
        <v>0</v>
      </c>
      <c r="Z377" s="200">
        <v>0</v>
      </c>
      <c r="AA377" s="200">
        <v>0</v>
      </c>
      <c r="AB377" s="200">
        <v>0</v>
      </c>
      <c r="AC377" s="200">
        <v>0</v>
      </c>
      <c r="AD377" s="200">
        <v>0</v>
      </c>
      <c r="AE377" s="200">
        <v>0</v>
      </c>
      <c r="AF377" s="200">
        <v>0</v>
      </c>
      <c r="AG377" s="200">
        <v>0</v>
      </c>
      <c r="AH377" s="200">
        <v>0</v>
      </c>
      <c r="AI377" s="200">
        <v>0</v>
      </c>
      <c r="AJ377" s="200">
        <v>0</v>
      </c>
      <c r="AK377" s="200">
        <v>0</v>
      </c>
      <c r="AL377" s="200">
        <v>32696.42</v>
      </c>
      <c r="AM377" s="200">
        <v>0</v>
      </c>
      <c r="AN377" s="200">
        <v>0</v>
      </c>
      <c r="AO377" s="200">
        <v>206100</v>
      </c>
      <c r="AP377" s="200">
        <v>0</v>
      </c>
      <c r="AQ377" s="200">
        <v>0</v>
      </c>
      <c r="AR377" s="200">
        <v>8900</v>
      </c>
      <c r="AS377" s="200">
        <v>0</v>
      </c>
      <c r="AT377" s="200">
        <v>0</v>
      </c>
      <c r="AU377" s="200">
        <v>0</v>
      </c>
      <c r="AV377" s="200">
        <v>0</v>
      </c>
      <c r="AW377" s="200">
        <v>0</v>
      </c>
      <c r="AX377" s="200">
        <v>0</v>
      </c>
      <c r="AY377" s="200">
        <v>0</v>
      </c>
      <c r="AZ377" s="200">
        <v>0</v>
      </c>
      <c r="BA377" s="200">
        <v>5500</v>
      </c>
      <c r="BB377" s="200">
        <v>0</v>
      </c>
      <c r="BC377" s="200">
        <v>0</v>
      </c>
      <c r="BD377" s="200">
        <v>0</v>
      </c>
      <c r="BE377" s="200">
        <v>0</v>
      </c>
      <c r="BF377" s="200">
        <v>0</v>
      </c>
      <c r="BG377" s="200">
        <v>0</v>
      </c>
      <c r="BH377" s="200">
        <v>3400</v>
      </c>
      <c r="BI377" s="205" t="s">
        <v>320</v>
      </c>
      <c r="BJ377" s="205" t="s">
        <v>320</v>
      </c>
      <c r="BK377" s="205" t="s">
        <v>320</v>
      </c>
      <c r="BL377" s="205" t="s">
        <v>320</v>
      </c>
      <c r="BM377" s="205" t="s">
        <v>320</v>
      </c>
      <c r="BN377" s="205" t="s">
        <v>320</v>
      </c>
      <c r="BO377" s="205" t="s">
        <v>320</v>
      </c>
      <c r="BP377" s="205" t="s">
        <v>320</v>
      </c>
      <c r="BQ377" s="205" t="s">
        <v>320</v>
      </c>
      <c r="BR377" s="205" t="s">
        <v>320</v>
      </c>
      <c r="BS377" s="205" t="s">
        <v>320</v>
      </c>
      <c r="BT377" s="200">
        <v>0</v>
      </c>
      <c r="BU377" s="200">
        <v>0</v>
      </c>
      <c r="BV377" s="200">
        <v>0</v>
      </c>
      <c r="BW377" s="200">
        <v>0</v>
      </c>
      <c r="BX377" s="200">
        <v>0</v>
      </c>
      <c r="BY377" s="200">
        <v>0</v>
      </c>
      <c r="BZ377" s="200">
        <v>0</v>
      </c>
      <c r="CA377" s="200">
        <v>0</v>
      </c>
      <c r="CB377" s="200">
        <v>0</v>
      </c>
      <c r="CC377" s="200">
        <v>0</v>
      </c>
      <c r="CD377" s="200">
        <v>0</v>
      </c>
      <c r="CE377" s="200">
        <v>0</v>
      </c>
      <c r="CF377" s="200">
        <v>0</v>
      </c>
      <c r="CG377" s="200">
        <v>0</v>
      </c>
      <c r="CH377" s="205" t="s">
        <v>320</v>
      </c>
      <c r="CI377" s="200">
        <v>0</v>
      </c>
      <c r="CJ377" s="200">
        <v>0</v>
      </c>
      <c r="CK377" s="200">
        <v>0</v>
      </c>
      <c r="CL377" s="200">
        <v>0</v>
      </c>
      <c r="CM377" s="200">
        <v>0</v>
      </c>
      <c r="CN377" s="200">
        <v>0</v>
      </c>
      <c r="CO377" s="200">
        <v>0</v>
      </c>
      <c r="CP377" s="200">
        <v>0</v>
      </c>
      <c r="CQ377" s="200">
        <v>0</v>
      </c>
      <c r="CR377" s="200">
        <v>0</v>
      </c>
      <c r="CS377" s="200">
        <v>0</v>
      </c>
      <c r="CT377" s="205" t="s">
        <v>320</v>
      </c>
      <c r="CU377" s="209" t="s">
        <v>320</v>
      </c>
    </row>
    <row r="378" ht="15.4" customHeight="1" spans="1:99">
      <c r="A378" s="201" t="s">
        <v>965</v>
      </c>
      <c r="B378" s="202" t="s">
        <v>134</v>
      </c>
      <c r="C378" s="202" t="s">
        <v>134</v>
      </c>
      <c r="D378" s="202" t="s">
        <v>966</v>
      </c>
      <c r="E378" s="200">
        <v>1095958.51</v>
      </c>
      <c r="F378" s="200">
        <v>966928.51</v>
      </c>
      <c r="G378" s="200">
        <v>298421</v>
      </c>
      <c r="H378" s="200">
        <v>277944</v>
      </c>
      <c r="I378" s="200">
        <v>238466</v>
      </c>
      <c r="J378" s="200">
        <v>4510.51</v>
      </c>
      <c r="K378" s="200">
        <v>27996</v>
      </c>
      <c r="L378" s="200">
        <v>0</v>
      </c>
      <c r="M378" s="200">
        <v>119591</v>
      </c>
      <c r="N378" s="200">
        <v>0</v>
      </c>
      <c r="O378" s="200">
        <v>0</v>
      </c>
      <c r="P378" s="200">
        <v>124280</v>
      </c>
      <c r="Q378" s="200">
        <v>22920</v>
      </c>
      <c r="R378" s="200">
        <v>0</v>
      </c>
      <c r="S378" s="200">
        <v>0</v>
      </c>
      <c r="T378" s="200">
        <v>0</v>
      </c>
      <c r="U378" s="200">
        <v>0</v>
      </c>
      <c r="V378" s="200">
        <v>0</v>
      </c>
      <c r="W378" s="200">
        <v>0</v>
      </c>
      <c r="X378" s="200">
        <v>0</v>
      </c>
      <c r="Y378" s="200">
        <v>0</v>
      </c>
      <c r="Z378" s="200">
        <v>0</v>
      </c>
      <c r="AA378" s="200">
        <v>0</v>
      </c>
      <c r="AB378" s="200">
        <v>0</v>
      </c>
      <c r="AC378" s="200">
        <v>0</v>
      </c>
      <c r="AD378" s="200">
        <v>0</v>
      </c>
      <c r="AE378" s="200">
        <v>0</v>
      </c>
      <c r="AF378" s="200">
        <v>0</v>
      </c>
      <c r="AG378" s="200">
        <v>0</v>
      </c>
      <c r="AH378" s="200">
        <v>0</v>
      </c>
      <c r="AI378" s="200">
        <v>0</v>
      </c>
      <c r="AJ378" s="200">
        <v>0</v>
      </c>
      <c r="AK378" s="200">
        <v>0</v>
      </c>
      <c r="AL378" s="200">
        <v>11960</v>
      </c>
      <c r="AM378" s="200">
        <v>0</v>
      </c>
      <c r="AN378" s="200">
        <v>0</v>
      </c>
      <c r="AO378" s="200">
        <v>89400</v>
      </c>
      <c r="AP378" s="200">
        <v>0</v>
      </c>
      <c r="AQ378" s="200">
        <v>0</v>
      </c>
      <c r="AR378" s="200">
        <v>4750</v>
      </c>
      <c r="AS378" s="200">
        <v>0</v>
      </c>
      <c r="AT378" s="200">
        <v>0</v>
      </c>
      <c r="AU378" s="200">
        <v>0</v>
      </c>
      <c r="AV378" s="200">
        <v>0</v>
      </c>
      <c r="AW378" s="200">
        <v>0</v>
      </c>
      <c r="AX378" s="200">
        <v>0</v>
      </c>
      <c r="AY378" s="200">
        <v>0</v>
      </c>
      <c r="AZ378" s="200">
        <v>0</v>
      </c>
      <c r="BA378" s="200">
        <v>0</v>
      </c>
      <c r="BB378" s="200">
        <v>0</v>
      </c>
      <c r="BC378" s="200">
        <v>0</v>
      </c>
      <c r="BD378" s="200">
        <v>0</v>
      </c>
      <c r="BE378" s="200">
        <v>0</v>
      </c>
      <c r="BF378" s="200">
        <v>0</v>
      </c>
      <c r="BG378" s="200">
        <v>0</v>
      </c>
      <c r="BH378" s="200">
        <v>4750</v>
      </c>
      <c r="BI378" s="205" t="s">
        <v>320</v>
      </c>
      <c r="BJ378" s="205" t="s">
        <v>320</v>
      </c>
      <c r="BK378" s="205" t="s">
        <v>320</v>
      </c>
      <c r="BL378" s="205" t="s">
        <v>320</v>
      </c>
      <c r="BM378" s="205" t="s">
        <v>320</v>
      </c>
      <c r="BN378" s="205" t="s">
        <v>320</v>
      </c>
      <c r="BO378" s="205" t="s">
        <v>320</v>
      </c>
      <c r="BP378" s="205" t="s">
        <v>320</v>
      </c>
      <c r="BQ378" s="205" t="s">
        <v>320</v>
      </c>
      <c r="BR378" s="205" t="s">
        <v>320</v>
      </c>
      <c r="BS378" s="205" t="s">
        <v>320</v>
      </c>
      <c r="BT378" s="200">
        <v>0</v>
      </c>
      <c r="BU378" s="200">
        <v>0</v>
      </c>
      <c r="BV378" s="200">
        <v>0</v>
      </c>
      <c r="BW378" s="200">
        <v>0</v>
      </c>
      <c r="BX378" s="200">
        <v>0</v>
      </c>
      <c r="BY378" s="200">
        <v>0</v>
      </c>
      <c r="BZ378" s="200">
        <v>0</v>
      </c>
      <c r="CA378" s="200">
        <v>0</v>
      </c>
      <c r="CB378" s="200">
        <v>0</v>
      </c>
      <c r="CC378" s="200">
        <v>0</v>
      </c>
      <c r="CD378" s="200">
        <v>0</v>
      </c>
      <c r="CE378" s="200">
        <v>0</v>
      </c>
      <c r="CF378" s="200">
        <v>0</v>
      </c>
      <c r="CG378" s="200">
        <v>0</v>
      </c>
      <c r="CH378" s="205" t="s">
        <v>320</v>
      </c>
      <c r="CI378" s="200">
        <v>0</v>
      </c>
      <c r="CJ378" s="200">
        <v>0</v>
      </c>
      <c r="CK378" s="200">
        <v>0</v>
      </c>
      <c r="CL378" s="200">
        <v>0</v>
      </c>
      <c r="CM378" s="200">
        <v>0</v>
      </c>
      <c r="CN378" s="200">
        <v>0</v>
      </c>
      <c r="CO378" s="200">
        <v>0</v>
      </c>
      <c r="CP378" s="200">
        <v>0</v>
      </c>
      <c r="CQ378" s="200">
        <v>0</v>
      </c>
      <c r="CR378" s="200">
        <v>0</v>
      </c>
      <c r="CS378" s="200">
        <v>0</v>
      </c>
      <c r="CT378" s="205" t="s">
        <v>320</v>
      </c>
      <c r="CU378" s="209" t="s">
        <v>320</v>
      </c>
    </row>
    <row r="379" ht="15.4" customHeight="1" spans="1:99">
      <c r="A379" s="201" t="s">
        <v>967</v>
      </c>
      <c r="B379" s="202" t="s">
        <v>134</v>
      </c>
      <c r="C379" s="202" t="s">
        <v>134</v>
      </c>
      <c r="D379" s="202" t="s">
        <v>968</v>
      </c>
      <c r="E379" s="200">
        <v>19552604.51</v>
      </c>
      <c r="F379" s="200">
        <v>3025849.5</v>
      </c>
      <c r="G379" s="200">
        <v>1247456.54</v>
      </c>
      <c r="H379" s="200">
        <v>1102573.76</v>
      </c>
      <c r="I379" s="200">
        <v>582526</v>
      </c>
      <c r="J379" s="200">
        <v>34639.2</v>
      </c>
      <c r="K379" s="200">
        <v>58654</v>
      </c>
      <c r="L379" s="200">
        <v>0</v>
      </c>
      <c r="M379" s="200">
        <v>0</v>
      </c>
      <c r="N379" s="200">
        <v>0</v>
      </c>
      <c r="O379" s="200">
        <v>0</v>
      </c>
      <c r="P379" s="200">
        <v>1129537.66</v>
      </c>
      <c r="Q379" s="200">
        <v>13230</v>
      </c>
      <c r="R379" s="200">
        <v>52563.75</v>
      </c>
      <c r="S379" s="200">
        <v>0</v>
      </c>
      <c r="T379" s="200">
        <v>1935</v>
      </c>
      <c r="U379" s="200">
        <v>0</v>
      </c>
      <c r="V379" s="200">
        <v>0</v>
      </c>
      <c r="W379" s="200">
        <v>29807.47</v>
      </c>
      <c r="X379" s="200">
        <v>0</v>
      </c>
      <c r="Y379" s="200">
        <v>0</v>
      </c>
      <c r="Z379" s="200">
        <v>145260</v>
      </c>
      <c r="AA379" s="200">
        <v>0</v>
      </c>
      <c r="AB379" s="200">
        <v>0</v>
      </c>
      <c r="AC379" s="200">
        <v>0</v>
      </c>
      <c r="AD379" s="200">
        <v>4295</v>
      </c>
      <c r="AE379" s="200">
        <v>140000</v>
      </c>
      <c r="AF379" s="200">
        <v>3218</v>
      </c>
      <c r="AG379" s="200">
        <v>0</v>
      </c>
      <c r="AH379" s="200">
        <v>0</v>
      </c>
      <c r="AI379" s="200">
        <v>0</v>
      </c>
      <c r="AJ379" s="200">
        <v>39357.6</v>
      </c>
      <c r="AK379" s="200">
        <v>50000</v>
      </c>
      <c r="AL379" s="200">
        <v>39291</v>
      </c>
      <c r="AM379" s="200">
        <v>500000</v>
      </c>
      <c r="AN379" s="200">
        <v>0</v>
      </c>
      <c r="AO379" s="200">
        <v>0</v>
      </c>
      <c r="AP379" s="200">
        <v>579.84</v>
      </c>
      <c r="AQ379" s="200">
        <v>110000</v>
      </c>
      <c r="AR379" s="200">
        <v>1647217.35</v>
      </c>
      <c r="AS379" s="200">
        <v>0</v>
      </c>
      <c r="AT379" s="200">
        <v>0</v>
      </c>
      <c r="AU379" s="200">
        <v>0</v>
      </c>
      <c r="AV379" s="200">
        <v>0</v>
      </c>
      <c r="AW379" s="200">
        <v>1131500.35</v>
      </c>
      <c r="AX379" s="200">
        <v>0</v>
      </c>
      <c r="AY379" s="200">
        <v>0</v>
      </c>
      <c r="AZ379" s="200">
        <v>0</v>
      </c>
      <c r="BA379" s="200">
        <v>0</v>
      </c>
      <c r="BB379" s="200">
        <v>0</v>
      </c>
      <c r="BC379" s="200">
        <v>15717</v>
      </c>
      <c r="BD379" s="200">
        <v>0</v>
      </c>
      <c r="BE379" s="200">
        <v>0</v>
      </c>
      <c r="BF379" s="200">
        <v>0</v>
      </c>
      <c r="BG379" s="200">
        <v>0</v>
      </c>
      <c r="BH379" s="200">
        <v>500000</v>
      </c>
      <c r="BI379" s="205" t="s">
        <v>320</v>
      </c>
      <c r="BJ379" s="205" t="s">
        <v>320</v>
      </c>
      <c r="BK379" s="205" t="s">
        <v>320</v>
      </c>
      <c r="BL379" s="205" t="s">
        <v>320</v>
      </c>
      <c r="BM379" s="205" t="s">
        <v>320</v>
      </c>
      <c r="BN379" s="205" t="s">
        <v>320</v>
      </c>
      <c r="BO379" s="205" t="s">
        <v>320</v>
      </c>
      <c r="BP379" s="205" t="s">
        <v>320</v>
      </c>
      <c r="BQ379" s="205" t="s">
        <v>320</v>
      </c>
      <c r="BR379" s="205" t="s">
        <v>320</v>
      </c>
      <c r="BS379" s="205" t="s">
        <v>320</v>
      </c>
      <c r="BT379" s="200">
        <v>0</v>
      </c>
      <c r="BU379" s="200">
        <v>0</v>
      </c>
      <c r="BV379" s="200">
        <v>0</v>
      </c>
      <c r="BW379" s="200">
        <v>0</v>
      </c>
      <c r="BX379" s="200">
        <v>0</v>
      </c>
      <c r="BY379" s="200">
        <v>0</v>
      </c>
      <c r="BZ379" s="200">
        <v>0</v>
      </c>
      <c r="CA379" s="200">
        <v>0</v>
      </c>
      <c r="CB379" s="200">
        <v>0</v>
      </c>
      <c r="CC379" s="200">
        <v>0</v>
      </c>
      <c r="CD379" s="200">
        <v>0</v>
      </c>
      <c r="CE379" s="200">
        <v>0</v>
      </c>
      <c r="CF379" s="200">
        <v>0</v>
      </c>
      <c r="CG379" s="200">
        <v>0</v>
      </c>
      <c r="CH379" s="205" t="s">
        <v>320</v>
      </c>
      <c r="CI379" s="200">
        <v>0</v>
      </c>
      <c r="CJ379" s="200">
        <v>13750000</v>
      </c>
      <c r="CK379" s="200">
        <v>13200000</v>
      </c>
      <c r="CL379" s="200">
        <v>0</v>
      </c>
      <c r="CM379" s="200">
        <v>0</v>
      </c>
      <c r="CN379" s="200">
        <v>550000</v>
      </c>
      <c r="CO379" s="200">
        <v>0</v>
      </c>
      <c r="CP379" s="200">
        <v>0</v>
      </c>
      <c r="CQ379" s="200">
        <v>0</v>
      </c>
      <c r="CR379" s="200">
        <v>0</v>
      </c>
      <c r="CS379" s="200">
        <v>0</v>
      </c>
      <c r="CT379" s="205" t="s">
        <v>320</v>
      </c>
      <c r="CU379" s="209" t="s">
        <v>320</v>
      </c>
    </row>
    <row r="380" ht="15.4" customHeight="1" spans="1:99">
      <c r="A380" s="201" t="s">
        <v>969</v>
      </c>
      <c r="B380" s="202" t="s">
        <v>134</v>
      </c>
      <c r="C380" s="202" t="s">
        <v>134</v>
      </c>
      <c r="D380" s="202" t="s">
        <v>326</v>
      </c>
      <c r="E380" s="200">
        <v>3232754.16</v>
      </c>
      <c r="F380" s="200">
        <v>3025849.5</v>
      </c>
      <c r="G380" s="200">
        <v>1247456.54</v>
      </c>
      <c r="H380" s="200">
        <v>1102573.76</v>
      </c>
      <c r="I380" s="200">
        <v>582526</v>
      </c>
      <c r="J380" s="200">
        <v>34639.2</v>
      </c>
      <c r="K380" s="200">
        <v>58654</v>
      </c>
      <c r="L380" s="200">
        <v>0</v>
      </c>
      <c r="M380" s="200">
        <v>0</v>
      </c>
      <c r="N380" s="200">
        <v>0</v>
      </c>
      <c r="O380" s="200">
        <v>0</v>
      </c>
      <c r="P380" s="200">
        <v>189537.66</v>
      </c>
      <c r="Q380" s="200">
        <v>13230</v>
      </c>
      <c r="R380" s="200">
        <v>22563.75</v>
      </c>
      <c r="S380" s="200">
        <v>0</v>
      </c>
      <c r="T380" s="200">
        <v>1935</v>
      </c>
      <c r="U380" s="200">
        <v>0</v>
      </c>
      <c r="V380" s="200">
        <v>0</v>
      </c>
      <c r="W380" s="200">
        <v>19807.47</v>
      </c>
      <c r="X380" s="200">
        <v>0</v>
      </c>
      <c r="Y380" s="200">
        <v>0</v>
      </c>
      <c r="Z380" s="200">
        <v>25260</v>
      </c>
      <c r="AA380" s="200">
        <v>0</v>
      </c>
      <c r="AB380" s="200">
        <v>0</v>
      </c>
      <c r="AC380" s="200">
        <v>0</v>
      </c>
      <c r="AD380" s="200">
        <v>4295</v>
      </c>
      <c r="AE380" s="200">
        <v>20000</v>
      </c>
      <c r="AF380" s="200">
        <v>3218</v>
      </c>
      <c r="AG380" s="200">
        <v>0</v>
      </c>
      <c r="AH380" s="200">
        <v>0</v>
      </c>
      <c r="AI380" s="200">
        <v>0</v>
      </c>
      <c r="AJ380" s="200">
        <v>39357.6</v>
      </c>
      <c r="AK380" s="200">
        <v>0</v>
      </c>
      <c r="AL380" s="200">
        <v>39291</v>
      </c>
      <c r="AM380" s="200">
        <v>0</v>
      </c>
      <c r="AN380" s="200">
        <v>0</v>
      </c>
      <c r="AO380" s="200">
        <v>0</v>
      </c>
      <c r="AP380" s="200">
        <v>579.84</v>
      </c>
      <c r="AQ380" s="200">
        <v>0</v>
      </c>
      <c r="AR380" s="200">
        <v>17367</v>
      </c>
      <c r="AS380" s="200">
        <v>0</v>
      </c>
      <c r="AT380" s="200">
        <v>0</v>
      </c>
      <c r="AU380" s="200">
        <v>0</v>
      </c>
      <c r="AV380" s="200">
        <v>0</v>
      </c>
      <c r="AW380" s="200">
        <v>1650</v>
      </c>
      <c r="AX380" s="200">
        <v>0</v>
      </c>
      <c r="AY380" s="200">
        <v>0</v>
      </c>
      <c r="AZ380" s="200">
        <v>0</v>
      </c>
      <c r="BA380" s="200">
        <v>0</v>
      </c>
      <c r="BB380" s="200">
        <v>0</v>
      </c>
      <c r="BC380" s="200">
        <v>15717</v>
      </c>
      <c r="BD380" s="200">
        <v>0</v>
      </c>
      <c r="BE380" s="200">
        <v>0</v>
      </c>
      <c r="BF380" s="200">
        <v>0</v>
      </c>
      <c r="BG380" s="200">
        <v>0</v>
      </c>
      <c r="BH380" s="200">
        <v>0</v>
      </c>
      <c r="BI380" s="205" t="s">
        <v>320</v>
      </c>
      <c r="BJ380" s="205" t="s">
        <v>320</v>
      </c>
      <c r="BK380" s="205" t="s">
        <v>320</v>
      </c>
      <c r="BL380" s="205" t="s">
        <v>320</v>
      </c>
      <c r="BM380" s="205" t="s">
        <v>320</v>
      </c>
      <c r="BN380" s="205" t="s">
        <v>320</v>
      </c>
      <c r="BO380" s="205" t="s">
        <v>320</v>
      </c>
      <c r="BP380" s="205" t="s">
        <v>320</v>
      </c>
      <c r="BQ380" s="205" t="s">
        <v>320</v>
      </c>
      <c r="BR380" s="205" t="s">
        <v>320</v>
      </c>
      <c r="BS380" s="205" t="s">
        <v>320</v>
      </c>
      <c r="BT380" s="200">
        <v>0</v>
      </c>
      <c r="BU380" s="200">
        <v>0</v>
      </c>
      <c r="BV380" s="200">
        <v>0</v>
      </c>
      <c r="BW380" s="200">
        <v>0</v>
      </c>
      <c r="BX380" s="200">
        <v>0</v>
      </c>
      <c r="BY380" s="200">
        <v>0</v>
      </c>
      <c r="BZ380" s="200">
        <v>0</v>
      </c>
      <c r="CA380" s="200">
        <v>0</v>
      </c>
      <c r="CB380" s="200">
        <v>0</v>
      </c>
      <c r="CC380" s="200">
        <v>0</v>
      </c>
      <c r="CD380" s="200">
        <v>0</v>
      </c>
      <c r="CE380" s="200">
        <v>0</v>
      </c>
      <c r="CF380" s="200">
        <v>0</v>
      </c>
      <c r="CG380" s="200">
        <v>0</v>
      </c>
      <c r="CH380" s="205" t="s">
        <v>320</v>
      </c>
      <c r="CI380" s="200">
        <v>0</v>
      </c>
      <c r="CJ380" s="200">
        <v>0</v>
      </c>
      <c r="CK380" s="200">
        <v>0</v>
      </c>
      <c r="CL380" s="200">
        <v>0</v>
      </c>
      <c r="CM380" s="200">
        <v>0</v>
      </c>
      <c r="CN380" s="200">
        <v>0</v>
      </c>
      <c r="CO380" s="200">
        <v>0</v>
      </c>
      <c r="CP380" s="200">
        <v>0</v>
      </c>
      <c r="CQ380" s="200">
        <v>0</v>
      </c>
      <c r="CR380" s="200">
        <v>0</v>
      </c>
      <c r="CS380" s="200">
        <v>0</v>
      </c>
      <c r="CT380" s="205" t="s">
        <v>320</v>
      </c>
      <c r="CU380" s="209" t="s">
        <v>320</v>
      </c>
    </row>
    <row r="381" ht="15.4" customHeight="1" spans="1:99">
      <c r="A381" s="201" t="s">
        <v>970</v>
      </c>
      <c r="B381" s="202" t="s">
        <v>134</v>
      </c>
      <c r="C381" s="202" t="s">
        <v>134</v>
      </c>
      <c r="D381" s="202" t="s">
        <v>328</v>
      </c>
      <c r="E381" s="200">
        <v>16319850.35</v>
      </c>
      <c r="F381" s="200">
        <v>0</v>
      </c>
      <c r="G381" s="200">
        <v>0</v>
      </c>
      <c r="H381" s="200">
        <v>0</v>
      </c>
      <c r="I381" s="200">
        <v>0</v>
      </c>
      <c r="J381" s="200">
        <v>0</v>
      </c>
      <c r="K381" s="200">
        <v>0</v>
      </c>
      <c r="L381" s="200">
        <v>0</v>
      </c>
      <c r="M381" s="200">
        <v>0</v>
      </c>
      <c r="N381" s="200">
        <v>0</v>
      </c>
      <c r="O381" s="200">
        <v>0</v>
      </c>
      <c r="P381" s="200">
        <v>940000</v>
      </c>
      <c r="Q381" s="200">
        <v>0</v>
      </c>
      <c r="R381" s="200">
        <v>30000</v>
      </c>
      <c r="S381" s="200">
        <v>0</v>
      </c>
      <c r="T381" s="200">
        <v>0</v>
      </c>
      <c r="U381" s="200">
        <v>0</v>
      </c>
      <c r="V381" s="200">
        <v>0</v>
      </c>
      <c r="W381" s="200">
        <v>10000</v>
      </c>
      <c r="X381" s="200">
        <v>0</v>
      </c>
      <c r="Y381" s="200">
        <v>0</v>
      </c>
      <c r="Z381" s="200">
        <v>120000</v>
      </c>
      <c r="AA381" s="200">
        <v>0</v>
      </c>
      <c r="AB381" s="200">
        <v>0</v>
      </c>
      <c r="AC381" s="200">
        <v>0</v>
      </c>
      <c r="AD381" s="200">
        <v>0</v>
      </c>
      <c r="AE381" s="200">
        <v>120000</v>
      </c>
      <c r="AF381" s="200">
        <v>0</v>
      </c>
      <c r="AG381" s="200">
        <v>0</v>
      </c>
      <c r="AH381" s="200">
        <v>0</v>
      </c>
      <c r="AI381" s="200">
        <v>0</v>
      </c>
      <c r="AJ381" s="200">
        <v>0</v>
      </c>
      <c r="AK381" s="200">
        <v>50000</v>
      </c>
      <c r="AL381" s="200">
        <v>0</v>
      </c>
      <c r="AM381" s="200">
        <v>500000</v>
      </c>
      <c r="AN381" s="200">
        <v>0</v>
      </c>
      <c r="AO381" s="200">
        <v>0</v>
      </c>
      <c r="AP381" s="200">
        <v>0</v>
      </c>
      <c r="AQ381" s="200">
        <v>110000</v>
      </c>
      <c r="AR381" s="200">
        <v>1629850.35</v>
      </c>
      <c r="AS381" s="200">
        <v>0</v>
      </c>
      <c r="AT381" s="200">
        <v>0</v>
      </c>
      <c r="AU381" s="200">
        <v>0</v>
      </c>
      <c r="AV381" s="200">
        <v>0</v>
      </c>
      <c r="AW381" s="200">
        <v>1129850.35</v>
      </c>
      <c r="AX381" s="200">
        <v>0</v>
      </c>
      <c r="AY381" s="200">
        <v>0</v>
      </c>
      <c r="AZ381" s="200">
        <v>0</v>
      </c>
      <c r="BA381" s="200">
        <v>0</v>
      </c>
      <c r="BB381" s="200">
        <v>0</v>
      </c>
      <c r="BC381" s="200">
        <v>0</v>
      </c>
      <c r="BD381" s="200">
        <v>0</v>
      </c>
      <c r="BE381" s="200">
        <v>0</v>
      </c>
      <c r="BF381" s="200">
        <v>0</v>
      </c>
      <c r="BG381" s="200">
        <v>0</v>
      </c>
      <c r="BH381" s="200">
        <v>500000</v>
      </c>
      <c r="BI381" s="205" t="s">
        <v>320</v>
      </c>
      <c r="BJ381" s="205" t="s">
        <v>320</v>
      </c>
      <c r="BK381" s="205" t="s">
        <v>320</v>
      </c>
      <c r="BL381" s="205" t="s">
        <v>320</v>
      </c>
      <c r="BM381" s="205" t="s">
        <v>320</v>
      </c>
      <c r="BN381" s="205" t="s">
        <v>320</v>
      </c>
      <c r="BO381" s="205" t="s">
        <v>320</v>
      </c>
      <c r="BP381" s="205" t="s">
        <v>320</v>
      </c>
      <c r="BQ381" s="205" t="s">
        <v>320</v>
      </c>
      <c r="BR381" s="205" t="s">
        <v>320</v>
      </c>
      <c r="BS381" s="205" t="s">
        <v>320</v>
      </c>
      <c r="BT381" s="200">
        <v>0</v>
      </c>
      <c r="BU381" s="200">
        <v>0</v>
      </c>
      <c r="BV381" s="200">
        <v>0</v>
      </c>
      <c r="BW381" s="200">
        <v>0</v>
      </c>
      <c r="BX381" s="200">
        <v>0</v>
      </c>
      <c r="BY381" s="200">
        <v>0</v>
      </c>
      <c r="BZ381" s="200">
        <v>0</v>
      </c>
      <c r="CA381" s="200">
        <v>0</v>
      </c>
      <c r="CB381" s="200">
        <v>0</v>
      </c>
      <c r="CC381" s="200">
        <v>0</v>
      </c>
      <c r="CD381" s="200">
        <v>0</v>
      </c>
      <c r="CE381" s="200">
        <v>0</v>
      </c>
      <c r="CF381" s="200">
        <v>0</v>
      </c>
      <c r="CG381" s="200">
        <v>0</v>
      </c>
      <c r="CH381" s="205" t="s">
        <v>320</v>
      </c>
      <c r="CI381" s="200">
        <v>0</v>
      </c>
      <c r="CJ381" s="200">
        <v>13750000</v>
      </c>
      <c r="CK381" s="200">
        <v>13200000</v>
      </c>
      <c r="CL381" s="200">
        <v>0</v>
      </c>
      <c r="CM381" s="200">
        <v>0</v>
      </c>
      <c r="CN381" s="200">
        <v>550000</v>
      </c>
      <c r="CO381" s="200">
        <v>0</v>
      </c>
      <c r="CP381" s="200">
        <v>0</v>
      </c>
      <c r="CQ381" s="200">
        <v>0</v>
      </c>
      <c r="CR381" s="200">
        <v>0</v>
      </c>
      <c r="CS381" s="200">
        <v>0</v>
      </c>
      <c r="CT381" s="205" t="s">
        <v>320</v>
      </c>
      <c r="CU381" s="209" t="s">
        <v>320</v>
      </c>
    </row>
    <row r="382" ht="15.4" customHeight="1" spans="1:99">
      <c r="A382" s="201" t="s">
        <v>971</v>
      </c>
      <c r="B382" s="202" t="s">
        <v>134</v>
      </c>
      <c r="C382" s="202" t="s">
        <v>134</v>
      </c>
      <c r="D382" s="202" t="s">
        <v>972</v>
      </c>
      <c r="E382" s="200">
        <v>883745.03</v>
      </c>
      <c r="F382" s="200">
        <v>3794.36</v>
      </c>
      <c r="G382" s="200">
        <v>0</v>
      </c>
      <c r="H382" s="200">
        <v>0</v>
      </c>
      <c r="I382" s="200">
        <v>0</v>
      </c>
      <c r="J382" s="200">
        <v>3794.36</v>
      </c>
      <c r="K382" s="200">
        <v>0</v>
      </c>
      <c r="L382" s="200">
        <v>0</v>
      </c>
      <c r="M382" s="200">
        <v>0</v>
      </c>
      <c r="N382" s="200">
        <v>0</v>
      </c>
      <c r="O382" s="200">
        <v>0</v>
      </c>
      <c r="P382" s="200">
        <v>879830.67</v>
      </c>
      <c r="Q382" s="200">
        <v>3970.88</v>
      </c>
      <c r="R382" s="200">
        <v>0</v>
      </c>
      <c r="S382" s="200">
        <v>0</v>
      </c>
      <c r="T382" s="200">
        <v>3496.2</v>
      </c>
      <c r="U382" s="200">
        <v>0</v>
      </c>
      <c r="V382" s="200">
        <v>0</v>
      </c>
      <c r="W382" s="200">
        <v>2624.99</v>
      </c>
      <c r="X382" s="200">
        <v>0</v>
      </c>
      <c r="Y382" s="200">
        <v>0</v>
      </c>
      <c r="Z382" s="200">
        <v>1890</v>
      </c>
      <c r="AA382" s="200">
        <v>0</v>
      </c>
      <c r="AB382" s="200">
        <v>862640.6</v>
      </c>
      <c r="AC382" s="200">
        <v>0</v>
      </c>
      <c r="AD382" s="200">
        <v>0</v>
      </c>
      <c r="AE382" s="200">
        <v>0</v>
      </c>
      <c r="AF382" s="200">
        <v>0</v>
      </c>
      <c r="AG382" s="200">
        <v>0</v>
      </c>
      <c r="AH382" s="200">
        <v>0</v>
      </c>
      <c r="AI382" s="200">
        <v>0</v>
      </c>
      <c r="AJ382" s="200">
        <v>0</v>
      </c>
      <c r="AK382" s="200">
        <v>0</v>
      </c>
      <c r="AL382" s="200">
        <v>5208</v>
      </c>
      <c r="AM382" s="200">
        <v>0</v>
      </c>
      <c r="AN382" s="200">
        <v>0</v>
      </c>
      <c r="AO382" s="200">
        <v>0</v>
      </c>
      <c r="AP382" s="200">
        <v>0</v>
      </c>
      <c r="AQ382" s="200">
        <v>0</v>
      </c>
      <c r="AR382" s="200">
        <v>120</v>
      </c>
      <c r="AS382" s="200">
        <v>0</v>
      </c>
      <c r="AT382" s="200">
        <v>0</v>
      </c>
      <c r="AU382" s="200">
        <v>0</v>
      </c>
      <c r="AV382" s="200">
        <v>0</v>
      </c>
      <c r="AW382" s="200">
        <v>120</v>
      </c>
      <c r="AX382" s="200">
        <v>0</v>
      </c>
      <c r="AY382" s="200">
        <v>0</v>
      </c>
      <c r="AZ382" s="200">
        <v>0</v>
      </c>
      <c r="BA382" s="200">
        <v>0</v>
      </c>
      <c r="BB382" s="200">
        <v>0</v>
      </c>
      <c r="BC382" s="200">
        <v>0</v>
      </c>
      <c r="BD382" s="200">
        <v>0</v>
      </c>
      <c r="BE382" s="200">
        <v>0</v>
      </c>
      <c r="BF382" s="200">
        <v>0</v>
      </c>
      <c r="BG382" s="200">
        <v>0</v>
      </c>
      <c r="BH382" s="200">
        <v>0</v>
      </c>
      <c r="BI382" s="205" t="s">
        <v>320</v>
      </c>
      <c r="BJ382" s="205" t="s">
        <v>320</v>
      </c>
      <c r="BK382" s="205" t="s">
        <v>320</v>
      </c>
      <c r="BL382" s="205" t="s">
        <v>320</v>
      </c>
      <c r="BM382" s="205" t="s">
        <v>320</v>
      </c>
      <c r="BN382" s="205" t="s">
        <v>320</v>
      </c>
      <c r="BO382" s="205" t="s">
        <v>320</v>
      </c>
      <c r="BP382" s="205" t="s">
        <v>320</v>
      </c>
      <c r="BQ382" s="205" t="s">
        <v>320</v>
      </c>
      <c r="BR382" s="205" t="s">
        <v>320</v>
      </c>
      <c r="BS382" s="205" t="s">
        <v>320</v>
      </c>
      <c r="BT382" s="200">
        <v>0</v>
      </c>
      <c r="BU382" s="200">
        <v>0</v>
      </c>
      <c r="BV382" s="200">
        <v>0</v>
      </c>
      <c r="BW382" s="200">
        <v>0</v>
      </c>
      <c r="BX382" s="200">
        <v>0</v>
      </c>
      <c r="BY382" s="200">
        <v>0</v>
      </c>
      <c r="BZ382" s="200">
        <v>0</v>
      </c>
      <c r="CA382" s="200">
        <v>0</v>
      </c>
      <c r="CB382" s="200">
        <v>0</v>
      </c>
      <c r="CC382" s="200">
        <v>0</v>
      </c>
      <c r="CD382" s="200">
        <v>0</v>
      </c>
      <c r="CE382" s="200">
        <v>0</v>
      </c>
      <c r="CF382" s="200">
        <v>0</v>
      </c>
      <c r="CG382" s="200">
        <v>0</v>
      </c>
      <c r="CH382" s="205" t="s">
        <v>320</v>
      </c>
      <c r="CI382" s="200">
        <v>0</v>
      </c>
      <c r="CJ382" s="200">
        <v>0</v>
      </c>
      <c r="CK382" s="200">
        <v>0</v>
      </c>
      <c r="CL382" s="200">
        <v>0</v>
      </c>
      <c r="CM382" s="200">
        <v>0</v>
      </c>
      <c r="CN382" s="200">
        <v>0</v>
      </c>
      <c r="CO382" s="200">
        <v>0</v>
      </c>
      <c r="CP382" s="200">
        <v>0</v>
      </c>
      <c r="CQ382" s="200">
        <v>0</v>
      </c>
      <c r="CR382" s="200">
        <v>0</v>
      </c>
      <c r="CS382" s="200">
        <v>0</v>
      </c>
      <c r="CT382" s="205" t="s">
        <v>320</v>
      </c>
      <c r="CU382" s="209" t="s">
        <v>320</v>
      </c>
    </row>
    <row r="383" ht="15.4" customHeight="1" spans="1:99">
      <c r="A383" s="201" t="s">
        <v>973</v>
      </c>
      <c r="B383" s="202" t="s">
        <v>134</v>
      </c>
      <c r="C383" s="202" t="s">
        <v>134</v>
      </c>
      <c r="D383" s="202" t="s">
        <v>326</v>
      </c>
      <c r="E383" s="200">
        <v>21104.43</v>
      </c>
      <c r="F383" s="200">
        <v>3794.36</v>
      </c>
      <c r="G383" s="200">
        <v>0</v>
      </c>
      <c r="H383" s="200">
        <v>0</v>
      </c>
      <c r="I383" s="200">
        <v>0</v>
      </c>
      <c r="J383" s="200">
        <v>3794.36</v>
      </c>
      <c r="K383" s="200">
        <v>0</v>
      </c>
      <c r="L383" s="200">
        <v>0</v>
      </c>
      <c r="M383" s="200">
        <v>0</v>
      </c>
      <c r="N383" s="200">
        <v>0</v>
      </c>
      <c r="O383" s="200">
        <v>0</v>
      </c>
      <c r="P383" s="200">
        <v>17190.07</v>
      </c>
      <c r="Q383" s="200">
        <v>3970.88</v>
      </c>
      <c r="R383" s="200">
        <v>0</v>
      </c>
      <c r="S383" s="200">
        <v>0</v>
      </c>
      <c r="T383" s="200">
        <v>3496.2</v>
      </c>
      <c r="U383" s="200">
        <v>0</v>
      </c>
      <c r="V383" s="200">
        <v>0</v>
      </c>
      <c r="W383" s="200">
        <v>2624.99</v>
      </c>
      <c r="X383" s="200">
        <v>0</v>
      </c>
      <c r="Y383" s="200">
        <v>0</v>
      </c>
      <c r="Z383" s="200">
        <v>1890</v>
      </c>
      <c r="AA383" s="200">
        <v>0</v>
      </c>
      <c r="AB383" s="200">
        <v>0</v>
      </c>
      <c r="AC383" s="200">
        <v>0</v>
      </c>
      <c r="AD383" s="200">
        <v>0</v>
      </c>
      <c r="AE383" s="200">
        <v>0</v>
      </c>
      <c r="AF383" s="200">
        <v>0</v>
      </c>
      <c r="AG383" s="200">
        <v>0</v>
      </c>
      <c r="AH383" s="200">
        <v>0</v>
      </c>
      <c r="AI383" s="200">
        <v>0</v>
      </c>
      <c r="AJ383" s="200">
        <v>0</v>
      </c>
      <c r="AK383" s="200">
        <v>0</v>
      </c>
      <c r="AL383" s="200">
        <v>5208</v>
      </c>
      <c r="AM383" s="200">
        <v>0</v>
      </c>
      <c r="AN383" s="200">
        <v>0</v>
      </c>
      <c r="AO383" s="200">
        <v>0</v>
      </c>
      <c r="AP383" s="200">
        <v>0</v>
      </c>
      <c r="AQ383" s="200">
        <v>0</v>
      </c>
      <c r="AR383" s="200">
        <v>120</v>
      </c>
      <c r="AS383" s="200">
        <v>0</v>
      </c>
      <c r="AT383" s="200">
        <v>0</v>
      </c>
      <c r="AU383" s="200">
        <v>0</v>
      </c>
      <c r="AV383" s="200">
        <v>0</v>
      </c>
      <c r="AW383" s="200">
        <v>120</v>
      </c>
      <c r="AX383" s="200">
        <v>0</v>
      </c>
      <c r="AY383" s="200">
        <v>0</v>
      </c>
      <c r="AZ383" s="200">
        <v>0</v>
      </c>
      <c r="BA383" s="200">
        <v>0</v>
      </c>
      <c r="BB383" s="200">
        <v>0</v>
      </c>
      <c r="BC383" s="200">
        <v>0</v>
      </c>
      <c r="BD383" s="200">
        <v>0</v>
      </c>
      <c r="BE383" s="200">
        <v>0</v>
      </c>
      <c r="BF383" s="200">
        <v>0</v>
      </c>
      <c r="BG383" s="200">
        <v>0</v>
      </c>
      <c r="BH383" s="200">
        <v>0</v>
      </c>
      <c r="BI383" s="205" t="s">
        <v>320</v>
      </c>
      <c r="BJ383" s="205" t="s">
        <v>320</v>
      </c>
      <c r="BK383" s="205" t="s">
        <v>320</v>
      </c>
      <c r="BL383" s="205" t="s">
        <v>320</v>
      </c>
      <c r="BM383" s="205" t="s">
        <v>320</v>
      </c>
      <c r="BN383" s="205" t="s">
        <v>320</v>
      </c>
      <c r="BO383" s="205" t="s">
        <v>320</v>
      </c>
      <c r="BP383" s="205" t="s">
        <v>320</v>
      </c>
      <c r="BQ383" s="205" t="s">
        <v>320</v>
      </c>
      <c r="BR383" s="205" t="s">
        <v>320</v>
      </c>
      <c r="BS383" s="205" t="s">
        <v>320</v>
      </c>
      <c r="BT383" s="200">
        <v>0</v>
      </c>
      <c r="BU383" s="200">
        <v>0</v>
      </c>
      <c r="BV383" s="200">
        <v>0</v>
      </c>
      <c r="BW383" s="200">
        <v>0</v>
      </c>
      <c r="BX383" s="200">
        <v>0</v>
      </c>
      <c r="BY383" s="200">
        <v>0</v>
      </c>
      <c r="BZ383" s="200">
        <v>0</v>
      </c>
      <c r="CA383" s="200">
        <v>0</v>
      </c>
      <c r="CB383" s="200">
        <v>0</v>
      </c>
      <c r="CC383" s="200">
        <v>0</v>
      </c>
      <c r="CD383" s="200">
        <v>0</v>
      </c>
      <c r="CE383" s="200">
        <v>0</v>
      </c>
      <c r="CF383" s="200">
        <v>0</v>
      </c>
      <c r="CG383" s="200">
        <v>0</v>
      </c>
      <c r="CH383" s="205" t="s">
        <v>320</v>
      </c>
      <c r="CI383" s="200">
        <v>0</v>
      </c>
      <c r="CJ383" s="200">
        <v>0</v>
      </c>
      <c r="CK383" s="200">
        <v>0</v>
      </c>
      <c r="CL383" s="200">
        <v>0</v>
      </c>
      <c r="CM383" s="200">
        <v>0</v>
      </c>
      <c r="CN383" s="200">
        <v>0</v>
      </c>
      <c r="CO383" s="200">
        <v>0</v>
      </c>
      <c r="CP383" s="200">
        <v>0</v>
      </c>
      <c r="CQ383" s="200">
        <v>0</v>
      </c>
      <c r="CR383" s="200">
        <v>0</v>
      </c>
      <c r="CS383" s="200">
        <v>0</v>
      </c>
      <c r="CT383" s="205" t="s">
        <v>320</v>
      </c>
      <c r="CU383" s="209" t="s">
        <v>320</v>
      </c>
    </row>
    <row r="384" ht="15.4" customHeight="1" spans="1:99">
      <c r="A384" s="201" t="s">
        <v>974</v>
      </c>
      <c r="B384" s="202" t="s">
        <v>134</v>
      </c>
      <c r="C384" s="202" t="s">
        <v>134</v>
      </c>
      <c r="D384" s="202" t="s">
        <v>975</v>
      </c>
      <c r="E384" s="200">
        <v>862640.6</v>
      </c>
      <c r="F384" s="200">
        <v>0</v>
      </c>
      <c r="G384" s="200">
        <v>0</v>
      </c>
      <c r="H384" s="200">
        <v>0</v>
      </c>
      <c r="I384" s="200">
        <v>0</v>
      </c>
      <c r="J384" s="200">
        <v>0</v>
      </c>
      <c r="K384" s="200">
        <v>0</v>
      </c>
      <c r="L384" s="200">
        <v>0</v>
      </c>
      <c r="M384" s="200">
        <v>0</v>
      </c>
      <c r="N384" s="200">
        <v>0</v>
      </c>
      <c r="O384" s="200">
        <v>0</v>
      </c>
      <c r="P384" s="200">
        <v>862640.6</v>
      </c>
      <c r="Q384" s="200">
        <v>0</v>
      </c>
      <c r="R384" s="200">
        <v>0</v>
      </c>
      <c r="S384" s="200">
        <v>0</v>
      </c>
      <c r="T384" s="200">
        <v>0</v>
      </c>
      <c r="U384" s="200">
        <v>0</v>
      </c>
      <c r="V384" s="200">
        <v>0</v>
      </c>
      <c r="W384" s="200">
        <v>0</v>
      </c>
      <c r="X384" s="200">
        <v>0</v>
      </c>
      <c r="Y384" s="200">
        <v>0</v>
      </c>
      <c r="Z384" s="200">
        <v>0</v>
      </c>
      <c r="AA384" s="200">
        <v>0</v>
      </c>
      <c r="AB384" s="200">
        <v>862640.6</v>
      </c>
      <c r="AC384" s="200">
        <v>0</v>
      </c>
      <c r="AD384" s="200">
        <v>0</v>
      </c>
      <c r="AE384" s="200">
        <v>0</v>
      </c>
      <c r="AF384" s="200">
        <v>0</v>
      </c>
      <c r="AG384" s="200">
        <v>0</v>
      </c>
      <c r="AH384" s="200">
        <v>0</v>
      </c>
      <c r="AI384" s="200">
        <v>0</v>
      </c>
      <c r="AJ384" s="200">
        <v>0</v>
      </c>
      <c r="AK384" s="200">
        <v>0</v>
      </c>
      <c r="AL384" s="200">
        <v>0</v>
      </c>
      <c r="AM384" s="200">
        <v>0</v>
      </c>
      <c r="AN384" s="200">
        <v>0</v>
      </c>
      <c r="AO384" s="200">
        <v>0</v>
      </c>
      <c r="AP384" s="200">
        <v>0</v>
      </c>
      <c r="AQ384" s="200">
        <v>0</v>
      </c>
      <c r="AR384" s="200">
        <v>0</v>
      </c>
      <c r="AS384" s="200">
        <v>0</v>
      </c>
      <c r="AT384" s="200">
        <v>0</v>
      </c>
      <c r="AU384" s="200">
        <v>0</v>
      </c>
      <c r="AV384" s="200">
        <v>0</v>
      </c>
      <c r="AW384" s="200">
        <v>0</v>
      </c>
      <c r="AX384" s="200">
        <v>0</v>
      </c>
      <c r="AY384" s="200">
        <v>0</v>
      </c>
      <c r="AZ384" s="200">
        <v>0</v>
      </c>
      <c r="BA384" s="200">
        <v>0</v>
      </c>
      <c r="BB384" s="200">
        <v>0</v>
      </c>
      <c r="BC384" s="200">
        <v>0</v>
      </c>
      <c r="BD384" s="200">
        <v>0</v>
      </c>
      <c r="BE384" s="200">
        <v>0</v>
      </c>
      <c r="BF384" s="200">
        <v>0</v>
      </c>
      <c r="BG384" s="200">
        <v>0</v>
      </c>
      <c r="BH384" s="200">
        <v>0</v>
      </c>
      <c r="BI384" s="205" t="s">
        <v>320</v>
      </c>
      <c r="BJ384" s="205" t="s">
        <v>320</v>
      </c>
      <c r="BK384" s="205" t="s">
        <v>320</v>
      </c>
      <c r="BL384" s="205" t="s">
        <v>320</v>
      </c>
      <c r="BM384" s="205" t="s">
        <v>320</v>
      </c>
      <c r="BN384" s="205" t="s">
        <v>320</v>
      </c>
      <c r="BO384" s="205" t="s">
        <v>320</v>
      </c>
      <c r="BP384" s="205" t="s">
        <v>320</v>
      </c>
      <c r="BQ384" s="205" t="s">
        <v>320</v>
      </c>
      <c r="BR384" s="205" t="s">
        <v>320</v>
      </c>
      <c r="BS384" s="205" t="s">
        <v>320</v>
      </c>
      <c r="BT384" s="200">
        <v>0</v>
      </c>
      <c r="BU384" s="200">
        <v>0</v>
      </c>
      <c r="BV384" s="200">
        <v>0</v>
      </c>
      <c r="BW384" s="200">
        <v>0</v>
      </c>
      <c r="BX384" s="200">
        <v>0</v>
      </c>
      <c r="BY384" s="200">
        <v>0</v>
      </c>
      <c r="BZ384" s="200">
        <v>0</v>
      </c>
      <c r="CA384" s="200">
        <v>0</v>
      </c>
      <c r="CB384" s="200">
        <v>0</v>
      </c>
      <c r="CC384" s="200">
        <v>0</v>
      </c>
      <c r="CD384" s="200">
        <v>0</v>
      </c>
      <c r="CE384" s="200">
        <v>0</v>
      </c>
      <c r="CF384" s="200">
        <v>0</v>
      </c>
      <c r="CG384" s="200">
        <v>0</v>
      </c>
      <c r="CH384" s="205" t="s">
        <v>320</v>
      </c>
      <c r="CI384" s="200">
        <v>0</v>
      </c>
      <c r="CJ384" s="200">
        <v>0</v>
      </c>
      <c r="CK384" s="200">
        <v>0</v>
      </c>
      <c r="CL384" s="200">
        <v>0</v>
      </c>
      <c r="CM384" s="200">
        <v>0</v>
      </c>
      <c r="CN384" s="200">
        <v>0</v>
      </c>
      <c r="CO384" s="200">
        <v>0</v>
      </c>
      <c r="CP384" s="200">
        <v>0</v>
      </c>
      <c r="CQ384" s="200">
        <v>0</v>
      </c>
      <c r="CR384" s="200">
        <v>0</v>
      </c>
      <c r="CS384" s="200">
        <v>0</v>
      </c>
      <c r="CT384" s="205" t="s">
        <v>320</v>
      </c>
      <c r="CU384" s="209" t="s">
        <v>320</v>
      </c>
    </row>
    <row r="385" ht="15.4" customHeight="1" spans="1:99">
      <c r="A385" s="201" t="s">
        <v>976</v>
      </c>
      <c r="B385" s="202" t="s">
        <v>134</v>
      </c>
      <c r="C385" s="202" t="s">
        <v>134</v>
      </c>
      <c r="D385" s="202" t="s">
        <v>977</v>
      </c>
      <c r="E385" s="200">
        <v>706022.96</v>
      </c>
      <c r="F385" s="200">
        <v>358729.7</v>
      </c>
      <c r="G385" s="200">
        <v>263802</v>
      </c>
      <c r="H385" s="200">
        <v>0</v>
      </c>
      <c r="I385" s="200">
        <v>0</v>
      </c>
      <c r="J385" s="200">
        <v>94927.7</v>
      </c>
      <c r="K385" s="200">
        <v>0</v>
      </c>
      <c r="L385" s="200">
        <v>0</v>
      </c>
      <c r="M385" s="200">
        <v>0</v>
      </c>
      <c r="N385" s="200">
        <v>0</v>
      </c>
      <c r="O385" s="200">
        <v>0</v>
      </c>
      <c r="P385" s="200">
        <v>319753.26</v>
      </c>
      <c r="Q385" s="200">
        <v>174509.74</v>
      </c>
      <c r="R385" s="200">
        <v>0</v>
      </c>
      <c r="S385" s="200">
        <v>0</v>
      </c>
      <c r="T385" s="200">
        <v>0</v>
      </c>
      <c r="U385" s="200">
        <v>664.68</v>
      </c>
      <c r="V385" s="200">
        <v>0</v>
      </c>
      <c r="W385" s="200">
        <v>21014.89</v>
      </c>
      <c r="X385" s="200">
        <v>0</v>
      </c>
      <c r="Y385" s="200">
        <v>0</v>
      </c>
      <c r="Z385" s="200">
        <v>76902.95</v>
      </c>
      <c r="AA385" s="200">
        <v>0</v>
      </c>
      <c r="AB385" s="200">
        <v>0</v>
      </c>
      <c r="AC385" s="200">
        <v>0</v>
      </c>
      <c r="AD385" s="200">
        <v>1096</v>
      </c>
      <c r="AE385" s="200">
        <v>0</v>
      </c>
      <c r="AF385" s="200">
        <v>1130</v>
      </c>
      <c r="AG385" s="200">
        <v>0</v>
      </c>
      <c r="AH385" s="200">
        <v>0</v>
      </c>
      <c r="AI385" s="200">
        <v>0</v>
      </c>
      <c r="AJ385" s="200">
        <v>0</v>
      </c>
      <c r="AK385" s="200">
        <v>0</v>
      </c>
      <c r="AL385" s="200">
        <v>0</v>
      </c>
      <c r="AM385" s="200">
        <v>0</v>
      </c>
      <c r="AN385" s="200">
        <v>0</v>
      </c>
      <c r="AO385" s="200">
        <v>0</v>
      </c>
      <c r="AP385" s="200">
        <v>0</v>
      </c>
      <c r="AQ385" s="200">
        <v>44435</v>
      </c>
      <c r="AR385" s="200">
        <v>0</v>
      </c>
      <c r="AS385" s="200">
        <v>0</v>
      </c>
      <c r="AT385" s="200">
        <v>0</v>
      </c>
      <c r="AU385" s="200">
        <v>0</v>
      </c>
      <c r="AV385" s="200">
        <v>0</v>
      </c>
      <c r="AW385" s="200">
        <v>0</v>
      </c>
      <c r="AX385" s="200">
        <v>0</v>
      </c>
      <c r="AY385" s="200">
        <v>0</v>
      </c>
      <c r="AZ385" s="200">
        <v>0</v>
      </c>
      <c r="BA385" s="200">
        <v>0</v>
      </c>
      <c r="BB385" s="200">
        <v>0</v>
      </c>
      <c r="BC385" s="200">
        <v>0</v>
      </c>
      <c r="BD385" s="200">
        <v>0</v>
      </c>
      <c r="BE385" s="200">
        <v>0</v>
      </c>
      <c r="BF385" s="200">
        <v>0</v>
      </c>
      <c r="BG385" s="200">
        <v>0</v>
      </c>
      <c r="BH385" s="200">
        <v>0</v>
      </c>
      <c r="BI385" s="205" t="s">
        <v>320</v>
      </c>
      <c r="BJ385" s="205" t="s">
        <v>320</v>
      </c>
      <c r="BK385" s="205" t="s">
        <v>320</v>
      </c>
      <c r="BL385" s="205" t="s">
        <v>320</v>
      </c>
      <c r="BM385" s="205" t="s">
        <v>320</v>
      </c>
      <c r="BN385" s="205" t="s">
        <v>320</v>
      </c>
      <c r="BO385" s="205" t="s">
        <v>320</v>
      </c>
      <c r="BP385" s="205" t="s">
        <v>320</v>
      </c>
      <c r="BQ385" s="205" t="s">
        <v>320</v>
      </c>
      <c r="BR385" s="205" t="s">
        <v>320</v>
      </c>
      <c r="BS385" s="205" t="s">
        <v>320</v>
      </c>
      <c r="BT385" s="200">
        <v>27540</v>
      </c>
      <c r="BU385" s="200">
        <v>0</v>
      </c>
      <c r="BV385" s="200">
        <v>27540</v>
      </c>
      <c r="BW385" s="200">
        <v>0</v>
      </c>
      <c r="BX385" s="200">
        <v>0</v>
      </c>
      <c r="BY385" s="200">
        <v>0</v>
      </c>
      <c r="BZ385" s="200">
        <v>0</v>
      </c>
      <c r="CA385" s="200">
        <v>0</v>
      </c>
      <c r="CB385" s="200">
        <v>0</v>
      </c>
      <c r="CC385" s="200">
        <v>0</v>
      </c>
      <c r="CD385" s="200">
        <v>0</v>
      </c>
      <c r="CE385" s="200">
        <v>0</v>
      </c>
      <c r="CF385" s="200">
        <v>0</v>
      </c>
      <c r="CG385" s="200">
        <v>0</v>
      </c>
      <c r="CH385" s="205" t="s">
        <v>320</v>
      </c>
      <c r="CI385" s="200">
        <v>0</v>
      </c>
      <c r="CJ385" s="200">
        <v>0</v>
      </c>
      <c r="CK385" s="200">
        <v>0</v>
      </c>
      <c r="CL385" s="200">
        <v>0</v>
      </c>
      <c r="CM385" s="200">
        <v>0</v>
      </c>
      <c r="CN385" s="200">
        <v>0</v>
      </c>
      <c r="CO385" s="200">
        <v>0</v>
      </c>
      <c r="CP385" s="200">
        <v>0</v>
      </c>
      <c r="CQ385" s="200">
        <v>0</v>
      </c>
      <c r="CR385" s="200">
        <v>0</v>
      </c>
      <c r="CS385" s="200">
        <v>0</v>
      </c>
      <c r="CT385" s="205" t="s">
        <v>320</v>
      </c>
      <c r="CU385" s="209" t="s">
        <v>320</v>
      </c>
    </row>
    <row r="386" ht="15.4" customHeight="1" spans="1:99">
      <c r="A386" s="201" t="s">
        <v>978</v>
      </c>
      <c r="B386" s="202" t="s">
        <v>134</v>
      </c>
      <c r="C386" s="202" t="s">
        <v>134</v>
      </c>
      <c r="D386" s="202" t="s">
        <v>979</v>
      </c>
      <c r="E386" s="200">
        <v>35000</v>
      </c>
      <c r="F386" s="200">
        <v>0</v>
      </c>
      <c r="G386" s="200">
        <v>0</v>
      </c>
      <c r="H386" s="200">
        <v>0</v>
      </c>
      <c r="I386" s="200">
        <v>0</v>
      </c>
      <c r="J386" s="200">
        <v>0</v>
      </c>
      <c r="K386" s="200">
        <v>0</v>
      </c>
      <c r="L386" s="200">
        <v>0</v>
      </c>
      <c r="M386" s="200">
        <v>0</v>
      </c>
      <c r="N386" s="200">
        <v>0</v>
      </c>
      <c r="O386" s="200">
        <v>0</v>
      </c>
      <c r="P386" s="200">
        <v>35000</v>
      </c>
      <c r="Q386" s="200">
        <v>30000</v>
      </c>
      <c r="R386" s="200">
        <v>0</v>
      </c>
      <c r="S386" s="200">
        <v>0</v>
      </c>
      <c r="T386" s="200">
        <v>0</v>
      </c>
      <c r="U386" s="200">
        <v>0</v>
      </c>
      <c r="V386" s="200">
        <v>0</v>
      </c>
      <c r="W386" s="200">
        <v>0</v>
      </c>
      <c r="X386" s="200">
        <v>0</v>
      </c>
      <c r="Y386" s="200">
        <v>0</v>
      </c>
      <c r="Z386" s="200">
        <v>0</v>
      </c>
      <c r="AA386" s="200">
        <v>0</v>
      </c>
      <c r="AB386" s="200">
        <v>0</v>
      </c>
      <c r="AC386" s="200">
        <v>0</v>
      </c>
      <c r="AD386" s="200">
        <v>0</v>
      </c>
      <c r="AE386" s="200">
        <v>0</v>
      </c>
      <c r="AF386" s="200">
        <v>0</v>
      </c>
      <c r="AG386" s="200">
        <v>0</v>
      </c>
      <c r="AH386" s="200">
        <v>0</v>
      </c>
      <c r="AI386" s="200">
        <v>0</v>
      </c>
      <c r="AJ386" s="200">
        <v>0</v>
      </c>
      <c r="AK386" s="200">
        <v>0</v>
      </c>
      <c r="AL386" s="200">
        <v>0</v>
      </c>
      <c r="AM386" s="200">
        <v>0</v>
      </c>
      <c r="AN386" s="200">
        <v>0</v>
      </c>
      <c r="AO386" s="200">
        <v>0</v>
      </c>
      <c r="AP386" s="200">
        <v>0</v>
      </c>
      <c r="AQ386" s="200">
        <v>5000</v>
      </c>
      <c r="AR386" s="200">
        <v>0</v>
      </c>
      <c r="AS386" s="200">
        <v>0</v>
      </c>
      <c r="AT386" s="200">
        <v>0</v>
      </c>
      <c r="AU386" s="200">
        <v>0</v>
      </c>
      <c r="AV386" s="200">
        <v>0</v>
      </c>
      <c r="AW386" s="200">
        <v>0</v>
      </c>
      <c r="AX386" s="200">
        <v>0</v>
      </c>
      <c r="AY386" s="200">
        <v>0</v>
      </c>
      <c r="AZ386" s="200">
        <v>0</v>
      </c>
      <c r="BA386" s="200">
        <v>0</v>
      </c>
      <c r="BB386" s="200">
        <v>0</v>
      </c>
      <c r="BC386" s="200">
        <v>0</v>
      </c>
      <c r="BD386" s="200">
        <v>0</v>
      </c>
      <c r="BE386" s="200">
        <v>0</v>
      </c>
      <c r="BF386" s="200">
        <v>0</v>
      </c>
      <c r="BG386" s="200">
        <v>0</v>
      </c>
      <c r="BH386" s="200">
        <v>0</v>
      </c>
      <c r="BI386" s="205" t="s">
        <v>320</v>
      </c>
      <c r="BJ386" s="205" t="s">
        <v>320</v>
      </c>
      <c r="BK386" s="205" t="s">
        <v>320</v>
      </c>
      <c r="BL386" s="205" t="s">
        <v>320</v>
      </c>
      <c r="BM386" s="205" t="s">
        <v>320</v>
      </c>
      <c r="BN386" s="205" t="s">
        <v>320</v>
      </c>
      <c r="BO386" s="205" t="s">
        <v>320</v>
      </c>
      <c r="BP386" s="205" t="s">
        <v>320</v>
      </c>
      <c r="BQ386" s="205" t="s">
        <v>320</v>
      </c>
      <c r="BR386" s="205" t="s">
        <v>320</v>
      </c>
      <c r="BS386" s="205" t="s">
        <v>320</v>
      </c>
      <c r="BT386" s="200">
        <v>0</v>
      </c>
      <c r="BU386" s="200">
        <v>0</v>
      </c>
      <c r="BV386" s="200">
        <v>0</v>
      </c>
      <c r="BW386" s="200">
        <v>0</v>
      </c>
      <c r="BX386" s="200">
        <v>0</v>
      </c>
      <c r="BY386" s="200">
        <v>0</v>
      </c>
      <c r="BZ386" s="200">
        <v>0</v>
      </c>
      <c r="CA386" s="200">
        <v>0</v>
      </c>
      <c r="CB386" s="200">
        <v>0</v>
      </c>
      <c r="CC386" s="200">
        <v>0</v>
      </c>
      <c r="CD386" s="200">
        <v>0</v>
      </c>
      <c r="CE386" s="200">
        <v>0</v>
      </c>
      <c r="CF386" s="200">
        <v>0</v>
      </c>
      <c r="CG386" s="200">
        <v>0</v>
      </c>
      <c r="CH386" s="205" t="s">
        <v>320</v>
      </c>
      <c r="CI386" s="200">
        <v>0</v>
      </c>
      <c r="CJ386" s="200">
        <v>0</v>
      </c>
      <c r="CK386" s="200">
        <v>0</v>
      </c>
      <c r="CL386" s="200">
        <v>0</v>
      </c>
      <c r="CM386" s="200">
        <v>0</v>
      </c>
      <c r="CN386" s="200">
        <v>0</v>
      </c>
      <c r="CO386" s="200">
        <v>0</v>
      </c>
      <c r="CP386" s="200">
        <v>0</v>
      </c>
      <c r="CQ386" s="200">
        <v>0</v>
      </c>
      <c r="CR386" s="200">
        <v>0</v>
      </c>
      <c r="CS386" s="200">
        <v>0</v>
      </c>
      <c r="CT386" s="205" t="s">
        <v>320</v>
      </c>
      <c r="CU386" s="209" t="s">
        <v>320</v>
      </c>
    </row>
    <row r="387" ht="15.4" customHeight="1" spans="1:99">
      <c r="A387" s="201" t="s">
        <v>980</v>
      </c>
      <c r="B387" s="202" t="s">
        <v>134</v>
      </c>
      <c r="C387" s="202" t="s">
        <v>134</v>
      </c>
      <c r="D387" s="202" t="s">
        <v>981</v>
      </c>
      <c r="E387" s="200">
        <v>25000</v>
      </c>
      <c r="F387" s="200">
        <v>0</v>
      </c>
      <c r="G387" s="200">
        <v>0</v>
      </c>
      <c r="H387" s="200">
        <v>0</v>
      </c>
      <c r="I387" s="200">
        <v>0</v>
      </c>
      <c r="J387" s="200">
        <v>0</v>
      </c>
      <c r="K387" s="200">
        <v>0</v>
      </c>
      <c r="L387" s="200">
        <v>0</v>
      </c>
      <c r="M387" s="200">
        <v>0</v>
      </c>
      <c r="N387" s="200">
        <v>0</v>
      </c>
      <c r="O387" s="200">
        <v>0</v>
      </c>
      <c r="P387" s="200">
        <v>25000</v>
      </c>
      <c r="Q387" s="200">
        <v>25000</v>
      </c>
      <c r="R387" s="200">
        <v>0</v>
      </c>
      <c r="S387" s="200">
        <v>0</v>
      </c>
      <c r="T387" s="200">
        <v>0</v>
      </c>
      <c r="U387" s="200">
        <v>0</v>
      </c>
      <c r="V387" s="200">
        <v>0</v>
      </c>
      <c r="W387" s="200">
        <v>0</v>
      </c>
      <c r="X387" s="200">
        <v>0</v>
      </c>
      <c r="Y387" s="200">
        <v>0</v>
      </c>
      <c r="Z387" s="200">
        <v>0</v>
      </c>
      <c r="AA387" s="200">
        <v>0</v>
      </c>
      <c r="AB387" s="200">
        <v>0</v>
      </c>
      <c r="AC387" s="200">
        <v>0</v>
      </c>
      <c r="AD387" s="200">
        <v>0</v>
      </c>
      <c r="AE387" s="200">
        <v>0</v>
      </c>
      <c r="AF387" s="200">
        <v>0</v>
      </c>
      <c r="AG387" s="200">
        <v>0</v>
      </c>
      <c r="AH387" s="200">
        <v>0</v>
      </c>
      <c r="AI387" s="200">
        <v>0</v>
      </c>
      <c r="AJ387" s="200">
        <v>0</v>
      </c>
      <c r="AK387" s="200">
        <v>0</v>
      </c>
      <c r="AL387" s="200">
        <v>0</v>
      </c>
      <c r="AM387" s="200">
        <v>0</v>
      </c>
      <c r="AN387" s="200">
        <v>0</v>
      </c>
      <c r="AO387" s="200">
        <v>0</v>
      </c>
      <c r="AP387" s="200">
        <v>0</v>
      </c>
      <c r="AQ387" s="200">
        <v>0</v>
      </c>
      <c r="AR387" s="200">
        <v>0</v>
      </c>
      <c r="AS387" s="200">
        <v>0</v>
      </c>
      <c r="AT387" s="200">
        <v>0</v>
      </c>
      <c r="AU387" s="200">
        <v>0</v>
      </c>
      <c r="AV387" s="200">
        <v>0</v>
      </c>
      <c r="AW387" s="200">
        <v>0</v>
      </c>
      <c r="AX387" s="200">
        <v>0</v>
      </c>
      <c r="AY387" s="200">
        <v>0</v>
      </c>
      <c r="AZ387" s="200">
        <v>0</v>
      </c>
      <c r="BA387" s="200">
        <v>0</v>
      </c>
      <c r="BB387" s="200">
        <v>0</v>
      </c>
      <c r="BC387" s="200">
        <v>0</v>
      </c>
      <c r="BD387" s="200">
        <v>0</v>
      </c>
      <c r="BE387" s="200">
        <v>0</v>
      </c>
      <c r="BF387" s="200">
        <v>0</v>
      </c>
      <c r="BG387" s="200">
        <v>0</v>
      </c>
      <c r="BH387" s="200">
        <v>0</v>
      </c>
      <c r="BI387" s="205" t="s">
        <v>320</v>
      </c>
      <c r="BJ387" s="205" t="s">
        <v>320</v>
      </c>
      <c r="BK387" s="205" t="s">
        <v>320</v>
      </c>
      <c r="BL387" s="205" t="s">
        <v>320</v>
      </c>
      <c r="BM387" s="205" t="s">
        <v>320</v>
      </c>
      <c r="BN387" s="205" t="s">
        <v>320</v>
      </c>
      <c r="BO387" s="205" t="s">
        <v>320</v>
      </c>
      <c r="BP387" s="205" t="s">
        <v>320</v>
      </c>
      <c r="BQ387" s="205" t="s">
        <v>320</v>
      </c>
      <c r="BR387" s="205" t="s">
        <v>320</v>
      </c>
      <c r="BS387" s="205" t="s">
        <v>320</v>
      </c>
      <c r="BT387" s="200">
        <v>0</v>
      </c>
      <c r="BU387" s="200">
        <v>0</v>
      </c>
      <c r="BV387" s="200">
        <v>0</v>
      </c>
      <c r="BW387" s="200">
        <v>0</v>
      </c>
      <c r="BX387" s="200">
        <v>0</v>
      </c>
      <c r="BY387" s="200">
        <v>0</v>
      </c>
      <c r="BZ387" s="200">
        <v>0</v>
      </c>
      <c r="CA387" s="200">
        <v>0</v>
      </c>
      <c r="CB387" s="200">
        <v>0</v>
      </c>
      <c r="CC387" s="200">
        <v>0</v>
      </c>
      <c r="CD387" s="200">
        <v>0</v>
      </c>
      <c r="CE387" s="200">
        <v>0</v>
      </c>
      <c r="CF387" s="200">
        <v>0</v>
      </c>
      <c r="CG387" s="200">
        <v>0</v>
      </c>
      <c r="CH387" s="205" t="s">
        <v>320</v>
      </c>
      <c r="CI387" s="200">
        <v>0</v>
      </c>
      <c r="CJ387" s="200">
        <v>0</v>
      </c>
      <c r="CK387" s="200">
        <v>0</v>
      </c>
      <c r="CL387" s="200">
        <v>0</v>
      </c>
      <c r="CM387" s="200">
        <v>0</v>
      </c>
      <c r="CN387" s="200">
        <v>0</v>
      </c>
      <c r="CO387" s="200">
        <v>0</v>
      </c>
      <c r="CP387" s="200">
        <v>0</v>
      </c>
      <c r="CQ387" s="200">
        <v>0</v>
      </c>
      <c r="CR387" s="200">
        <v>0</v>
      </c>
      <c r="CS387" s="200">
        <v>0</v>
      </c>
      <c r="CT387" s="205" t="s">
        <v>320</v>
      </c>
      <c r="CU387" s="209" t="s">
        <v>320</v>
      </c>
    </row>
    <row r="388" ht="15.4" customHeight="1" spans="1:99">
      <c r="A388" s="201" t="s">
        <v>982</v>
      </c>
      <c r="B388" s="202" t="s">
        <v>134</v>
      </c>
      <c r="C388" s="202" t="s">
        <v>134</v>
      </c>
      <c r="D388" s="202" t="s">
        <v>983</v>
      </c>
      <c r="E388" s="200">
        <v>646022.96</v>
      </c>
      <c r="F388" s="200">
        <v>358729.7</v>
      </c>
      <c r="G388" s="200">
        <v>263802</v>
      </c>
      <c r="H388" s="200">
        <v>0</v>
      </c>
      <c r="I388" s="200">
        <v>0</v>
      </c>
      <c r="J388" s="200">
        <v>94927.7</v>
      </c>
      <c r="K388" s="200">
        <v>0</v>
      </c>
      <c r="L388" s="200">
        <v>0</v>
      </c>
      <c r="M388" s="200">
        <v>0</v>
      </c>
      <c r="N388" s="200">
        <v>0</v>
      </c>
      <c r="O388" s="200">
        <v>0</v>
      </c>
      <c r="P388" s="200">
        <v>259753.26</v>
      </c>
      <c r="Q388" s="200">
        <v>119509.74</v>
      </c>
      <c r="R388" s="200">
        <v>0</v>
      </c>
      <c r="S388" s="200">
        <v>0</v>
      </c>
      <c r="T388" s="200">
        <v>0</v>
      </c>
      <c r="U388" s="200">
        <v>664.68</v>
      </c>
      <c r="V388" s="200">
        <v>0</v>
      </c>
      <c r="W388" s="200">
        <v>21014.89</v>
      </c>
      <c r="X388" s="200">
        <v>0</v>
      </c>
      <c r="Y388" s="200">
        <v>0</v>
      </c>
      <c r="Z388" s="200">
        <v>76902.95</v>
      </c>
      <c r="AA388" s="200">
        <v>0</v>
      </c>
      <c r="AB388" s="200">
        <v>0</v>
      </c>
      <c r="AC388" s="200">
        <v>0</v>
      </c>
      <c r="AD388" s="200">
        <v>1096</v>
      </c>
      <c r="AE388" s="200">
        <v>0</v>
      </c>
      <c r="AF388" s="200">
        <v>1130</v>
      </c>
      <c r="AG388" s="200">
        <v>0</v>
      </c>
      <c r="AH388" s="200">
        <v>0</v>
      </c>
      <c r="AI388" s="200">
        <v>0</v>
      </c>
      <c r="AJ388" s="200">
        <v>0</v>
      </c>
      <c r="AK388" s="200">
        <v>0</v>
      </c>
      <c r="AL388" s="200">
        <v>0</v>
      </c>
      <c r="AM388" s="200">
        <v>0</v>
      </c>
      <c r="AN388" s="200">
        <v>0</v>
      </c>
      <c r="AO388" s="200">
        <v>0</v>
      </c>
      <c r="AP388" s="200">
        <v>0</v>
      </c>
      <c r="AQ388" s="200">
        <v>39435</v>
      </c>
      <c r="AR388" s="200">
        <v>0</v>
      </c>
      <c r="AS388" s="200">
        <v>0</v>
      </c>
      <c r="AT388" s="200">
        <v>0</v>
      </c>
      <c r="AU388" s="200">
        <v>0</v>
      </c>
      <c r="AV388" s="200">
        <v>0</v>
      </c>
      <c r="AW388" s="200">
        <v>0</v>
      </c>
      <c r="AX388" s="200">
        <v>0</v>
      </c>
      <c r="AY388" s="200">
        <v>0</v>
      </c>
      <c r="AZ388" s="200">
        <v>0</v>
      </c>
      <c r="BA388" s="200">
        <v>0</v>
      </c>
      <c r="BB388" s="200">
        <v>0</v>
      </c>
      <c r="BC388" s="200">
        <v>0</v>
      </c>
      <c r="BD388" s="200">
        <v>0</v>
      </c>
      <c r="BE388" s="200">
        <v>0</v>
      </c>
      <c r="BF388" s="200">
        <v>0</v>
      </c>
      <c r="BG388" s="200">
        <v>0</v>
      </c>
      <c r="BH388" s="200">
        <v>0</v>
      </c>
      <c r="BI388" s="205" t="s">
        <v>320</v>
      </c>
      <c r="BJ388" s="205" t="s">
        <v>320</v>
      </c>
      <c r="BK388" s="205" t="s">
        <v>320</v>
      </c>
      <c r="BL388" s="205" t="s">
        <v>320</v>
      </c>
      <c r="BM388" s="205" t="s">
        <v>320</v>
      </c>
      <c r="BN388" s="205" t="s">
        <v>320</v>
      </c>
      <c r="BO388" s="205" t="s">
        <v>320</v>
      </c>
      <c r="BP388" s="205" t="s">
        <v>320</v>
      </c>
      <c r="BQ388" s="205" t="s">
        <v>320</v>
      </c>
      <c r="BR388" s="205" t="s">
        <v>320</v>
      </c>
      <c r="BS388" s="205" t="s">
        <v>320</v>
      </c>
      <c r="BT388" s="200">
        <v>27540</v>
      </c>
      <c r="BU388" s="200">
        <v>0</v>
      </c>
      <c r="BV388" s="200">
        <v>27540</v>
      </c>
      <c r="BW388" s="200">
        <v>0</v>
      </c>
      <c r="BX388" s="200">
        <v>0</v>
      </c>
      <c r="BY388" s="200">
        <v>0</v>
      </c>
      <c r="BZ388" s="200">
        <v>0</v>
      </c>
      <c r="CA388" s="200">
        <v>0</v>
      </c>
      <c r="CB388" s="200">
        <v>0</v>
      </c>
      <c r="CC388" s="200">
        <v>0</v>
      </c>
      <c r="CD388" s="200">
        <v>0</v>
      </c>
      <c r="CE388" s="200">
        <v>0</v>
      </c>
      <c r="CF388" s="200">
        <v>0</v>
      </c>
      <c r="CG388" s="200">
        <v>0</v>
      </c>
      <c r="CH388" s="205" t="s">
        <v>320</v>
      </c>
      <c r="CI388" s="200">
        <v>0</v>
      </c>
      <c r="CJ388" s="200">
        <v>0</v>
      </c>
      <c r="CK388" s="200">
        <v>0</v>
      </c>
      <c r="CL388" s="200">
        <v>0</v>
      </c>
      <c r="CM388" s="200">
        <v>0</v>
      </c>
      <c r="CN388" s="200">
        <v>0</v>
      </c>
      <c r="CO388" s="200">
        <v>0</v>
      </c>
      <c r="CP388" s="200">
        <v>0</v>
      </c>
      <c r="CQ388" s="200">
        <v>0</v>
      </c>
      <c r="CR388" s="200">
        <v>0</v>
      </c>
      <c r="CS388" s="200">
        <v>0</v>
      </c>
      <c r="CT388" s="205" t="s">
        <v>320</v>
      </c>
      <c r="CU388" s="209" t="s">
        <v>320</v>
      </c>
    </row>
    <row r="389" ht="15.4" customHeight="1" spans="1:99">
      <c r="A389" s="201" t="s">
        <v>984</v>
      </c>
      <c r="B389" s="202" t="s">
        <v>134</v>
      </c>
      <c r="C389" s="202" t="s">
        <v>134</v>
      </c>
      <c r="D389" s="202" t="s">
        <v>985</v>
      </c>
      <c r="E389" s="200">
        <v>113000000</v>
      </c>
      <c r="F389" s="200">
        <v>0</v>
      </c>
      <c r="G389" s="200">
        <v>0</v>
      </c>
      <c r="H389" s="200">
        <v>0</v>
      </c>
      <c r="I389" s="200">
        <v>0</v>
      </c>
      <c r="J389" s="200">
        <v>0</v>
      </c>
      <c r="K389" s="200">
        <v>0</v>
      </c>
      <c r="L389" s="200">
        <v>0</v>
      </c>
      <c r="M389" s="200">
        <v>0</v>
      </c>
      <c r="N389" s="200">
        <v>0</v>
      </c>
      <c r="O389" s="200">
        <v>0</v>
      </c>
      <c r="P389" s="200">
        <v>0</v>
      </c>
      <c r="Q389" s="200">
        <v>0</v>
      </c>
      <c r="R389" s="200">
        <v>0</v>
      </c>
      <c r="S389" s="200">
        <v>0</v>
      </c>
      <c r="T389" s="200">
        <v>0</v>
      </c>
      <c r="U389" s="200">
        <v>0</v>
      </c>
      <c r="V389" s="200">
        <v>0</v>
      </c>
      <c r="W389" s="200">
        <v>0</v>
      </c>
      <c r="X389" s="200">
        <v>0</v>
      </c>
      <c r="Y389" s="200">
        <v>0</v>
      </c>
      <c r="Z389" s="200">
        <v>0</v>
      </c>
      <c r="AA389" s="200">
        <v>0</v>
      </c>
      <c r="AB389" s="200">
        <v>0</v>
      </c>
      <c r="AC389" s="200">
        <v>0</v>
      </c>
      <c r="AD389" s="200">
        <v>0</v>
      </c>
      <c r="AE389" s="200">
        <v>0</v>
      </c>
      <c r="AF389" s="200">
        <v>0</v>
      </c>
      <c r="AG389" s="200">
        <v>0</v>
      </c>
      <c r="AH389" s="200">
        <v>0</v>
      </c>
      <c r="AI389" s="200">
        <v>0</v>
      </c>
      <c r="AJ389" s="200">
        <v>0</v>
      </c>
      <c r="AK389" s="200">
        <v>0</v>
      </c>
      <c r="AL389" s="200">
        <v>0</v>
      </c>
      <c r="AM389" s="200">
        <v>0</v>
      </c>
      <c r="AN389" s="200">
        <v>0</v>
      </c>
      <c r="AO389" s="200">
        <v>0</v>
      </c>
      <c r="AP389" s="200">
        <v>0</v>
      </c>
      <c r="AQ389" s="200">
        <v>0</v>
      </c>
      <c r="AR389" s="200">
        <v>0</v>
      </c>
      <c r="AS389" s="200">
        <v>0</v>
      </c>
      <c r="AT389" s="200">
        <v>0</v>
      </c>
      <c r="AU389" s="200">
        <v>0</v>
      </c>
      <c r="AV389" s="200">
        <v>0</v>
      </c>
      <c r="AW389" s="200">
        <v>0</v>
      </c>
      <c r="AX389" s="200">
        <v>0</v>
      </c>
      <c r="AY389" s="200">
        <v>0</v>
      </c>
      <c r="AZ389" s="200">
        <v>0</v>
      </c>
      <c r="BA389" s="200">
        <v>0</v>
      </c>
      <c r="BB389" s="200">
        <v>0</v>
      </c>
      <c r="BC389" s="200">
        <v>0</v>
      </c>
      <c r="BD389" s="200">
        <v>0</v>
      </c>
      <c r="BE389" s="200">
        <v>0</v>
      </c>
      <c r="BF389" s="200">
        <v>0</v>
      </c>
      <c r="BG389" s="200">
        <v>0</v>
      </c>
      <c r="BH389" s="200">
        <v>0</v>
      </c>
      <c r="BI389" s="205" t="s">
        <v>320</v>
      </c>
      <c r="BJ389" s="205" t="s">
        <v>320</v>
      </c>
      <c r="BK389" s="205" t="s">
        <v>320</v>
      </c>
      <c r="BL389" s="205" t="s">
        <v>320</v>
      </c>
      <c r="BM389" s="205" t="s">
        <v>320</v>
      </c>
      <c r="BN389" s="205" t="s">
        <v>320</v>
      </c>
      <c r="BO389" s="205" t="s">
        <v>320</v>
      </c>
      <c r="BP389" s="205" t="s">
        <v>320</v>
      </c>
      <c r="BQ389" s="205" t="s">
        <v>320</v>
      </c>
      <c r="BR389" s="205" t="s">
        <v>320</v>
      </c>
      <c r="BS389" s="205" t="s">
        <v>320</v>
      </c>
      <c r="BT389" s="200">
        <v>0</v>
      </c>
      <c r="BU389" s="200">
        <v>0</v>
      </c>
      <c r="BV389" s="200">
        <v>0</v>
      </c>
      <c r="BW389" s="200">
        <v>0</v>
      </c>
      <c r="BX389" s="200">
        <v>0</v>
      </c>
      <c r="BY389" s="200">
        <v>0</v>
      </c>
      <c r="BZ389" s="200">
        <v>0</v>
      </c>
      <c r="CA389" s="200">
        <v>0</v>
      </c>
      <c r="CB389" s="200">
        <v>0</v>
      </c>
      <c r="CC389" s="200">
        <v>0</v>
      </c>
      <c r="CD389" s="200">
        <v>0</v>
      </c>
      <c r="CE389" s="200">
        <v>0</v>
      </c>
      <c r="CF389" s="200">
        <v>0</v>
      </c>
      <c r="CG389" s="200">
        <v>0</v>
      </c>
      <c r="CH389" s="205" t="s">
        <v>320</v>
      </c>
      <c r="CI389" s="200">
        <v>0</v>
      </c>
      <c r="CJ389" s="200">
        <v>113000000</v>
      </c>
      <c r="CK389" s="200">
        <v>113000000</v>
      </c>
      <c r="CL389" s="200">
        <v>0</v>
      </c>
      <c r="CM389" s="200">
        <v>0</v>
      </c>
      <c r="CN389" s="200">
        <v>0</v>
      </c>
      <c r="CO389" s="200">
        <v>0</v>
      </c>
      <c r="CP389" s="200">
        <v>0</v>
      </c>
      <c r="CQ389" s="200">
        <v>0</v>
      </c>
      <c r="CR389" s="200">
        <v>0</v>
      </c>
      <c r="CS389" s="200">
        <v>0</v>
      </c>
      <c r="CT389" s="205" t="s">
        <v>320</v>
      </c>
      <c r="CU389" s="209" t="s">
        <v>320</v>
      </c>
    </row>
    <row r="390" ht="15.4" customHeight="1" spans="1:99">
      <c r="A390" s="201" t="s">
        <v>986</v>
      </c>
      <c r="B390" s="202" t="s">
        <v>134</v>
      </c>
      <c r="C390" s="202" t="s">
        <v>134</v>
      </c>
      <c r="D390" s="202" t="s">
        <v>987</v>
      </c>
      <c r="E390" s="200">
        <v>113000000</v>
      </c>
      <c r="F390" s="200">
        <v>0</v>
      </c>
      <c r="G390" s="200">
        <v>0</v>
      </c>
      <c r="H390" s="200">
        <v>0</v>
      </c>
      <c r="I390" s="200">
        <v>0</v>
      </c>
      <c r="J390" s="200">
        <v>0</v>
      </c>
      <c r="K390" s="200">
        <v>0</v>
      </c>
      <c r="L390" s="200">
        <v>0</v>
      </c>
      <c r="M390" s="200">
        <v>0</v>
      </c>
      <c r="N390" s="200">
        <v>0</v>
      </c>
      <c r="O390" s="200">
        <v>0</v>
      </c>
      <c r="P390" s="200">
        <v>0</v>
      </c>
      <c r="Q390" s="200">
        <v>0</v>
      </c>
      <c r="R390" s="200">
        <v>0</v>
      </c>
      <c r="S390" s="200">
        <v>0</v>
      </c>
      <c r="T390" s="200">
        <v>0</v>
      </c>
      <c r="U390" s="200">
        <v>0</v>
      </c>
      <c r="V390" s="200">
        <v>0</v>
      </c>
      <c r="W390" s="200">
        <v>0</v>
      </c>
      <c r="X390" s="200">
        <v>0</v>
      </c>
      <c r="Y390" s="200">
        <v>0</v>
      </c>
      <c r="Z390" s="200">
        <v>0</v>
      </c>
      <c r="AA390" s="200">
        <v>0</v>
      </c>
      <c r="AB390" s="200">
        <v>0</v>
      </c>
      <c r="AC390" s="200">
        <v>0</v>
      </c>
      <c r="AD390" s="200">
        <v>0</v>
      </c>
      <c r="AE390" s="200">
        <v>0</v>
      </c>
      <c r="AF390" s="200">
        <v>0</v>
      </c>
      <c r="AG390" s="200">
        <v>0</v>
      </c>
      <c r="AH390" s="200">
        <v>0</v>
      </c>
      <c r="AI390" s="200">
        <v>0</v>
      </c>
      <c r="AJ390" s="200">
        <v>0</v>
      </c>
      <c r="AK390" s="200">
        <v>0</v>
      </c>
      <c r="AL390" s="200">
        <v>0</v>
      </c>
      <c r="AM390" s="200">
        <v>0</v>
      </c>
      <c r="AN390" s="200">
        <v>0</v>
      </c>
      <c r="AO390" s="200">
        <v>0</v>
      </c>
      <c r="AP390" s="200">
        <v>0</v>
      </c>
      <c r="AQ390" s="200">
        <v>0</v>
      </c>
      <c r="AR390" s="200">
        <v>0</v>
      </c>
      <c r="AS390" s="200">
        <v>0</v>
      </c>
      <c r="AT390" s="200">
        <v>0</v>
      </c>
      <c r="AU390" s="200">
        <v>0</v>
      </c>
      <c r="AV390" s="200">
        <v>0</v>
      </c>
      <c r="AW390" s="200">
        <v>0</v>
      </c>
      <c r="AX390" s="200">
        <v>0</v>
      </c>
      <c r="AY390" s="200">
        <v>0</v>
      </c>
      <c r="AZ390" s="200">
        <v>0</v>
      </c>
      <c r="BA390" s="200">
        <v>0</v>
      </c>
      <c r="BB390" s="200">
        <v>0</v>
      </c>
      <c r="BC390" s="200">
        <v>0</v>
      </c>
      <c r="BD390" s="200">
        <v>0</v>
      </c>
      <c r="BE390" s="200">
        <v>0</v>
      </c>
      <c r="BF390" s="200">
        <v>0</v>
      </c>
      <c r="BG390" s="200">
        <v>0</v>
      </c>
      <c r="BH390" s="200">
        <v>0</v>
      </c>
      <c r="BI390" s="205" t="s">
        <v>320</v>
      </c>
      <c r="BJ390" s="205" t="s">
        <v>320</v>
      </c>
      <c r="BK390" s="205" t="s">
        <v>320</v>
      </c>
      <c r="BL390" s="205" t="s">
        <v>320</v>
      </c>
      <c r="BM390" s="205" t="s">
        <v>320</v>
      </c>
      <c r="BN390" s="205" t="s">
        <v>320</v>
      </c>
      <c r="BO390" s="205" t="s">
        <v>320</v>
      </c>
      <c r="BP390" s="205" t="s">
        <v>320</v>
      </c>
      <c r="BQ390" s="205" t="s">
        <v>320</v>
      </c>
      <c r="BR390" s="205" t="s">
        <v>320</v>
      </c>
      <c r="BS390" s="205" t="s">
        <v>320</v>
      </c>
      <c r="BT390" s="200">
        <v>0</v>
      </c>
      <c r="BU390" s="200">
        <v>0</v>
      </c>
      <c r="BV390" s="200">
        <v>0</v>
      </c>
      <c r="BW390" s="200">
        <v>0</v>
      </c>
      <c r="BX390" s="200">
        <v>0</v>
      </c>
      <c r="BY390" s="200">
        <v>0</v>
      </c>
      <c r="BZ390" s="200">
        <v>0</v>
      </c>
      <c r="CA390" s="200">
        <v>0</v>
      </c>
      <c r="CB390" s="200">
        <v>0</v>
      </c>
      <c r="CC390" s="200">
        <v>0</v>
      </c>
      <c r="CD390" s="200">
        <v>0</v>
      </c>
      <c r="CE390" s="200">
        <v>0</v>
      </c>
      <c r="CF390" s="200">
        <v>0</v>
      </c>
      <c r="CG390" s="200">
        <v>0</v>
      </c>
      <c r="CH390" s="205" t="s">
        <v>320</v>
      </c>
      <c r="CI390" s="200">
        <v>0</v>
      </c>
      <c r="CJ390" s="200">
        <v>113000000</v>
      </c>
      <c r="CK390" s="200">
        <v>113000000</v>
      </c>
      <c r="CL390" s="200">
        <v>0</v>
      </c>
      <c r="CM390" s="200">
        <v>0</v>
      </c>
      <c r="CN390" s="200">
        <v>0</v>
      </c>
      <c r="CO390" s="200">
        <v>0</v>
      </c>
      <c r="CP390" s="200">
        <v>0</v>
      </c>
      <c r="CQ390" s="200">
        <v>0</v>
      </c>
      <c r="CR390" s="200">
        <v>0</v>
      </c>
      <c r="CS390" s="200">
        <v>0</v>
      </c>
      <c r="CT390" s="205" t="s">
        <v>320</v>
      </c>
      <c r="CU390" s="209" t="s">
        <v>320</v>
      </c>
    </row>
    <row r="391" ht="15.4" customHeight="1" spans="1:99">
      <c r="A391" s="201" t="s">
        <v>988</v>
      </c>
      <c r="B391" s="202" t="s">
        <v>134</v>
      </c>
      <c r="C391" s="202" t="s">
        <v>134</v>
      </c>
      <c r="D391" s="202" t="s">
        <v>989</v>
      </c>
      <c r="E391" s="200">
        <v>5322850.52</v>
      </c>
      <c r="F391" s="200">
        <v>4693950.11</v>
      </c>
      <c r="G391" s="200">
        <v>1678715.57</v>
      </c>
      <c r="H391" s="200">
        <v>1253274</v>
      </c>
      <c r="I391" s="200">
        <v>1205375</v>
      </c>
      <c r="J391" s="200">
        <v>134942.44</v>
      </c>
      <c r="K391" s="200">
        <v>93246</v>
      </c>
      <c r="L391" s="200">
        <v>0</v>
      </c>
      <c r="M391" s="200">
        <v>322416.3</v>
      </c>
      <c r="N391" s="200">
        <v>5080.8</v>
      </c>
      <c r="O391" s="200">
        <v>900</v>
      </c>
      <c r="P391" s="200">
        <v>610374.41</v>
      </c>
      <c r="Q391" s="200">
        <v>20734.15</v>
      </c>
      <c r="R391" s="200">
        <v>6063.59</v>
      </c>
      <c r="S391" s="200">
        <v>0</v>
      </c>
      <c r="T391" s="200">
        <v>0</v>
      </c>
      <c r="U391" s="200">
        <v>1780.88</v>
      </c>
      <c r="V391" s="200">
        <v>0</v>
      </c>
      <c r="W391" s="200">
        <v>6278.74</v>
      </c>
      <c r="X391" s="200">
        <v>0</v>
      </c>
      <c r="Y391" s="200">
        <v>0</v>
      </c>
      <c r="Z391" s="200">
        <v>18220</v>
      </c>
      <c r="AA391" s="200">
        <v>0</v>
      </c>
      <c r="AB391" s="200">
        <v>0</v>
      </c>
      <c r="AC391" s="200">
        <v>0</v>
      </c>
      <c r="AD391" s="200">
        <v>11008</v>
      </c>
      <c r="AE391" s="200">
        <v>1659.81</v>
      </c>
      <c r="AF391" s="200">
        <v>26287</v>
      </c>
      <c r="AG391" s="200">
        <v>0</v>
      </c>
      <c r="AH391" s="200">
        <v>0</v>
      </c>
      <c r="AI391" s="200">
        <v>0</v>
      </c>
      <c r="AJ391" s="200">
        <v>9221.82</v>
      </c>
      <c r="AK391" s="200">
        <v>3946</v>
      </c>
      <c r="AL391" s="200">
        <v>61837</v>
      </c>
      <c r="AM391" s="200">
        <v>11838.86</v>
      </c>
      <c r="AN391" s="200">
        <v>0</v>
      </c>
      <c r="AO391" s="200">
        <v>414395</v>
      </c>
      <c r="AP391" s="200">
        <v>547.63</v>
      </c>
      <c r="AQ391" s="200">
        <v>16555.93</v>
      </c>
      <c r="AR391" s="200">
        <v>18526</v>
      </c>
      <c r="AS391" s="200">
        <v>0</v>
      </c>
      <c r="AT391" s="200">
        <v>0</v>
      </c>
      <c r="AU391" s="200">
        <v>0</v>
      </c>
      <c r="AV391" s="200">
        <v>0</v>
      </c>
      <c r="AW391" s="200">
        <v>0</v>
      </c>
      <c r="AX391" s="200">
        <v>0</v>
      </c>
      <c r="AY391" s="200">
        <v>0</v>
      </c>
      <c r="AZ391" s="200">
        <v>0</v>
      </c>
      <c r="BA391" s="200">
        <v>3970</v>
      </c>
      <c r="BB391" s="200">
        <v>0</v>
      </c>
      <c r="BC391" s="200">
        <v>14556</v>
      </c>
      <c r="BD391" s="200">
        <v>0</v>
      </c>
      <c r="BE391" s="200">
        <v>0</v>
      </c>
      <c r="BF391" s="200">
        <v>0</v>
      </c>
      <c r="BG391" s="200">
        <v>0</v>
      </c>
      <c r="BH391" s="200">
        <v>0</v>
      </c>
      <c r="BI391" s="205" t="s">
        <v>320</v>
      </c>
      <c r="BJ391" s="205" t="s">
        <v>320</v>
      </c>
      <c r="BK391" s="205" t="s">
        <v>320</v>
      </c>
      <c r="BL391" s="205" t="s">
        <v>320</v>
      </c>
      <c r="BM391" s="205" t="s">
        <v>320</v>
      </c>
      <c r="BN391" s="205" t="s">
        <v>320</v>
      </c>
      <c r="BO391" s="205" t="s">
        <v>320</v>
      </c>
      <c r="BP391" s="205" t="s">
        <v>320</v>
      </c>
      <c r="BQ391" s="205" t="s">
        <v>320</v>
      </c>
      <c r="BR391" s="205" t="s">
        <v>320</v>
      </c>
      <c r="BS391" s="205" t="s">
        <v>320</v>
      </c>
      <c r="BT391" s="200">
        <v>0</v>
      </c>
      <c r="BU391" s="200">
        <v>0</v>
      </c>
      <c r="BV391" s="200">
        <v>0</v>
      </c>
      <c r="BW391" s="200">
        <v>0</v>
      </c>
      <c r="BX391" s="200">
        <v>0</v>
      </c>
      <c r="BY391" s="200">
        <v>0</v>
      </c>
      <c r="BZ391" s="200">
        <v>0</v>
      </c>
      <c r="CA391" s="200">
        <v>0</v>
      </c>
      <c r="CB391" s="200">
        <v>0</v>
      </c>
      <c r="CC391" s="200">
        <v>0</v>
      </c>
      <c r="CD391" s="200">
        <v>0</v>
      </c>
      <c r="CE391" s="200">
        <v>0</v>
      </c>
      <c r="CF391" s="200">
        <v>0</v>
      </c>
      <c r="CG391" s="200">
        <v>0</v>
      </c>
      <c r="CH391" s="205" t="s">
        <v>320</v>
      </c>
      <c r="CI391" s="200">
        <v>0</v>
      </c>
      <c r="CJ391" s="200">
        <v>0</v>
      </c>
      <c r="CK391" s="200">
        <v>0</v>
      </c>
      <c r="CL391" s="200">
        <v>0</v>
      </c>
      <c r="CM391" s="200">
        <v>0</v>
      </c>
      <c r="CN391" s="200">
        <v>0</v>
      </c>
      <c r="CO391" s="200">
        <v>0</v>
      </c>
      <c r="CP391" s="200">
        <v>0</v>
      </c>
      <c r="CQ391" s="200">
        <v>0</v>
      </c>
      <c r="CR391" s="200">
        <v>0</v>
      </c>
      <c r="CS391" s="200">
        <v>0</v>
      </c>
      <c r="CT391" s="205" t="s">
        <v>320</v>
      </c>
      <c r="CU391" s="209" t="s">
        <v>320</v>
      </c>
    </row>
    <row r="392" ht="15.4" customHeight="1" spans="1:99">
      <c r="A392" s="201" t="s">
        <v>990</v>
      </c>
      <c r="B392" s="202" t="s">
        <v>134</v>
      </c>
      <c r="C392" s="202" t="s">
        <v>134</v>
      </c>
      <c r="D392" s="202" t="s">
        <v>991</v>
      </c>
      <c r="E392" s="200">
        <v>2898203.92</v>
      </c>
      <c r="F392" s="200">
        <v>2575780.89</v>
      </c>
      <c r="G392" s="200">
        <v>878024</v>
      </c>
      <c r="H392" s="200">
        <v>655098</v>
      </c>
      <c r="I392" s="200">
        <v>625193</v>
      </c>
      <c r="J392" s="200">
        <v>56686.19</v>
      </c>
      <c r="K392" s="200">
        <v>47625</v>
      </c>
      <c r="L392" s="200">
        <v>0</v>
      </c>
      <c r="M392" s="200">
        <v>312254.7</v>
      </c>
      <c r="N392" s="200">
        <v>0</v>
      </c>
      <c r="O392" s="200">
        <v>900</v>
      </c>
      <c r="P392" s="200">
        <v>318453.03</v>
      </c>
      <c r="Q392" s="200">
        <v>10366.54</v>
      </c>
      <c r="R392" s="200">
        <v>0</v>
      </c>
      <c r="S392" s="200">
        <v>0</v>
      </c>
      <c r="T392" s="200">
        <v>0</v>
      </c>
      <c r="U392" s="200">
        <v>1780.88</v>
      </c>
      <c r="V392" s="200">
        <v>0</v>
      </c>
      <c r="W392" s="200">
        <v>0</v>
      </c>
      <c r="X392" s="200">
        <v>0</v>
      </c>
      <c r="Y392" s="200">
        <v>0</v>
      </c>
      <c r="Z392" s="200">
        <v>0</v>
      </c>
      <c r="AA392" s="200">
        <v>0</v>
      </c>
      <c r="AB392" s="200">
        <v>0</v>
      </c>
      <c r="AC392" s="200">
        <v>0</v>
      </c>
      <c r="AD392" s="200">
        <v>4398</v>
      </c>
      <c r="AE392" s="200">
        <v>0</v>
      </c>
      <c r="AF392" s="200">
        <v>8675</v>
      </c>
      <c r="AG392" s="200">
        <v>0</v>
      </c>
      <c r="AH392" s="200">
        <v>0</v>
      </c>
      <c r="AI392" s="200">
        <v>0</v>
      </c>
      <c r="AJ392" s="200">
        <v>9221.82</v>
      </c>
      <c r="AK392" s="200">
        <v>0</v>
      </c>
      <c r="AL392" s="200">
        <v>32671</v>
      </c>
      <c r="AM392" s="200">
        <v>11838.86</v>
      </c>
      <c r="AN392" s="200">
        <v>0</v>
      </c>
      <c r="AO392" s="200">
        <v>222945</v>
      </c>
      <c r="AP392" s="200">
        <v>0</v>
      </c>
      <c r="AQ392" s="200">
        <v>16555.93</v>
      </c>
      <c r="AR392" s="200">
        <v>3970</v>
      </c>
      <c r="AS392" s="200">
        <v>0</v>
      </c>
      <c r="AT392" s="200">
        <v>0</v>
      </c>
      <c r="AU392" s="200">
        <v>0</v>
      </c>
      <c r="AV392" s="200">
        <v>0</v>
      </c>
      <c r="AW392" s="200">
        <v>0</v>
      </c>
      <c r="AX392" s="200">
        <v>0</v>
      </c>
      <c r="AY392" s="200">
        <v>0</v>
      </c>
      <c r="AZ392" s="200">
        <v>0</v>
      </c>
      <c r="BA392" s="200">
        <v>3970</v>
      </c>
      <c r="BB392" s="200">
        <v>0</v>
      </c>
      <c r="BC392" s="200">
        <v>0</v>
      </c>
      <c r="BD392" s="200">
        <v>0</v>
      </c>
      <c r="BE392" s="200">
        <v>0</v>
      </c>
      <c r="BF392" s="200">
        <v>0</v>
      </c>
      <c r="BG392" s="200">
        <v>0</v>
      </c>
      <c r="BH392" s="200">
        <v>0</v>
      </c>
      <c r="BI392" s="205" t="s">
        <v>320</v>
      </c>
      <c r="BJ392" s="205" t="s">
        <v>320</v>
      </c>
      <c r="BK392" s="205" t="s">
        <v>320</v>
      </c>
      <c r="BL392" s="205" t="s">
        <v>320</v>
      </c>
      <c r="BM392" s="205" t="s">
        <v>320</v>
      </c>
      <c r="BN392" s="205" t="s">
        <v>320</v>
      </c>
      <c r="BO392" s="205" t="s">
        <v>320</v>
      </c>
      <c r="BP392" s="205" t="s">
        <v>320</v>
      </c>
      <c r="BQ392" s="205" t="s">
        <v>320</v>
      </c>
      <c r="BR392" s="205" t="s">
        <v>320</v>
      </c>
      <c r="BS392" s="205" t="s">
        <v>320</v>
      </c>
      <c r="BT392" s="200">
        <v>0</v>
      </c>
      <c r="BU392" s="200">
        <v>0</v>
      </c>
      <c r="BV392" s="200">
        <v>0</v>
      </c>
      <c r="BW392" s="200">
        <v>0</v>
      </c>
      <c r="BX392" s="200">
        <v>0</v>
      </c>
      <c r="BY392" s="200">
        <v>0</v>
      </c>
      <c r="BZ392" s="200">
        <v>0</v>
      </c>
      <c r="CA392" s="200">
        <v>0</v>
      </c>
      <c r="CB392" s="200">
        <v>0</v>
      </c>
      <c r="CC392" s="200">
        <v>0</v>
      </c>
      <c r="CD392" s="200">
        <v>0</v>
      </c>
      <c r="CE392" s="200">
        <v>0</v>
      </c>
      <c r="CF392" s="200">
        <v>0</v>
      </c>
      <c r="CG392" s="200">
        <v>0</v>
      </c>
      <c r="CH392" s="205" t="s">
        <v>320</v>
      </c>
      <c r="CI392" s="200">
        <v>0</v>
      </c>
      <c r="CJ392" s="200">
        <v>0</v>
      </c>
      <c r="CK392" s="200">
        <v>0</v>
      </c>
      <c r="CL392" s="200">
        <v>0</v>
      </c>
      <c r="CM392" s="200">
        <v>0</v>
      </c>
      <c r="CN392" s="200">
        <v>0</v>
      </c>
      <c r="CO392" s="200">
        <v>0</v>
      </c>
      <c r="CP392" s="200">
        <v>0</v>
      </c>
      <c r="CQ392" s="200">
        <v>0</v>
      </c>
      <c r="CR392" s="200">
        <v>0</v>
      </c>
      <c r="CS392" s="200">
        <v>0</v>
      </c>
      <c r="CT392" s="205" t="s">
        <v>320</v>
      </c>
      <c r="CU392" s="209" t="s">
        <v>320</v>
      </c>
    </row>
    <row r="393" ht="15.4" customHeight="1" spans="1:99">
      <c r="A393" s="201" t="s">
        <v>992</v>
      </c>
      <c r="B393" s="202" t="s">
        <v>134</v>
      </c>
      <c r="C393" s="202" t="s">
        <v>134</v>
      </c>
      <c r="D393" s="202" t="s">
        <v>326</v>
      </c>
      <c r="E393" s="200">
        <v>2898203.92</v>
      </c>
      <c r="F393" s="200">
        <v>2575780.89</v>
      </c>
      <c r="G393" s="200">
        <v>878024</v>
      </c>
      <c r="H393" s="200">
        <v>655098</v>
      </c>
      <c r="I393" s="200">
        <v>625193</v>
      </c>
      <c r="J393" s="200">
        <v>56686.19</v>
      </c>
      <c r="K393" s="200">
        <v>47625</v>
      </c>
      <c r="L393" s="200">
        <v>0</v>
      </c>
      <c r="M393" s="200">
        <v>312254.7</v>
      </c>
      <c r="N393" s="200">
        <v>0</v>
      </c>
      <c r="O393" s="200">
        <v>900</v>
      </c>
      <c r="P393" s="200">
        <v>318453.03</v>
      </c>
      <c r="Q393" s="200">
        <v>10366.54</v>
      </c>
      <c r="R393" s="200">
        <v>0</v>
      </c>
      <c r="S393" s="200">
        <v>0</v>
      </c>
      <c r="T393" s="200">
        <v>0</v>
      </c>
      <c r="U393" s="200">
        <v>1780.88</v>
      </c>
      <c r="V393" s="200">
        <v>0</v>
      </c>
      <c r="W393" s="200">
        <v>0</v>
      </c>
      <c r="X393" s="200">
        <v>0</v>
      </c>
      <c r="Y393" s="200">
        <v>0</v>
      </c>
      <c r="Z393" s="200">
        <v>0</v>
      </c>
      <c r="AA393" s="200">
        <v>0</v>
      </c>
      <c r="AB393" s="200">
        <v>0</v>
      </c>
      <c r="AC393" s="200">
        <v>0</v>
      </c>
      <c r="AD393" s="200">
        <v>4398</v>
      </c>
      <c r="AE393" s="200">
        <v>0</v>
      </c>
      <c r="AF393" s="200">
        <v>8675</v>
      </c>
      <c r="AG393" s="200">
        <v>0</v>
      </c>
      <c r="AH393" s="200">
        <v>0</v>
      </c>
      <c r="AI393" s="200">
        <v>0</v>
      </c>
      <c r="AJ393" s="200">
        <v>9221.82</v>
      </c>
      <c r="AK393" s="200">
        <v>0</v>
      </c>
      <c r="AL393" s="200">
        <v>32671</v>
      </c>
      <c r="AM393" s="200">
        <v>11838.86</v>
      </c>
      <c r="AN393" s="200">
        <v>0</v>
      </c>
      <c r="AO393" s="200">
        <v>222945</v>
      </c>
      <c r="AP393" s="200">
        <v>0</v>
      </c>
      <c r="AQ393" s="200">
        <v>16555.93</v>
      </c>
      <c r="AR393" s="200">
        <v>3970</v>
      </c>
      <c r="AS393" s="200">
        <v>0</v>
      </c>
      <c r="AT393" s="200">
        <v>0</v>
      </c>
      <c r="AU393" s="200">
        <v>0</v>
      </c>
      <c r="AV393" s="200">
        <v>0</v>
      </c>
      <c r="AW393" s="200">
        <v>0</v>
      </c>
      <c r="AX393" s="200">
        <v>0</v>
      </c>
      <c r="AY393" s="200">
        <v>0</v>
      </c>
      <c r="AZ393" s="200">
        <v>0</v>
      </c>
      <c r="BA393" s="200">
        <v>3970</v>
      </c>
      <c r="BB393" s="200">
        <v>0</v>
      </c>
      <c r="BC393" s="200">
        <v>0</v>
      </c>
      <c r="BD393" s="200">
        <v>0</v>
      </c>
      <c r="BE393" s="200">
        <v>0</v>
      </c>
      <c r="BF393" s="200">
        <v>0</v>
      </c>
      <c r="BG393" s="200">
        <v>0</v>
      </c>
      <c r="BH393" s="200">
        <v>0</v>
      </c>
      <c r="BI393" s="205" t="s">
        <v>320</v>
      </c>
      <c r="BJ393" s="205" t="s">
        <v>320</v>
      </c>
      <c r="BK393" s="205" t="s">
        <v>320</v>
      </c>
      <c r="BL393" s="205" t="s">
        <v>320</v>
      </c>
      <c r="BM393" s="205" t="s">
        <v>320</v>
      </c>
      <c r="BN393" s="205" t="s">
        <v>320</v>
      </c>
      <c r="BO393" s="205" t="s">
        <v>320</v>
      </c>
      <c r="BP393" s="205" t="s">
        <v>320</v>
      </c>
      <c r="BQ393" s="205" t="s">
        <v>320</v>
      </c>
      <c r="BR393" s="205" t="s">
        <v>320</v>
      </c>
      <c r="BS393" s="205" t="s">
        <v>320</v>
      </c>
      <c r="BT393" s="200">
        <v>0</v>
      </c>
      <c r="BU393" s="200">
        <v>0</v>
      </c>
      <c r="BV393" s="200">
        <v>0</v>
      </c>
      <c r="BW393" s="200">
        <v>0</v>
      </c>
      <c r="BX393" s="200">
        <v>0</v>
      </c>
      <c r="BY393" s="200">
        <v>0</v>
      </c>
      <c r="BZ393" s="200">
        <v>0</v>
      </c>
      <c r="CA393" s="200">
        <v>0</v>
      </c>
      <c r="CB393" s="200">
        <v>0</v>
      </c>
      <c r="CC393" s="200">
        <v>0</v>
      </c>
      <c r="CD393" s="200">
        <v>0</v>
      </c>
      <c r="CE393" s="200">
        <v>0</v>
      </c>
      <c r="CF393" s="200">
        <v>0</v>
      </c>
      <c r="CG393" s="200">
        <v>0</v>
      </c>
      <c r="CH393" s="205" t="s">
        <v>320</v>
      </c>
      <c r="CI393" s="200">
        <v>0</v>
      </c>
      <c r="CJ393" s="200">
        <v>0</v>
      </c>
      <c r="CK393" s="200">
        <v>0</v>
      </c>
      <c r="CL393" s="200">
        <v>0</v>
      </c>
      <c r="CM393" s="200">
        <v>0</v>
      </c>
      <c r="CN393" s="200">
        <v>0</v>
      </c>
      <c r="CO393" s="200">
        <v>0</v>
      </c>
      <c r="CP393" s="200">
        <v>0</v>
      </c>
      <c r="CQ393" s="200">
        <v>0</v>
      </c>
      <c r="CR393" s="200">
        <v>0</v>
      </c>
      <c r="CS393" s="200">
        <v>0</v>
      </c>
      <c r="CT393" s="205" t="s">
        <v>320</v>
      </c>
      <c r="CU393" s="209" t="s">
        <v>320</v>
      </c>
    </row>
    <row r="394" ht="15.4" customHeight="1" spans="1:99">
      <c r="A394" s="201" t="s">
        <v>993</v>
      </c>
      <c r="B394" s="202" t="s">
        <v>134</v>
      </c>
      <c r="C394" s="202" t="s">
        <v>134</v>
      </c>
      <c r="D394" s="202" t="s">
        <v>994</v>
      </c>
      <c r="E394" s="200">
        <v>2424646.6</v>
      </c>
      <c r="F394" s="200">
        <v>2118169.22</v>
      </c>
      <c r="G394" s="200">
        <v>800691.57</v>
      </c>
      <c r="H394" s="200">
        <v>598176</v>
      </c>
      <c r="I394" s="200">
        <v>580182</v>
      </c>
      <c r="J394" s="200">
        <v>78256.25</v>
      </c>
      <c r="K394" s="200">
        <v>45621</v>
      </c>
      <c r="L394" s="200">
        <v>0</v>
      </c>
      <c r="M394" s="200">
        <v>10161.6</v>
      </c>
      <c r="N394" s="200">
        <v>5080.8</v>
      </c>
      <c r="O394" s="200">
        <v>0</v>
      </c>
      <c r="P394" s="200">
        <v>291921.38</v>
      </c>
      <c r="Q394" s="200">
        <v>10367.61</v>
      </c>
      <c r="R394" s="200">
        <v>6063.59</v>
      </c>
      <c r="S394" s="200">
        <v>0</v>
      </c>
      <c r="T394" s="200">
        <v>0</v>
      </c>
      <c r="U394" s="200">
        <v>0</v>
      </c>
      <c r="V394" s="200">
        <v>0</v>
      </c>
      <c r="W394" s="200">
        <v>6278.74</v>
      </c>
      <c r="X394" s="200">
        <v>0</v>
      </c>
      <c r="Y394" s="200">
        <v>0</v>
      </c>
      <c r="Z394" s="200">
        <v>18220</v>
      </c>
      <c r="AA394" s="200">
        <v>0</v>
      </c>
      <c r="AB394" s="200">
        <v>0</v>
      </c>
      <c r="AC394" s="200">
        <v>0</v>
      </c>
      <c r="AD394" s="200">
        <v>6610</v>
      </c>
      <c r="AE394" s="200">
        <v>1659.81</v>
      </c>
      <c r="AF394" s="200">
        <v>17612</v>
      </c>
      <c r="AG394" s="200">
        <v>0</v>
      </c>
      <c r="AH394" s="200">
        <v>0</v>
      </c>
      <c r="AI394" s="200">
        <v>0</v>
      </c>
      <c r="AJ394" s="200">
        <v>0</v>
      </c>
      <c r="AK394" s="200">
        <v>3946</v>
      </c>
      <c r="AL394" s="200">
        <v>29166</v>
      </c>
      <c r="AM394" s="200">
        <v>0</v>
      </c>
      <c r="AN394" s="200">
        <v>0</v>
      </c>
      <c r="AO394" s="200">
        <v>191450</v>
      </c>
      <c r="AP394" s="200">
        <v>547.63</v>
      </c>
      <c r="AQ394" s="200">
        <v>0</v>
      </c>
      <c r="AR394" s="200">
        <v>14556</v>
      </c>
      <c r="AS394" s="200">
        <v>0</v>
      </c>
      <c r="AT394" s="200">
        <v>0</v>
      </c>
      <c r="AU394" s="200">
        <v>0</v>
      </c>
      <c r="AV394" s="200">
        <v>0</v>
      </c>
      <c r="AW394" s="200">
        <v>0</v>
      </c>
      <c r="AX394" s="200">
        <v>0</v>
      </c>
      <c r="AY394" s="200">
        <v>0</v>
      </c>
      <c r="AZ394" s="200">
        <v>0</v>
      </c>
      <c r="BA394" s="200">
        <v>0</v>
      </c>
      <c r="BB394" s="200">
        <v>0</v>
      </c>
      <c r="BC394" s="200">
        <v>14556</v>
      </c>
      <c r="BD394" s="200">
        <v>0</v>
      </c>
      <c r="BE394" s="200">
        <v>0</v>
      </c>
      <c r="BF394" s="200">
        <v>0</v>
      </c>
      <c r="BG394" s="200">
        <v>0</v>
      </c>
      <c r="BH394" s="200">
        <v>0</v>
      </c>
      <c r="BI394" s="205" t="s">
        <v>320</v>
      </c>
      <c r="BJ394" s="205" t="s">
        <v>320</v>
      </c>
      <c r="BK394" s="205" t="s">
        <v>320</v>
      </c>
      <c r="BL394" s="205" t="s">
        <v>320</v>
      </c>
      <c r="BM394" s="205" t="s">
        <v>320</v>
      </c>
      <c r="BN394" s="205" t="s">
        <v>320</v>
      </c>
      <c r="BO394" s="205" t="s">
        <v>320</v>
      </c>
      <c r="BP394" s="205" t="s">
        <v>320</v>
      </c>
      <c r="BQ394" s="205" t="s">
        <v>320</v>
      </c>
      <c r="BR394" s="205" t="s">
        <v>320</v>
      </c>
      <c r="BS394" s="205" t="s">
        <v>320</v>
      </c>
      <c r="BT394" s="200">
        <v>0</v>
      </c>
      <c r="BU394" s="200">
        <v>0</v>
      </c>
      <c r="BV394" s="200">
        <v>0</v>
      </c>
      <c r="BW394" s="200">
        <v>0</v>
      </c>
      <c r="BX394" s="200">
        <v>0</v>
      </c>
      <c r="BY394" s="200">
        <v>0</v>
      </c>
      <c r="BZ394" s="200">
        <v>0</v>
      </c>
      <c r="CA394" s="200">
        <v>0</v>
      </c>
      <c r="CB394" s="200">
        <v>0</v>
      </c>
      <c r="CC394" s="200">
        <v>0</v>
      </c>
      <c r="CD394" s="200">
        <v>0</v>
      </c>
      <c r="CE394" s="200">
        <v>0</v>
      </c>
      <c r="CF394" s="200">
        <v>0</v>
      </c>
      <c r="CG394" s="200">
        <v>0</v>
      </c>
      <c r="CH394" s="205" t="s">
        <v>320</v>
      </c>
      <c r="CI394" s="200">
        <v>0</v>
      </c>
      <c r="CJ394" s="200">
        <v>0</v>
      </c>
      <c r="CK394" s="200">
        <v>0</v>
      </c>
      <c r="CL394" s="200">
        <v>0</v>
      </c>
      <c r="CM394" s="200">
        <v>0</v>
      </c>
      <c r="CN394" s="200">
        <v>0</v>
      </c>
      <c r="CO394" s="200">
        <v>0</v>
      </c>
      <c r="CP394" s="200">
        <v>0</v>
      </c>
      <c r="CQ394" s="200">
        <v>0</v>
      </c>
      <c r="CR394" s="200">
        <v>0</v>
      </c>
      <c r="CS394" s="200">
        <v>0</v>
      </c>
      <c r="CT394" s="205" t="s">
        <v>320</v>
      </c>
      <c r="CU394" s="209" t="s">
        <v>320</v>
      </c>
    </row>
    <row r="395" ht="15.4" customHeight="1" spans="1:99">
      <c r="A395" s="201" t="s">
        <v>995</v>
      </c>
      <c r="B395" s="202" t="s">
        <v>134</v>
      </c>
      <c r="C395" s="202" t="s">
        <v>134</v>
      </c>
      <c r="D395" s="202" t="s">
        <v>326</v>
      </c>
      <c r="E395" s="200">
        <v>1894272.26</v>
      </c>
      <c r="F395" s="200">
        <v>1670716.37</v>
      </c>
      <c r="G395" s="200">
        <v>562951.57</v>
      </c>
      <c r="H395" s="200">
        <v>426576</v>
      </c>
      <c r="I395" s="200">
        <v>561847</v>
      </c>
      <c r="J395" s="200">
        <v>76127.4</v>
      </c>
      <c r="K395" s="200">
        <v>27972</v>
      </c>
      <c r="L395" s="200">
        <v>0</v>
      </c>
      <c r="M395" s="200">
        <v>10161.6</v>
      </c>
      <c r="N395" s="200">
        <v>5080.8</v>
      </c>
      <c r="O395" s="200">
        <v>0</v>
      </c>
      <c r="P395" s="200">
        <v>208999.89</v>
      </c>
      <c r="Q395" s="200">
        <v>10367.61</v>
      </c>
      <c r="R395" s="200">
        <v>2078.1</v>
      </c>
      <c r="S395" s="200">
        <v>0</v>
      </c>
      <c r="T395" s="200">
        <v>0</v>
      </c>
      <c r="U395" s="200">
        <v>0</v>
      </c>
      <c r="V395" s="200">
        <v>0</v>
      </c>
      <c r="W395" s="200">
        <v>6278.74</v>
      </c>
      <c r="X395" s="200">
        <v>0</v>
      </c>
      <c r="Y395" s="200">
        <v>0</v>
      </c>
      <c r="Z395" s="200">
        <v>10550</v>
      </c>
      <c r="AA395" s="200">
        <v>0</v>
      </c>
      <c r="AB395" s="200">
        <v>0</v>
      </c>
      <c r="AC395" s="200">
        <v>0</v>
      </c>
      <c r="AD395" s="200">
        <v>3594</v>
      </c>
      <c r="AE395" s="200">
        <v>1659.81</v>
      </c>
      <c r="AF395" s="200">
        <v>17612</v>
      </c>
      <c r="AG395" s="200">
        <v>0</v>
      </c>
      <c r="AH395" s="200">
        <v>0</v>
      </c>
      <c r="AI395" s="200">
        <v>0</v>
      </c>
      <c r="AJ395" s="200">
        <v>0</v>
      </c>
      <c r="AK395" s="200">
        <v>3946</v>
      </c>
      <c r="AL395" s="200">
        <v>20966</v>
      </c>
      <c r="AM395" s="200">
        <v>0</v>
      </c>
      <c r="AN395" s="200">
        <v>0</v>
      </c>
      <c r="AO395" s="200">
        <v>131400</v>
      </c>
      <c r="AP395" s="200">
        <v>547.63</v>
      </c>
      <c r="AQ395" s="200">
        <v>0</v>
      </c>
      <c r="AR395" s="200">
        <v>14556</v>
      </c>
      <c r="AS395" s="200">
        <v>0</v>
      </c>
      <c r="AT395" s="200">
        <v>0</v>
      </c>
      <c r="AU395" s="200">
        <v>0</v>
      </c>
      <c r="AV395" s="200">
        <v>0</v>
      </c>
      <c r="AW395" s="200">
        <v>0</v>
      </c>
      <c r="AX395" s="200">
        <v>0</v>
      </c>
      <c r="AY395" s="200">
        <v>0</v>
      </c>
      <c r="AZ395" s="200">
        <v>0</v>
      </c>
      <c r="BA395" s="200">
        <v>0</v>
      </c>
      <c r="BB395" s="200">
        <v>0</v>
      </c>
      <c r="BC395" s="200">
        <v>14556</v>
      </c>
      <c r="BD395" s="200">
        <v>0</v>
      </c>
      <c r="BE395" s="200">
        <v>0</v>
      </c>
      <c r="BF395" s="200">
        <v>0</v>
      </c>
      <c r="BG395" s="200">
        <v>0</v>
      </c>
      <c r="BH395" s="200">
        <v>0</v>
      </c>
      <c r="BI395" s="205" t="s">
        <v>320</v>
      </c>
      <c r="BJ395" s="205" t="s">
        <v>320</v>
      </c>
      <c r="BK395" s="205" t="s">
        <v>320</v>
      </c>
      <c r="BL395" s="205" t="s">
        <v>320</v>
      </c>
      <c r="BM395" s="205" t="s">
        <v>320</v>
      </c>
      <c r="BN395" s="205" t="s">
        <v>320</v>
      </c>
      <c r="BO395" s="205" t="s">
        <v>320</v>
      </c>
      <c r="BP395" s="205" t="s">
        <v>320</v>
      </c>
      <c r="BQ395" s="205" t="s">
        <v>320</v>
      </c>
      <c r="BR395" s="205" t="s">
        <v>320</v>
      </c>
      <c r="BS395" s="205" t="s">
        <v>320</v>
      </c>
      <c r="BT395" s="200">
        <v>0</v>
      </c>
      <c r="BU395" s="200">
        <v>0</v>
      </c>
      <c r="BV395" s="200">
        <v>0</v>
      </c>
      <c r="BW395" s="200">
        <v>0</v>
      </c>
      <c r="BX395" s="200">
        <v>0</v>
      </c>
      <c r="BY395" s="200">
        <v>0</v>
      </c>
      <c r="BZ395" s="200">
        <v>0</v>
      </c>
      <c r="CA395" s="200">
        <v>0</v>
      </c>
      <c r="CB395" s="200">
        <v>0</v>
      </c>
      <c r="CC395" s="200">
        <v>0</v>
      </c>
      <c r="CD395" s="200">
        <v>0</v>
      </c>
      <c r="CE395" s="200">
        <v>0</v>
      </c>
      <c r="CF395" s="200">
        <v>0</v>
      </c>
      <c r="CG395" s="200">
        <v>0</v>
      </c>
      <c r="CH395" s="205" t="s">
        <v>320</v>
      </c>
      <c r="CI395" s="200">
        <v>0</v>
      </c>
      <c r="CJ395" s="200">
        <v>0</v>
      </c>
      <c r="CK395" s="200">
        <v>0</v>
      </c>
      <c r="CL395" s="200">
        <v>0</v>
      </c>
      <c r="CM395" s="200">
        <v>0</v>
      </c>
      <c r="CN395" s="200">
        <v>0</v>
      </c>
      <c r="CO395" s="200">
        <v>0</v>
      </c>
      <c r="CP395" s="200">
        <v>0</v>
      </c>
      <c r="CQ395" s="200">
        <v>0</v>
      </c>
      <c r="CR395" s="200">
        <v>0</v>
      </c>
      <c r="CS395" s="200">
        <v>0</v>
      </c>
      <c r="CT395" s="205" t="s">
        <v>320</v>
      </c>
      <c r="CU395" s="209" t="s">
        <v>320</v>
      </c>
    </row>
    <row r="396" ht="15.4" customHeight="1" spans="1:99">
      <c r="A396" s="201" t="s">
        <v>996</v>
      </c>
      <c r="B396" s="202" t="s">
        <v>134</v>
      </c>
      <c r="C396" s="202" t="s">
        <v>134</v>
      </c>
      <c r="D396" s="202" t="s">
        <v>997</v>
      </c>
      <c r="E396" s="200">
        <v>530374.34</v>
      </c>
      <c r="F396" s="200">
        <v>447452.85</v>
      </c>
      <c r="G396" s="200">
        <v>237740</v>
      </c>
      <c r="H396" s="200">
        <v>171600</v>
      </c>
      <c r="I396" s="200">
        <v>18335</v>
      </c>
      <c r="J396" s="200">
        <v>2128.85</v>
      </c>
      <c r="K396" s="200">
        <v>17649</v>
      </c>
      <c r="L396" s="200">
        <v>0</v>
      </c>
      <c r="M396" s="200">
        <v>0</v>
      </c>
      <c r="N396" s="200">
        <v>0</v>
      </c>
      <c r="O396" s="200">
        <v>0</v>
      </c>
      <c r="P396" s="200">
        <v>82921.49</v>
      </c>
      <c r="Q396" s="200">
        <v>0</v>
      </c>
      <c r="R396" s="200">
        <v>3985.49</v>
      </c>
      <c r="S396" s="200">
        <v>0</v>
      </c>
      <c r="T396" s="200">
        <v>0</v>
      </c>
      <c r="U396" s="200">
        <v>0</v>
      </c>
      <c r="V396" s="200">
        <v>0</v>
      </c>
      <c r="W396" s="200">
        <v>0</v>
      </c>
      <c r="X396" s="200">
        <v>0</v>
      </c>
      <c r="Y396" s="200">
        <v>0</v>
      </c>
      <c r="Z396" s="200">
        <v>7670</v>
      </c>
      <c r="AA396" s="200">
        <v>0</v>
      </c>
      <c r="AB396" s="200">
        <v>0</v>
      </c>
      <c r="AC396" s="200">
        <v>0</v>
      </c>
      <c r="AD396" s="200">
        <v>3016</v>
      </c>
      <c r="AE396" s="200">
        <v>0</v>
      </c>
      <c r="AF396" s="200">
        <v>0</v>
      </c>
      <c r="AG396" s="200">
        <v>0</v>
      </c>
      <c r="AH396" s="200">
        <v>0</v>
      </c>
      <c r="AI396" s="200">
        <v>0</v>
      </c>
      <c r="AJ396" s="200">
        <v>0</v>
      </c>
      <c r="AK396" s="200">
        <v>0</v>
      </c>
      <c r="AL396" s="200">
        <v>8200</v>
      </c>
      <c r="AM396" s="200">
        <v>0</v>
      </c>
      <c r="AN396" s="200">
        <v>0</v>
      </c>
      <c r="AO396" s="200">
        <v>60050</v>
      </c>
      <c r="AP396" s="200">
        <v>0</v>
      </c>
      <c r="AQ396" s="200">
        <v>0</v>
      </c>
      <c r="AR396" s="200">
        <v>0</v>
      </c>
      <c r="AS396" s="200">
        <v>0</v>
      </c>
      <c r="AT396" s="200">
        <v>0</v>
      </c>
      <c r="AU396" s="200">
        <v>0</v>
      </c>
      <c r="AV396" s="200">
        <v>0</v>
      </c>
      <c r="AW396" s="200">
        <v>0</v>
      </c>
      <c r="AX396" s="200">
        <v>0</v>
      </c>
      <c r="AY396" s="200">
        <v>0</v>
      </c>
      <c r="AZ396" s="200">
        <v>0</v>
      </c>
      <c r="BA396" s="200">
        <v>0</v>
      </c>
      <c r="BB396" s="200">
        <v>0</v>
      </c>
      <c r="BC396" s="200">
        <v>0</v>
      </c>
      <c r="BD396" s="200">
        <v>0</v>
      </c>
      <c r="BE396" s="200">
        <v>0</v>
      </c>
      <c r="BF396" s="200">
        <v>0</v>
      </c>
      <c r="BG396" s="200">
        <v>0</v>
      </c>
      <c r="BH396" s="200">
        <v>0</v>
      </c>
      <c r="BI396" s="205" t="s">
        <v>320</v>
      </c>
      <c r="BJ396" s="205" t="s">
        <v>320</v>
      </c>
      <c r="BK396" s="205" t="s">
        <v>320</v>
      </c>
      <c r="BL396" s="205" t="s">
        <v>320</v>
      </c>
      <c r="BM396" s="205" t="s">
        <v>320</v>
      </c>
      <c r="BN396" s="205" t="s">
        <v>320</v>
      </c>
      <c r="BO396" s="205" t="s">
        <v>320</v>
      </c>
      <c r="BP396" s="205" t="s">
        <v>320</v>
      </c>
      <c r="BQ396" s="205" t="s">
        <v>320</v>
      </c>
      <c r="BR396" s="205" t="s">
        <v>320</v>
      </c>
      <c r="BS396" s="205" t="s">
        <v>320</v>
      </c>
      <c r="BT396" s="200">
        <v>0</v>
      </c>
      <c r="BU396" s="200">
        <v>0</v>
      </c>
      <c r="BV396" s="200">
        <v>0</v>
      </c>
      <c r="BW396" s="200">
        <v>0</v>
      </c>
      <c r="BX396" s="200">
        <v>0</v>
      </c>
      <c r="BY396" s="200">
        <v>0</v>
      </c>
      <c r="BZ396" s="200">
        <v>0</v>
      </c>
      <c r="CA396" s="200">
        <v>0</v>
      </c>
      <c r="CB396" s="200">
        <v>0</v>
      </c>
      <c r="CC396" s="200">
        <v>0</v>
      </c>
      <c r="CD396" s="200">
        <v>0</v>
      </c>
      <c r="CE396" s="200">
        <v>0</v>
      </c>
      <c r="CF396" s="200">
        <v>0</v>
      </c>
      <c r="CG396" s="200">
        <v>0</v>
      </c>
      <c r="CH396" s="205" t="s">
        <v>320</v>
      </c>
      <c r="CI396" s="200">
        <v>0</v>
      </c>
      <c r="CJ396" s="200">
        <v>0</v>
      </c>
      <c r="CK396" s="200">
        <v>0</v>
      </c>
      <c r="CL396" s="200">
        <v>0</v>
      </c>
      <c r="CM396" s="200">
        <v>0</v>
      </c>
      <c r="CN396" s="200">
        <v>0</v>
      </c>
      <c r="CO396" s="200">
        <v>0</v>
      </c>
      <c r="CP396" s="200">
        <v>0</v>
      </c>
      <c r="CQ396" s="200">
        <v>0</v>
      </c>
      <c r="CR396" s="200">
        <v>0</v>
      </c>
      <c r="CS396" s="200">
        <v>0</v>
      </c>
      <c r="CT396" s="205" t="s">
        <v>320</v>
      </c>
      <c r="CU396" s="209" t="s">
        <v>320</v>
      </c>
    </row>
    <row r="397" ht="15.4" customHeight="1" spans="1:99">
      <c r="A397" s="201" t="s">
        <v>998</v>
      </c>
      <c r="B397" s="202" t="s">
        <v>134</v>
      </c>
      <c r="C397" s="202" t="s">
        <v>134</v>
      </c>
      <c r="D397" s="202" t="s">
        <v>999</v>
      </c>
      <c r="E397" s="200">
        <v>18115311.55</v>
      </c>
      <c r="F397" s="200">
        <v>13784099.87</v>
      </c>
      <c r="G397" s="200">
        <v>6009497</v>
      </c>
      <c r="H397" s="200">
        <v>2482638.7</v>
      </c>
      <c r="I397" s="200">
        <v>1398718.03</v>
      </c>
      <c r="J397" s="200">
        <v>326627.15</v>
      </c>
      <c r="K397" s="200">
        <v>250874.26</v>
      </c>
      <c r="L397" s="200">
        <v>2122977.35</v>
      </c>
      <c r="M397" s="200">
        <v>523967.22</v>
      </c>
      <c r="N397" s="200">
        <v>31250</v>
      </c>
      <c r="O397" s="200">
        <v>637550.16</v>
      </c>
      <c r="P397" s="200">
        <v>4120978.07</v>
      </c>
      <c r="Q397" s="200">
        <v>1003166.67</v>
      </c>
      <c r="R397" s="200">
        <v>142606</v>
      </c>
      <c r="S397" s="200">
        <v>0</v>
      </c>
      <c r="T397" s="200">
        <v>100</v>
      </c>
      <c r="U397" s="200">
        <v>25350.51</v>
      </c>
      <c r="V397" s="200">
        <v>100081.06</v>
      </c>
      <c r="W397" s="200">
        <v>50514.74</v>
      </c>
      <c r="X397" s="200">
        <v>0</v>
      </c>
      <c r="Y397" s="200">
        <v>0</v>
      </c>
      <c r="Z397" s="200">
        <v>329059.5</v>
      </c>
      <c r="AA397" s="200">
        <v>69800</v>
      </c>
      <c r="AB397" s="200">
        <v>370923.56</v>
      </c>
      <c r="AC397" s="200">
        <v>0</v>
      </c>
      <c r="AD397" s="200">
        <v>165000</v>
      </c>
      <c r="AE397" s="200">
        <v>179760</v>
      </c>
      <c r="AF397" s="200">
        <v>173180</v>
      </c>
      <c r="AG397" s="200">
        <v>707</v>
      </c>
      <c r="AH397" s="200">
        <v>0</v>
      </c>
      <c r="AI397" s="200">
        <v>0</v>
      </c>
      <c r="AJ397" s="200">
        <v>0</v>
      </c>
      <c r="AK397" s="200">
        <v>41143.5</v>
      </c>
      <c r="AL397" s="200">
        <v>181223.86</v>
      </c>
      <c r="AM397" s="200">
        <v>1840</v>
      </c>
      <c r="AN397" s="200">
        <v>40000</v>
      </c>
      <c r="AO397" s="200">
        <v>861392.31</v>
      </c>
      <c r="AP397" s="200">
        <v>0</v>
      </c>
      <c r="AQ397" s="200">
        <v>385129.36</v>
      </c>
      <c r="AR397" s="200">
        <v>210233.61</v>
      </c>
      <c r="AS397" s="200">
        <v>0</v>
      </c>
      <c r="AT397" s="200">
        <v>0</v>
      </c>
      <c r="AU397" s="200">
        <v>0</v>
      </c>
      <c r="AV397" s="200">
        <v>0</v>
      </c>
      <c r="AW397" s="200">
        <v>143487.3</v>
      </c>
      <c r="AX397" s="200">
        <v>3474</v>
      </c>
      <c r="AY397" s="200">
        <v>0</v>
      </c>
      <c r="AZ397" s="200">
        <v>0</v>
      </c>
      <c r="BA397" s="200">
        <v>480</v>
      </c>
      <c r="BB397" s="200">
        <v>0</v>
      </c>
      <c r="BC397" s="200">
        <v>0</v>
      </c>
      <c r="BD397" s="200">
        <v>0</v>
      </c>
      <c r="BE397" s="200">
        <v>0</v>
      </c>
      <c r="BF397" s="200">
        <v>0</v>
      </c>
      <c r="BG397" s="200">
        <v>0</v>
      </c>
      <c r="BH397" s="200">
        <v>62792.31</v>
      </c>
      <c r="BI397" s="205" t="s">
        <v>320</v>
      </c>
      <c r="BJ397" s="205" t="s">
        <v>320</v>
      </c>
      <c r="BK397" s="205" t="s">
        <v>320</v>
      </c>
      <c r="BL397" s="205" t="s">
        <v>320</v>
      </c>
      <c r="BM397" s="205" t="s">
        <v>320</v>
      </c>
      <c r="BN397" s="205" t="s">
        <v>320</v>
      </c>
      <c r="BO397" s="205" t="s">
        <v>320</v>
      </c>
      <c r="BP397" s="205" t="s">
        <v>320</v>
      </c>
      <c r="BQ397" s="205" t="s">
        <v>320</v>
      </c>
      <c r="BR397" s="205" t="s">
        <v>320</v>
      </c>
      <c r="BS397" s="205" t="s">
        <v>320</v>
      </c>
      <c r="BT397" s="200">
        <v>0</v>
      </c>
      <c r="BU397" s="200">
        <v>0</v>
      </c>
      <c r="BV397" s="200">
        <v>0</v>
      </c>
      <c r="BW397" s="200">
        <v>0</v>
      </c>
      <c r="BX397" s="200">
        <v>0</v>
      </c>
      <c r="BY397" s="200">
        <v>0</v>
      </c>
      <c r="BZ397" s="200">
        <v>0</v>
      </c>
      <c r="CA397" s="200">
        <v>0</v>
      </c>
      <c r="CB397" s="200">
        <v>0</v>
      </c>
      <c r="CC397" s="200">
        <v>0</v>
      </c>
      <c r="CD397" s="200">
        <v>0</v>
      </c>
      <c r="CE397" s="200">
        <v>0</v>
      </c>
      <c r="CF397" s="200">
        <v>0</v>
      </c>
      <c r="CG397" s="200">
        <v>0</v>
      </c>
      <c r="CH397" s="205" t="s">
        <v>320</v>
      </c>
      <c r="CI397" s="200">
        <v>0</v>
      </c>
      <c r="CJ397" s="200">
        <v>0</v>
      </c>
      <c r="CK397" s="200">
        <v>0</v>
      </c>
      <c r="CL397" s="200">
        <v>0</v>
      </c>
      <c r="CM397" s="200">
        <v>0</v>
      </c>
      <c r="CN397" s="200">
        <v>0</v>
      </c>
      <c r="CO397" s="200">
        <v>0</v>
      </c>
      <c r="CP397" s="200">
        <v>0</v>
      </c>
      <c r="CQ397" s="200">
        <v>0</v>
      </c>
      <c r="CR397" s="200">
        <v>0</v>
      </c>
      <c r="CS397" s="200">
        <v>0</v>
      </c>
      <c r="CT397" s="205" t="s">
        <v>320</v>
      </c>
      <c r="CU397" s="209" t="s">
        <v>320</v>
      </c>
    </row>
    <row r="398" ht="15.4" customHeight="1" spans="1:99">
      <c r="A398" s="201" t="s">
        <v>1000</v>
      </c>
      <c r="B398" s="202" t="s">
        <v>134</v>
      </c>
      <c r="C398" s="202" t="s">
        <v>134</v>
      </c>
      <c r="D398" s="202" t="s">
        <v>1001</v>
      </c>
      <c r="E398" s="200">
        <v>16437246.55</v>
      </c>
      <c r="F398" s="200">
        <v>12279794.87</v>
      </c>
      <c r="G398" s="200">
        <v>5325590</v>
      </c>
      <c r="H398" s="200">
        <v>2145108.7</v>
      </c>
      <c r="I398" s="200">
        <v>1098345.03</v>
      </c>
      <c r="J398" s="200">
        <v>326627.15</v>
      </c>
      <c r="K398" s="200">
        <v>215879.26</v>
      </c>
      <c r="L398" s="200">
        <v>2122977.35</v>
      </c>
      <c r="M398" s="200">
        <v>523967.22</v>
      </c>
      <c r="N398" s="200">
        <v>31250</v>
      </c>
      <c r="O398" s="200">
        <v>490050.16</v>
      </c>
      <c r="P398" s="200">
        <v>3948268.07</v>
      </c>
      <c r="Q398" s="200">
        <v>952671.17</v>
      </c>
      <c r="R398" s="200">
        <v>127954.5</v>
      </c>
      <c r="S398" s="200">
        <v>0</v>
      </c>
      <c r="T398" s="200">
        <v>100</v>
      </c>
      <c r="U398" s="200">
        <v>25350.51</v>
      </c>
      <c r="V398" s="200">
        <v>100081.06</v>
      </c>
      <c r="W398" s="200">
        <v>50514.74</v>
      </c>
      <c r="X398" s="200">
        <v>0</v>
      </c>
      <c r="Y398" s="200">
        <v>0</v>
      </c>
      <c r="Z398" s="200">
        <v>329059.5</v>
      </c>
      <c r="AA398" s="200">
        <v>69800</v>
      </c>
      <c r="AB398" s="200">
        <v>337923.56</v>
      </c>
      <c r="AC398" s="200">
        <v>0</v>
      </c>
      <c r="AD398" s="200">
        <v>165000</v>
      </c>
      <c r="AE398" s="200">
        <v>179760</v>
      </c>
      <c r="AF398" s="200">
        <v>172960</v>
      </c>
      <c r="AG398" s="200">
        <v>0</v>
      </c>
      <c r="AH398" s="200">
        <v>0</v>
      </c>
      <c r="AI398" s="200">
        <v>0</v>
      </c>
      <c r="AJ398" s="200">
        <v>0</v>
      </c>
      <c r="AK398" s="200">
        <v>41143.5</v>
      </c>
      <c r="AL398" s="200">
        <v>160087.86</v>
      </c>
      <c r="AM398" s="200">
        <v>1840</v>
      </c>
      <c r="AN398" s="200">
        <v>40000</v>
      </c>
      <c r="AO398" s="200">
        <v>861392.31</v>
      </c>
      <c r="AP398" s="200">
        <v>0</v>
      </c>
      <c r="AQ398" s="200">
        <v>332629.36</v>
      </c>
      <c r="AR398" s="200">
        <v>209183.61</v>
      </c>
      <c r="AS398" s="200">
        <v>0</v>
      </c>
      <c r="AT398" s="200">
        <v>0</v>
      </c>
      <c r="AU398" s="200">
        <v>0</v>
      </c>
      <c r="AV398" s="200">
        <v>0</v>
      </c>
      <c r="AW398" s="200">
        <v>143487.3</v>
      </c>
      <c r="AX398" s="200">
        <v>3474</v>
      </c>
      <c r="AY398" s="200">
        <v>0</v>
      </c>
      <c r="AZ398" s="200">
        <v>0</v>
      </c>
      <c r="BA398" s="200">
        <v>480</v>
      </c>
      <c r="BB398" s="200">
        <v>0</v>
      </c>
      <c r="BC398" s="200">
        <v>0</v>
      </c>
      <c r="BD398" s="200">
        <v>0</v>
      </c>
      <c r="BE398" s="200">
        <v>0</v>
      </c>
      <c r="BF398" s="200">
        <v>0</v>
      </c>
      <c r="BG398" s="200">
        <v>0</v>
      </c>
      <c r="BH398" s="200">
        <v>61742.31</v>
      </c>
      <c r="BI398" s="205" t="s">
        <v>320</v>
      </c>
      <c r="BJ398" s="205" t="s">
        <v>320</v>
      </c>
      <c r="BK398" s="205" t="s">
        <v>320</v>
      </c>
      <c r="BL398" s="205" t="s">
        <v>320</v>
      </c>
      <c r="BM398" s="205" t="s">
        <v>320</v>
      </c>
      <c r="BN398" s="205" t="s">
        <v>320</v>
      </c>
      <c r="BO398" s="205" t="s">
        <v>320</v>
      </c>
      <c r="BP398" s="205" t="s">
        <v>320</v>
      </c>
      <c r="BQ398" s="205" t="s">
        <v>320</v>
      </c>
      <c r="BR398" s="205" t="s">
        <v>320</v>
      </c>
      <c r="BS398" s="205" t="s">
        <v>320</v>
      </c>
      <c r="BT398" s="200">
        <v>0</v>
      </c>
      <c r="BU398" s="200">
        <v>0</v>
      </c>
      <c r="BV398" s="200">
        <v>0</v>
      </c>
      <c r="BW398" s="200">
        <v>0</v>
      </c>
      <c r="BX398" s="200">
        <v>0</v>
      </c>
      <c r="BY398" s="200">
        <v>0</v>
      </c>
      <c r="BZ398" s="200">
        <v>0</v>
      </c>
      <c r="CA398" s="200">
        <v>0</v>
      </c>
      <c r="CB398" s="200">
        <v>0</v>
      </c>
      <c r="CC398" s="200">
        <v>0</v>
      </c>
      <c r="CD398" s="200">
        <v>0</v>
      </c>
      <c r="CE398" s="200">
        <v>0</v>
      </c>
      <c r="CF398" s="200">
        <v>0</v>
      </c>
      <c r="CG398" s="200">
        <v>0</v>
      </c>
      <c r="CH398" s="205" t="s">
        <v>320</v>
      </c>
      <c r="CI398" s="200">
        <v>0</v>
      </c>
      <c r="CJ398" s="200">
        <v>0</v>
      </c>
      <c r="CK398" s="200">
        <v>0</v>
      </c>
      <c r="CL398" s="200">
        <v>0</v>
      </c>
      <c r="CM398" s="200">
        <v>0</v>
      </c>
      <c r="CN398" s="200">
        <v>0</v>
      </c>
      <c r="CO398" s="200">
        <v>0</v>
      </c>
      <c r="CP398" s="200">
        <v>0</v>
      </c>
      <c r="CQ398" s="200">
        <v>0</v>
      </c>
      <c r="CR398" s="200">
        <v>0</v>
      </c>
      <c r="CS398" s="200">
        <v>0</v>
      </c>
      <c r="CT398" s="205" t="s">
        <v>320</v>
      </c>
      <c r="CU398" s="209" t="s">
        <v>320</v>
      </c>
    </row>
    <row r="399" ht="15.4" customHeight="1" spans="1:99">
      <c r="A399" s="201" t="s">
        <v>1002</v>
      </c>
      <c r="B399" s="202" t="s">
        <v>134</v>
      </c>
      <c r="C399" s="202" t="s">
        <v>134</v>
      </c>
      <c r="D399" s="202" t="s">
        <v>326</v>
      </c>
      <c r="E399" s="200">
        <v>6235941.15</v>
      </c>
      <c r="F399" s="200">
        <v>3512295.38</v>
      </c>
      <c r="G399" s="200">
        <v>1235944</v>
      </c>
      <c r="H399" s="200">
        <v>897285</v>
      </c>
      <c r="I399" s="200">
        <v>743706</v>
      </c>
      <c r="J399" s="200">
        <v>18132</v>
      </c>
      <c r="K399" s="200">
        <v>81252</v>
      </c>
      <c r="L399" s="200">
        <v>0</v>
      </c>
      <c r="M399" s="200">
        <v>301776.22</v>
      </c>
      <c r="N399" s="200">
        <v>31250</v>
      </c>
      <c r="O399" s="200">
        <v>202950.16</v>
      </c>
      <c r="P399" s="200">
        <v>2647551.46</v>
      </c>
      <c r="Q399" s="200">
        <v>279219.4</v>
      </c>
      <c r="R399" s="200">
        <v>127954.5</v>
      </c>
      <c r="S399" s="200">
        <v>0</v>
      </c>
      <c r="T399" s="200">
        <v>0</v>
      </c>
      <c r="U399" s="200">
        <v>25350.51</v>
      </c>
      <c r="V399" s="200">
        <v>100081.06</v>
      </c>
      <c r="W399" s="200">
        <v>50514.74</v>
      </c>
      <c r="X399" s="200">
        <v>0</v>
      </c>
      <c r="Y399" s="200">
        <v>0</v>
      </c>
      <c r="Z399" s="200">
        <v>319101</v>
      </c>
      <c r="AA399" s="200">
        <v>69800</v>
      </c>
      <c r="AB399" s="200">
        <v>286143.56</v>
      </c>
      <c r="AC399" s="200">
        <v>0</v>
      </c>
      <c r="AD399" s="200">
        <v>165000</v>
      </c>
      <c r="AE399" s="200">
        <v>166542</v>
      </c>
      <c r="AF399" s="200">
        <v>172000</v>
      </c>
      <c r="AG399" s="200">
        <v>0</v>
      </c>
      <c r="AH399" s="200">
        <v>0</v>
      </c>
      <c r="AI399" s="200">
        <v>0</v>
      </c>
      <c r="AJ399" s="200">
        <v>0</v>
      </c>
      <c r="AK399" s="200">
        <v>0</v>
      </c>
      <c r="AL399" s="200">
        <v>43223.02</v>
      </c>
      <c r="AM399" s="200">
        <v>0</v>
      </c>
      <c r="AN399" s="200">
        <v>40000</v>
      </c>
      <c r="AO399" s="200">
        <v>470742.31</v>
      </c>
      <c r="AP399" s="200">
        <v>0</v>
      </c>
      <c r="AQ399" s="200">
        <v>331879.36</v>
      </c>
      <c r="AR399" s="200">
        <v>76094.31</v>
      </c>
      <c r="AS399" s="200">
        <v>0</v>
      </c>
      <c r="AT399" s="200">
        <v>0</v>
      </c>
      <c r="AU399" s="200">
        <v>0</v>
      </c>
      <c r="AV399" s="200">
        <v>0</v>
      </c>
      <c r="AW399" s="200">
        <v>16002</v>
      </c>
      <c r="AX399" s="200">
        <v>0</v>
      </c>
      <c r="AY399" s="200">
        <v>0</v>
      </c>
      <c r="AZ399" s="200">
        <v>0</v>
      </c>
      <c r="BA399" s="200">
        <v>0</v>
      </c>
      <c r="BB399" s="200">
        <v>0</v>
      </c>
      <c r="BC399" s="200">
        <v>0</v>
      </c>
      <c r="BD399" s="200">
        <v>0</v>
      </c>
      <c r="BE399" s="200">
        <v>0</v>
      </c>
      <c r="BF399" s="200">
        <v>0</v>
      </c>
      <c r="BG399" s="200">
        <v>0</v>
      </c>
      <c r="BH399" s="200">
        <v>60092.31</v>
      </c>
      <c r="BI399" s="205" t="s">
        <v>320</v>
      </c>
      <c r="BJ399" s="205" t="s">
        <v>320</v>
      </c>
      <c r="BK399" s="205" t="s">
        <v>320</v>
      </c>
      <c r="BL399" s="205" t="s">
        <v>320</v>
      </c>
      <c r="BM399" s="205" t="s">
        <v>320</v>
      </c>
      <c r="BN399" s="205" t="s">
        <v>320</v>
      </c>
      <c r="BO399" s="205" t="s">
        <v>320</v>
      </c>
      <c r="BP399" s="205" t="s">
        <v>320</v>
      </c>
      <c r="BQ399" s="205" t="s">
        <v>320</v>
      </c>
      <c r="BR399" s="205" t="s">
        <v>320</v>
      </c>
      <c r="BS399" s="205" t="s">
        <v>320</v>
      </c>
      <c r="BT399" s="200">
        <v>0</v>
      </c>
      <c r="BU399" s="200">
        <v>0</v>
      </c>
      <c r="BV399" s="200">
        <v>0</v>
      </c>
      <c r="BW399" s="200">
        <v>0</v>
      </c>
      <c r="BX399" s="200">
        <v>0</v>
      </c>
      <c r="BY399" s="200">
        <v>0</v>
      </c>
      <c r="BZ399" s="200">
        <v>0</v>
      </c>
      <c r="CA399" s="200">
        <v>0</v>
      </c>
      <c r="CB399" s="200">
        <v>0</v>
      </c>
      <c r="CC399" s="200">
        <v>0</v>
      </c>
      <c r="CD399" s="200">
        <v>0</v>
      </c>
      <c r="CE399" s="200">
        <v>0</v>
      </c>
      <c r="CF399" s="200">
        <v>0</v>
      </c>
      <c r="CG399" s="200">
        <v>0</v>
      </c>
      <c r="CH399" s="205" t="s">
        <v>320</v>
      </c>
      <c r="CI399" s="200">
        <v>0</v>
      </c>
      <c r="CJ399" s="200">
        <v>0</v>
      </c>
      <c r="CK399" s="200">
        <v>0</v>
      </c>
      <c r="CL399" s="200">
        <v>0</v>
      </c>
      <c r="CM399" s="200">
        <v>0</v>
      </c>
      <c r="CN399" s="200">
        <v>0</v>
      </c>
      <c r="CO399" s="200">
        <v>0</v>
      </c>
      <c r="CP399" s="200">
        <v>0</v>
      </c>
      <c r="CQ399" s="200">
        <v>0</v>
      </c>
      <c r="CR399" s="200">
        <v>0</v>
      </c>
      <c r="CS399" s="200">
        <v>0</v>
      </c>
      <c r="CT399" s="205" t="s">
        <v>320</v>
      </c>
      <c r="CU399" s="209" t="s">
        <v>320</v>
      </c>
    </row>
    <row r="400" ht="15.4" customHeight="1" spans="1:99">
      <c r="A400" s="201" t="s">
        <v>1003</v>
      </c>
      <c r="B400" s="202" t="s">
        <v>134</v>
      </c>
      <c r="C400" s="202" t="s">
        <v>134</v>
      </c>
      <c r="D400" s="202" t="s">
        <v>328</v>
      </c>
      <c r="E400" s="200">
        <v>112833</v>
      </c>
      <c r="F400" s="200">
        <v>112833</v>
      </c>
      <c r="G400" s="200">
        <v>0</v>
      </c>
      <c r="H400" s="200">
        <v>0</v>
      </c>
      <c r="I400" s="200">
        <v>0</v>
      </c>
      <c r="J400" s="200">
        <v>0</v>
      </c>
      <c r="K400" s="200">
        <v>0</v>
      </c>
      <c r="L400" s="200">
        <v>112833</v>
      </c>
      <c r="M400" s="200">
        <v>0</v>
      </c>
      <c r="N400" s="200">
        <v>0</v>
      </c>
      <c r="O400" s="200">
        <v>0</v>
      </c>
      <c r="P400" s="200">
        <v>0</v>
      </c>
      <c r="Q400" s="200">
        <v>0</v>
      </c>
      <c r="R400" s="200">
        <v>0</v>
      </c>
      <c r="S400" s="200">
        <v>0</v>
      </c>
      <c r="T400" s="200">
        <v>0</v>
      </c>
      <c r="U400" s="200">
        <v>0</v>
      </c>
      <c r="V400" s="200">
        <v>0</v>
      </c>
      <c r="W400" s="200">
        <v>0</v>
      </c>
      <c r="X400" s="200">
        <v>0</v>
      </c>
      <c r="Y400" s="200">
        <v>0</v>
      </c>
      <c r="Z400" s="200">
        <v>0</v>
      </c>
      <c r="AA400" s="200">
        <v>0</v>
      </c>
      <c r="AB400" s="200">
        <v>0</v>
      </c>
      <c r="AC400" s="200">
        <v>0</v>
      </c>
      <c r="AD400" s="200">
        <v>0</v>
      </c>
      <c r="AE400" s="200">
        <v>0</v>
      </c>
      <c r="AF400" s="200">
        <v>0</v>
      </c>
      <c r="AG400" s="200">
        <v>0</v>
      </c>
      <c r="AH400" s="200">
        <v>0</v>
      </c>
      <c r="AI400" s="200">
        <v>0</v>
      </c>
      <c r="AJ400" s="200">
        <v>0</v>
      </c>
      <c r="AK400" s="200">
        <v>0</v>
      </c>
      <c r="AL400" s="200">
        <v>0</v>
      </c>
      <c r="AM400" s="200">
        <v>0</v>
      </c>
      <c r="AN400" s="200">
        <v>0</v>
      </c>
      <c r="AO400" s="200">
        <v>0</v>
      </c>
      <c r="AP400" s="200">
        <v>0</v>
      </c>
      <c r="AQ400" s="200">
        <v>0</v>
      </c>
      <c r="AR400" s="200">
        <v>0</v>
      </c>
      <c r="AS400" s="200">
        <v>0</v>
      </c>
      <c r="AT400" s="200">
        <v>0</v>
      </c>
      <c r="AU400" s="200">
        <v>0</v>
      </c>
      <c r="AV400" s="200">
        <v>0</v>
      </c>
      <c r="AW400" s="200">
        <v>0</v>
      </c>
      <c r="AX400" s="200">
        <v>0</v>
      </c>
      <c r="AY400" s="200">
        <v>0</v>
      </c>
      <c r="AZ400" s="200">
        <v>0</v>
      </c>
      <c r="BA400" s="200">
        <v>0</v>
      </c>
      <c r="BB400" s="200">
        <v>0</v>
      </c>
      <c r="BC400" s="200">
        <v>0</v>
      </c>
      <c r="BD400" s="200">
        <v>0</v>
      </c>
      <c r="BE400" s="200">
        <v>0</v>
      </c>
      <c r="BF400" s="200">
        <v>0</v>
      </c>
      <c r="BG400" s="200">
        <v>0</v>
      </c>
      <c r="BH400" s="200">
        <v>0</v>
      </c>
      <c r="BI400" s="205" t="s">
        <v>320</v>
      </c>
      <c r="BJ400" s="205" t="s">
        <v>320</v>
      </c>
      <c r="BK400" s="205" t="s">
        <v>320</v>
      </c>
      <c r="BL400" s="205" t="s">
        <v>320</v>
      </c>
      <c r="BM400" s="205" t="s">
        <v>320</v>
      </c>
      <c r="BN400" s="205" t="s">
        <v>320</v>
      </c>
      <c r="BO400" s="205" t="s">
        <v>320</v>
      </c>
      <c r="BP400" s="205" t="s">
        <v>320</v>
      </c>
      <c r="BQ400" s="205" t="s">
        <v>320</v>
      </c>
      <c r="BR400" s="205" t="s">
        <v>320</v>
      </c>
      <c r="BS400" s="205" t="s">
        <v>320</v>
      </c>
      <c r="BT400" s="200">
        <v>0</v>
      </c>
      <c r="BU400" s="200">
        <v>0</v>
      </c>
      <c r="BV400" s="200">
        <v>0</v>
      </c>
      <c r="BW400" s="200">
        <v>0</v>
      </c>
      <c r="BX400" s="200">
        <v>0</v>
      </c>
      <c r="BY400" s="200">
        <v>0</v>
      </c>
      <c r="BZ400" s="200">
        <v>0</v>
      </c>
      <c r="CA400" s="200">
        <v>0</v>
      </c>
      <c r="CB400" s="200">
        <v>0</v>
      </c>
      <c r="CC400" s="200">
        <v>0</v>
      </c>
      <c r="CD400" s="200">
        <v>0</v>
      </c>
      <c r="CE400" s="200">
        <v>0</v>
      </c>
      <c r="CF400" s="200">
        <v>0</v>
      </c>
      <c r="CG400" s="200">
        <v>0</v>
      </c>
      <c r="CH400" s="205" t="s">
        <v>320</v>
      </c>
      <c r="CI400" s="200">
        <v>0</v>
      </c>
      <c r="CJ400" s="200">
        <v>0</v>
      </c>
      <c r="CK400" s="200">
        <v>0</v>
      </c>
      <c r="CL400" s="200">
        <v>0</v>
      </c>
      <c r="CM400" s="200">
        <v>0</v>
      </c>
      <c r="CN400" s="200">
        <v>0</v>
      </c>
      <c r="CO400" s="200">
        <v>0</v>
      </c>
      <c r="CP400" s="200">
        <v>0</v>
      </c>
      <c r="CQ400" s="200">
        <v>0</v>
      </c>
      <c r="CR400" s="200">
        <v>0</v>
      </c>
      <c r="CS400" s="200">
        <v>0</v>
      </c>
      <c r="CT400" s="205" t="s">
        <v>320</v>
      </c>
      <c r="CU400" s="209" t="s">
        <v>320</v>
      </c>
    </row>
    <row r="401" ht="15.4" customHeight="1" spans="1:99">
      <c r="A401" s="201" t="s">
        <v>1004</v>
      </c>
      <c r="B401" s="202" t="s">
        <v>134</v>
      </c>
      <c r="C401" s="202" t="s">
        <v>134</v>
      </c>
      <c r="D401" s="202" t="s">
        <v>332</v>
      </c>
      <c r="E401" s="200">
        <v>9519692.4</v>
      </c>
      <c r="F401" s="200">
        <v>8654666.49</v>
      </c>
      <c r="G401" s="200">
        <v>4089646</v>
      </c>
      <c r="H401" s="200">
        <v>1247823.7</v>
      </c>
      <c r="I401" s="200">
        <v>354639.03</v>
      </c>
      <c r="J401" s="200">
        <v>308495.15</v>
      </c>
      <c r="K401" s="200">
        <v>134627.26</v>
      </c>
      <c r="L401" s="200">
        <v>2010144.35</v>
      </c>
      <c r="M401" s="200">
        <v>222191</v>
      </c>
      <c r="N401" s="200">
        <v>0</v>
      </c>
      <c r="O401" s="200">
        <v>287100</v>
      </c>
      <c r="P401" s="200">
        <v>731936.61</v>
      </c>
      <c r="Q401" s="200">
        <v>167451.77</v>
      </c>
      <c r="R401" s="200">
        <v>0</v>
      </c>
      <c r="S401" s="200">
        <v>0</v>
      </c>
      <c r="T401" s="200">
        <v>100</v>
      </c>
      <c r="U401" s="200">
        <v>0</v>
      </c>
      <c r="V401" s="200">
        <v>0</v>
      </c>
      <c r="W401" s="200">
        <v>0</v>
      </c>
      <c r="X401" s="200">
        <v>0</v>
      </c>
      <c r="Y401" s="200">
        <v>0</v>
      </c>
      <c r="Z401" s="200">
        <v>9958.5</v>
      </c>
      <c r="AA401" s="200">
        <v>0</v>
      </c>
      <c r="AB401" s="200">
        <v>0</v>
      </c>
      <c r="AC401" s="200">
        <v>0</v>
      </c>
      <c r="AD401" s="200">
        <v>0</v>
      </c>
      <c r="AE401" s="200">
        <v>13218</v>
      </c>
      <c r="AF401" s="200">
        <v>960</v>
      </c>
      <c r="AG401" s="200">
        <v>0</v>
      </c>
      <c r="AH401" s="200">
        <v>0</v>
      </c>
      <c r="AI401" s="200">
        <v>0</v>
      </c>
      <c r="AJ401" s="200">
        <v>0</v>
      </c>
      <c r="AK401" s="200">
        <v>41143.5</v>
      </c>
      <c r="AL401" s="200">
        <v>105864.84</v>
      </c>
      <c r="AM401" s="200">
        <v>1840</v>
      </c>
      <c r="AN401" s="200">
        <v>0</v>
      </c>
      <c r="AO401" s="200">
        <v>390650</v>
      </c>
      <c r="AP401" s="200">
        <v>0</v>
      </c>
      <c r="AQ401" s="200">
        <v>750</v>
      </c>
      <c r="AR401" s="200">
        <v>133089.3</v>
      </c>
      <c r="AS401" s="200">
        <v>0</v>
      </c>
      <c r="AT401" s="200">
        <v>0</v>
      </c>
      <c r="AU401" s="200">
        <v>0</v>
      </c>
      <c r="AV401" s="200">
        <v>0</v>
      </c>
      <c r="AW401" s="200">
        <v>127485.3</v>
      </c>
      <c r="AX401" s="200">
        <v>3474</v>
      </c>
      <c r="AY401" s="200">
        <v>0</v>
      </c>
      <c r="AZ401" s="200">
        <v>0</v>
      </c>
      <c r="BA401" s="200">
        <v>480</v>
      </c>
      <c r="BB401" s="200">
        <v>0</v>
      </c>
      <c r="BC401" s="200">
        <v>0</v>
      </c>
      <c r="BD401" s="200">
        <v>0</v>
      </c>
      <c r="BE401" s="200">
        <v>0</v>
      </c>
      <c r="BF401" s="200">
        <v>0</v>
      </c>
      <c r="BG401" s="200">
        <v>0</v>
      </c>
      <c r="BH401" s="200">
        <v>1650</v>
      </c>
      <c r="BI401" s="205" t="s">
        <v>320</v>
      </c>
      <c r="BJ401" s="205" t="s">
        <v>320</v>
      </c>
      <c r="BK401" s="205" t="s">
        <v>320</v>
      </c>
      <c r="BL401" s="205" t="s">
        <v>320</v>
      </c>
      <c r="BM401" s="205" t="s">
        <v>320</v>
      </c>
      <c r="BN401" s="205" t="s">
        <v>320</v>
      </c>
      <c r="BO401" s="205" t="s">
        <v>320</v>
      </c>
      <c r="BP401" s="205" t="s">
        <v>320</v>
      </c>
      <c r="BQ401" s="205" t="s">
        <v>320</v>
      </c>
      <c r="BR401" s="205" t="s">
        <v>320</v>
      </c>
      <c r="BS401" s="205" t="s">
        <v>320</v>
      </c>
      <c r="BT401" s="200">
        <v>0</v>
      </c>
      <c r="BU401" s="200">
        <v>0</v>
      </c>
      <c r="BV401" s="200">
        <v>0</v>
      </c>
      <c r="BW401" s="200">
        <v>0</v>
      </c>
      <c r="BX401" s="200">
        <v>0</v>
      </c>
      <c r="BY401" s="200">
        <v>0</v>
      </c>
      <c r="BZ401" s="200">
        <v>0</v>
      </c>
      <c r="CA401" s="200">
        <v>0</v>
      </c>
      <c r="CB401" s="200">
        <v>0</v>
      </c>
      <c r="CC401" s="200">
        <v>0</v>
      </c>
      <c r="CD401" s="200">
        <v>0</v>
      </c>
      <c r="CE401" s="200">
        <v>0</v>
      </c>
      <c r="CF401" s="200">
        <v>0</v>
      </c>
      <c r="CG401" s="200">
        <v>0</v>
      </c>
      <c r="CH401" s="205" t="s">
        <v>320</v>
      </c>
      <c r="CI401" s="200">
        <v>0</v>
      </c>
      <c r="CJ401" s="200">
        <v>0</v>
      </c>
      <c r="CK401" s="200">
        <v>0</v>
      </c>
      <c r="CL401" s="200">
        <v>0</v>
      </c>
      <c r="CM401" s="200">
        <v>0</v>
      </c>
      <c r="CN401" s="200">
        <v>0</v>
      </c>
      <c r="CO401" s="200">
        <v>0</v>
      </c>
      <c r="CP401" s="200">
        <v>0</v>
      </c>
      <c r="CQ401" s="200">
        <v>0</v>
      </c>
      <c r="CR401" s="200">
        <v>0</v>
      </c>
      <c r="CS401" s="200">
        <v>0</v>
      </c>
      <c r="CT401" s="205" t="s">
        <v>320</v>
      </c>
      <c r="CU401" s="209" t="s">
        <v>320</v>
      </c>
    </row>
    <row r="402" ht="15.4" customHeight="1" spans="1:99">
      <c r="A402" s="201" t="s">
        <v>1005</v>
      </c>
      <c r="B402" s="202" t="s">
        <v>134</v>
      </c>
      <c r="C402" s="202" t="s">
        <v>134</v>
      </c>
      <c r="D402" s="202" t="s">
        <v>1006</v>
      </c>
      <c r="E402" s="200">
        <v>568780</v>
      </c>
      <c r="F402" s="200">
        <v>0</v>
      </c>
      <c r="G402" s="200">
        <v>0</v>
      </c>
      <c r="H402" s="200">
        <v>0</v>
      </c>
      <c r="I402" s="200">
        <v>0</v>
      </c>
      <c r="J402" s="200">
        <v>0</v>
      </c>
      <c r="K402" s="200">
        <v>0</v>
      </c>
      <c r="L402" s="200">
        <v>0</v>
      </c>
      <c r="M402" s="200">
        <v>0</v>
      </c>
      <c r="N402" s="200">
        <v>0</v>
      </c>
      <c r="O402" s="200">
        <v>0</v>
      </c>
      <c r="P402" s="200">
        <v>568780</v>
      </c>
      <c r="Q402" s="200">
        <v>506000</v>
      </c>
      <c r="R402" s="200">
        <v>0</v>
      </c>
      <c r="S402" s="200">
        <v>0</v>
      </c>
      <c r="T402" s="200">
        <v>0</v>
      </c>
      <c r="U402" s="200">
        <v>0</v>
      </c>
      <c r="V402" s="200">
        <v>0</v>
      </c>
      <c r="W402" s="200">
        <v>0</v>
      </c>
      <c r="X402" s="200">
        <v>0</v>
      </c>
      <c r="Y402" s="200">
        <v>0</v>
      </c>
      <c r="Z402" s="200">
        <v>0</v>
      </c>
      <c r="AA402" s="200">
        <v>0</v>
      </c>
      <c r="AB402" s="200">
        <v>51780</v>
      </c>
      <c r="AC402" s="200">
        <v>0</v>
      </c>
      <c r="AD402" s="200">
        <v>0</v>
      </c>
      <c r="AE402" s="200">
        <v>0</v>
      </c>
      <c r="AF402" s="200">
        <v>0</v>
      </c>
      <c r="AG402" s="200">
        <v>0</v>
      </c>
      <c r="AH402" s="200">
        <v>0</v>
      </c>
      <c r="AI402" s="200">
        <v>0</v>
      </c>
      <c r="AJ402" s="200">
        <v>0</v>
      </c>
      <c r="AK402" s="200">
        <v>0</v>
      </c>
      <c r="AL402" s="200">
        <v>11000</v>
      </c>
      <c r="AM402" s="200">
        <v>0</v>
      </c>
      <c r="AN402" s="200">
        <v>0</v>
      </c>
      <c r="AO402" s="200">
        <v>0</v>
      </c>
      <c r="AP402" s="200">
        <v>0</v>
      </c>
      <c r="AQ402" s="200">
        <v>0</v>
      </c>
      <c r="AR402" s="200">
        <v>0</v>
      </c>
      <c r="AS402" s="200">
        <v>0</v>
      </c>
      <c r="AT402" s="200">
        <v>0</v>
      </c>
      <c r="AU402" s="200">
        <v>0</v>
      </c>
      <c r="AV402" s="200">
        <v>0</v>
      </c>
      <c r="AW402" s="200">
        <v>0</v>
      </c>
      <c r="AX402" s="200">
        <v>0</v>
      </c>
      <c r="AY402" s="200">
        <v>0</v>
      </c>
      <c r="AZ402" s="200">
        <v>0</v>
      </c>
      <c r="BA402" s="200">
        <v>0</v>
      </c>
      <c r="BB402" s="200">
        <v>0</v>
      </c>
      <c r="BC402" s="200">
        <v>0</v>
      </c>
      <c r="BD402" s="200">
        <v>0</v>
      </c>
      <c r="BE402" s="200">
        <v>0</v>
      </c>
      <c r="BF402" s="200">
        <v>0</v>
      </c>
      <c r="BG402" s="200">
        <v>0</v>
      </c>
      <c r="BH402" s="200">
        <v>0</v>
      </c>
      <c r="BI402" s="205" t="s">
        <v>320</v>
      </c>
      <c r="BJ402" s="205" t="s">
        <v>320</v>
      </c>
      <c r="BK402" s="205" t="s">
        <v>320</v>
      </c>
      <c r="BL402" s="205" t="s">
        <v>320</v>
      </c>
      <c r="BM402" s="205" t="s">
        <v>320</v>
      </c>
      <c r="BN402" s="205" t="s">
        <v>320</v>
      </c>
      <c r="BO402" s="205" t="s">
        <v>320</v>
      </c>
      <c r="BP402" s="205" t="s">
        <v>320</v>
      </c>
      <c r="BQ402" s="205" t="s">
        <v>320</v>
      </c>
      <c r="BR402" s="205" t="s">
        <v>320</v>
      </c>
      <c r="BS402" s="205" t="s">
        <v>320</v>
      </c>
      <c r="BT402" s="200">
        <v>0</v>
      </c>
      <c r="BU402" s="200">
        <v>0</v>
      </c>
      <c r="BV402" s="200">
        <v>0</v>
      </c>
      <c r="BW402" s="200">
        <v>0</v>
      </c>
      <c r="BX402" s="200">
        <v>0</v>
      </c>
      <c r="BY402" s="200">
        <v>0</v>
      </c>
      <c r="BZ402" s="200">
        <v>0</v>
      </c>
      <c r="CA402" s="200">
        <v>0</v>
      </c>
      <c r="CB402" s="200">
        <v>0</v>
      </c>
      <c r="CC402" s="200">
        <v>0</v>
      </c>
      <c r="CD402" s="200">
        <v>0</v>
      </c>
      <c r="CE402" s="200">
        <v>0</v>
      </c>
      <c r="CF402" s="200">
        <v>0</v>
      </c>
      <c r="CG402" s="200">
        <v>0</v>
      </c>
      <c r="CH402" s="205" t="s">
        <v>320</v>
      </c>
      <c r="CI402" s="200">
        <v>0</v>
      </c>
      <c r="CJ402" s="200">
        <v>0</v>
      </c>
      <c r="CK402" s="200">
        <v>0</v>
      </c>
      <c r="CL402" s="200">
        <v>0</v>
      </c>
      <c r="CM402" s="200">
        <v>0</v>
      </c>
      <c r="CN402" s="200">
        <v>0</v>
      </c>
      <c r="CO402" s="200">
        <v>0</v>
      </c>
      <c r="CP402" s="200">
        <v>0</v>
      </c>
      <c r="CQ402" s="200">
        <v>0</v>
      </c>
      <c r="CR402" s="200">
        <v>0</v>
      </c>
      <c r="CS402" s="200">
        <v>0</v>
      </c>
      <c r="CT402" s="205" t="s">
        <v>320</v>
      </c>
      <c r="CU402" s="209" t="s">
        <v>320</v>
      </c>
    </row>
    <row r="403" ht="15.4" customHeight="1" spans="1:99">
      <c r="A403" s="201" t="s">
        <v>1007</v>
      </c>
      <c r="B403" s="202" t="s">
        <v>134</v>
      </c>
      <c r="C403" s="202" t="s">
        <v>134</v>
      </c>
      <c r="D403" s="202" t="s">
        <v>1008</v>
      </c>
      <c r="E403" s="200">
        <v>1384869</v>
      </c>
      <c r="F403" s="200">
        <v>1226862</v>
      </c>
      <c r="G403" s="200">
        <v>443129</v>
      </c>
      <c r="H403" s="200">
        <v>337530</v>
      </c>
      <c r="I403" s="200">
        <v>300373</v>
      </c>
      <c r="J403" s="200">
        <v>0</v>
      </c>
      <c r="K403" s="200">
        <v>23330</v>
      </c>
      <c r="L403" s="200">
        <v>0</v>
      </c>
      <c r="M403" s="200">
        <v>0</v>
      </c>
      <c r="N403" s="200">
        <v>0</v>
      </c>
      <c r="O403" s="200">
        <v>122500</v>
      </c>
      <c r="P403" s="200">
        <v>156957</v>
      </c>
      <c r="Q403" s="200">
        <v>39445.5</v>
      </c>
      <c r="R403" s="200">
        <v>14651.5</v>
      </c>
      <c r="S403" s="200">
        <v>0</v>
      </c>
      <c r="T403" s="200">
        <v>0</v>
      </c>
      <c r="U403" s="200">
        <v>0</v>
      </c>
      <c r="V403" s="200">
        <v>0</v>
      </c>
      <c r="W403" s="200">
        <v>0</v>
      </c>
      <c r="X403" s="200">
        <v>0</v>
      </c>
      <c r="Y403" s="200">
        <v>0</v>
      </c>
      <c r="Z403" s="200">
        <v>0</v>
      </c>
      <c r="AA403" s="200">
        <v>0</v>
      </c>
      <c r="AB403" s="200">
        <v>33000</v>
      </c>
      <c r="AC403" s="200">
        <v>0</v>
      </c>
      <c r="AD403" s="200">
        <v>0</v>
      </c>
      <c r="AE403" s="200">
        <v>0</v>
      </c>
      <c r="AF403" s="200">
        <v>220</v>
      </c>
      <c r="AG403" s="200">
        <v>707</v>
      </c>
      <c r="AH403" s="200">
        <v>0</v>
      </c>
      <c r="AI403" s="200">
        <v>0</v>
      </c>
      <c r="AJ403" s="200">
        <v>0</v>
      </c>
      <c r="AK403" s="200">
        <v>0</v>
      </c>
      <c r="AL403" s="200">
        <v>16433</v>
      </c>
      <c r="AM403" s="200">
        <v>0</v>
      </c>
      <c r="AN403" s="200">
        <v>0</v>
      </c>
      <c r="AO403" s="200">
        <v>0</v>
      </c>
      <c r="AP403" s="200">
        <v>0</v>
      </c>
      <c r="AQ403" s="200">
        <v>52500</v>
      </c>
      <c r="AR403" s="200">
        <v>1050</v>
      </c>
      <c r="AS403" s="200">
        <v>0</v>
      </c>
      <c r="AT403" s="200">
        <v>0</v>
      </c>
      <c r="AU403" s="200">
        <v>0</v>
      </c>
      <c r="AV403" s="200">
        <v>0</v>
      </c>
      <c r="AW403" s="200">
        <v>0</v>
      </c>
      <c r="AX403" s="200">
        <v>0</v>
      </c>
      <c r="AY403" s="200">
        <v>0</v>
      </c>
      <c r="AZ403" s="200">
        <v>0</v>
      </c>
      <c r="BA403" s="200">
        <v>0</v>
      </c>
      <c r="BB403" s="200">
        <v>0</v>
      </c>
      <c r="BC403" s="200">
        <v>0</v>
      </c>
      <c r="BD403" s="200">
        <v>0</v>
      </c>
      <c r="BE403" s="200">
        <v>0</v>
      </c>
      <c r="BF403" s="200">
        <v>0</v>
      </c>
      <c r="BG403" s="200">
        <v>0</v>
      </c>
      <c r="BH403" s="200">
        <v>1050</v>
      </c>
      <c r="BI403" s="205" t="s">
        <v>320</v>
      </c>
      <c r="BJ403" s="205" t="s">
        <v>320</v>
      </c>
      <c r="BK403" s="205" t="s">
        <v>320</v>
      </c>
      <c r="BL403" s="205" t="s">
        <v>320</v>
      </c>
      <c r="BM403" s="205" t="s">
        <v>320</v>
      </c>
      <c r="BN403" s="205" t="s">
        <v>320</v>
      </c>
      <c r="BO403" s="205" t="s">
        <v>320</v>
      </c>
      <c r="BP403" s="205" t="s">
        <v>320</v>
      </c>
      <c r="BQ403" s="205" t="s">
        <v>320</v>
      </c>
      <c r="BR403" s="205" t="s">
        <v>320</v>
      </c>
      <c r="BS403" s="205" t="s">
        <v>320</v>
      </c>
      <c r="BT403" s="200">
        <v>0</v>
      </c>
      <c r="BU403" s="200">
        <v>0</v>
      </c>
      <c r="BV403" s="200">
        <v>0</v>
      </c>
      <c r="BW403" s="200">
        <v>0</v>
      </c>
      <c r="BX403" s="200">
        <v>0</v>
      </c>
      <c r="BY403" s="200">
        <v>0</v>
      </c>
      <c r="BZ403" s="200">
        <v>0</v>
      </c>
      <c r="CA403" s="200">
        <v>0</v>
      </c>
      <c r="CB403" s="200">
        <v>0</v>
      </c>
      <c r="CC403" s="200">
        <v>0</v>
      </c>
      <c r="CD403" s="200">
        <v>0</v>
      </c>
      <c r="CE403" s="200">
        <v>0</v>
      </c>
      <c r="CF403" s="200">
        <v>0</v>
      </c>
      <c r="CG403" s="200">
        <v>0</v>
      </c>
      <c r="CH403" s="205" t="s">
        <v>320</v>
      </c>
      <c r="CI403" s="200">
        <v>0</v>
      </c>
      <c r="CJ403" s="200">
        <v>0</v>
      </c>
      <c r="CK403" s="200">
        <v>0</v>
      </c>
      <c r="CL403" s="200">
        <v>0</v>
      </c>
      <c r="CM403" s="200">
        <v>0</v>
      </c>
      <c r="CN403" s="200">
        <v>0</v>
      </c>
      <c r="CO403" s="200">
        <v>0</v>
      </c>
      <c r="CP403" s="200">
        <v>0</v>
      </c>
      <c r="CQ403" s="200">
        <v>0</v>
      </c>
      <c r="CR403" s="200">
        <v>0</v>
      </c>
      <c r="CS403" s="200">
        <v>0</v>
      </c>
      <c r="CT403" s="205" t="s">
        <v>320</v>
      </c>
      <c r="CU403" s="209" t="s">
        <v>320</v>
      </c>
    </row>
    <row r="404" ht="15.4" customHeight="1" spans="1:99">
      <c r="A404" s="201" t="s">
        <v>1009</v>
      </c>
      <c r="B404" s="202" t="s">
        <v>134</v>
      </c>
      <c r="C404" s="202" t="s">
        <v>134</v>
      </c>
      <c r="D404" s="202" t="s">
        <v>326</v>
      </c>
      <c r="E404" s="200">
        <v>1249162</v>
      </c>
      <c r="F404" s="200">
        <v>1226862</v>
      </c>
      <c r="G404" s="200">
        <v>443129</v>
      </c>
      <c r="H404" s="200">
        <v>337530</v>
      </c>
      <c r="I404" s="200">
        <v>300373</v>
      </c>
      <c r="J404" s="200">
        <v>0</v>
      </c>
      <c r="K404" s="200">
        <v>23330</v>
      </c>
      <c r="L404" s="200">
        <v>0</v>
      </c>
      <c r="M404" s="200">
        <v>0</v>
      </c>
      <c r="N404" s="200">
        <v>0</v>
      </c>
      <c r="O404" s="200">
        <v>122500</v>
      </c>
      <c r="P404" s="200">
        <v>21250</v>
      </c>
      <c r="Q404" s="200">
        <v>4445.5</v>
      </c>
      <c r="R404" s="200">
        <v>151.5</v>
      </c>
      <c r="S404" s="200">
        <v>0</v>
      </c>
      <c r="T404" s="200">
        <v>0</v>
      </c>
      <c r="U404" s="200">
        <v>0</v>
      </c>
      <c r="V404" s="200">
        <v>0</v>
      </c>
      <c r="W404" s="200">
        <v>0</v>
      </c>
      <c r="X404" s="200">
        <v>0</v>
      </c>
      <c r="Y404" s="200">
        <v>0</v>
      </c>
      <c r="Z404" s="200">
        <v>0</v>
      </c>
      <c r="AA404" s="200">
        <v>0</v>
      </c>
      <c r="AB404" s="200">
        <v>0</v>
      </c>
      <c r="AC404" s="200">
        <v>0</v>
      </c>
      <c r="AD404" s="200">
        <v>0</v>
      </c>
      <c r="AE404" s="200">
        <v>0</v>
      </c>
      <c r="AF404" s="200">
        <v>220</v>
      </c>
      <c r="AG404" s="200">
        <v>0</v>
      </c>
      <c r="AH404" s="200">
        <v>0</v>
      </c>
      <c r="AI404" s="200">
        <v>0</v>
      </c>
      <c r="AJ404" s="200">
        <v>0</v>
      </c>
      <c r="AK404" s="200">
        <v>0</v>
      </c>
      <c r="AL404" s="200">
        <v>16433</v>
      </c>
      <c r="AM404" s="200">
        <v>0</v>
      </c>
      <c r="AN404" s="200">
        <v>0</v>
      </c>
      <c r="AO404" s="200">
        <v>0</v>
      </c>
      <c r="AP404" s="200">
        <v>0</v>
      </c>
      <c r="AQ404" s="200">
        <v>0</v>
      </c>
      <c r="AR404" s="200">
        <v>1050</v>
      </c>
      <c r="AS404" s="200">
        <v>0</v>
      </c>
      <c r="AT404" s="200">
        <v>0</v>
      </c>
      <c r="AU404" s="200">
        <v>0</v>
      </c>
      <c r="AV404" s="200">
        <v>0</v>
      </c>
      <c r="AW404" s="200">
        <v>0</v>
      </c>
      <c r="AX404" s="200">
        <v>0</v>
      </c>
      <c r="AY404" s="200">
        <v>0</v>
      </c>
      <c r="AZ404" s="200">
        <v>0</v>
      </c>
      <c r="BA404" s="200">
        <v>0</v>
      </c>
      <c r="BB404" s="200">
        <v>0</v>
      </c>
      <c r="BC404" s="200">
        <v>0</v>
      </c>
      <c r="BD404" s="200">
        <v>0</v>
      </c>
      <c r="BE404" s="200">
        <v>0</v>
      </c>
      <c r="BF404" s="200">
        <v>0</v>
      </c>
      <c r="BG404" s="200">
        <v>0</v>
      </c>
      <c r="BH404" s="200">
        <v>1050</v>
      </c>
      <c r="BI404" s="205" t="s">
        <v>320</v>
      </c>
      <c r="BJ404" s="205" t="s">
        <v>320</v>
      </c>
      <c r="BK404" s="205" t="s">
        <v>320</v>
      </c>
      <c r="BL404" s="205" t="s">
        <v>320</v>
      </c>
      <c r="BM404" s="205" t="s">
        <v>320</v>
      </c>
      <c r="BN404" s="205" t="s">
        <v>320</v>
      </c>
      <c r="BO404" s="205" t="s">
        <v>320</v>
      </c>
      <c r="BP404" s="205" t="s">
        <v>320</v>
      </c>
      <c r="BQ404" s="205" t="s">
        <v>320</v>
      </c>
      <c r="BR404" s="205" t="s">
        <v>320</v>
      </c>
      <c r="BS404" s="205" t="s">
        <v>320</v>
      </c>
      <c r="BT404" s="200">
        <v>0</v>
      </c>
      <c r="BU404" s="200">
        <v>0</v>
      </c>
      <c r="BV404" s="200">
        <v>0</v>
      </c>
      <c r="BW404" s="200">
        <v>0</v>
      </c>
      <c r="BX404" s="200">
        <v>0</v>
      </c>
      <c r="BY404" s="200">
        <v>0</v>
      </c>
      <c r="BZ404" s="200">
        <v>0</v>
      </c>
      <c r="CA404" s="200">
        <v>0</v>
      </c>
      <c r="CB404" s="200">
        <v>0</v>
      </c>
      <c r="CC404" s="200">
        <v>0</v>
      </c>
      <c r="CD404" s="200">
        <v>0</v>
      </c>
      <c r="CE404" s="200">
        <v>0</v>
      </c>
      <c r="CF404" s="200">
        <v>0</v>
      </c>
      <c r="CG404" s="200">
        <v>0</v>
      </c>
      <c r="CH404" s="205" t="s">
        <v>320</v>
      </c>
      <c r="CI404" s="200">
        <v>0</v>
      </c>
      <c r="CJ404" s="200">
        <v>0</v>
      </c>
      <c r="CK404" s="200">
        <v>0</v>
      </c>
      <c r="CL404" s="200">
        <v>0</v>
      </c>
      <c r="CM404" s="200">
        <v>0</v>
      </c>
      <c r="CN404" s="200">
        <v>0</v>
      </c>
      <c r="CO404" s="200">
        <v>0</v>
      </c>
      <c r="CP404" s="200">
        <v>0</v>
      </c>
      <c r="CQ404" s="200">
        <v>0</v>
      </c>
      <c r="CR404" s="200">
        <v>0</v>
      </c>
      <c r="CS404" s="200">
        <v>0</v>
      </c>
      <c r="CT404" s="205" t="s">
        <v>320</v>
      </c>
      <c r="CU404" s="209" t="s">
        <v>320</v>
      </c>
    </row>
    <row r="405" ht="15.4" customHeight="1" spans="1:99">
      <c r="A405" s="201" t="s">
        <v>1010</v>
      </c>
      <c r="B405" s="202" t="s">
        <v>134</v>
      </c>
      <c r="C405" s="202" t="s">
        <v>134</v>
      </c>
      <c r="D405" s="202" t="s">
        <v>328</v>
      </c>
      <c r="E405" s="200">
        <v>125707</v>
      </c>
      <c r="F405" s="200">
        <v>0</v>
      </c>
      <c r="G405" s="200">
        <v>0</v>
      </c>
      <c r="H405" s="200">
        <v>0</v>
      </c>
      <c r="I405" s="200">
        <v>0</v>
      </c>
      <c r="J405" s="200">
        <v>0</v>
      </c>
      <c r="K405" s="200">
        <v>0</v>
      </c>
      <c r="L405" s="200">
        <v>0</v>
      </c>
      <c r="M405" s="200">
        <v>0</v>
      </c>
      <c r="N405" s="200">
        <v>0</v>
      </c>
      <c r="O405" s="200">
        <v>0</v>
      </c>
      <c r="P405" s="200">
        <v>125707</v>
      </c>
      <c r="Q405" s="200">
        <v>35000</v>
      </c>
      <c r="R405" s="200">
        <v>14500</v>
      </c>
      <c r="S405" s="200">
        <v>0</v>
      </c>
      <c r="T405" s="200">
        <v>0</v>
      </c>
      <c r="U405" s="200">
        <v>0</v>
      </c>
      <c r="V405" s="200">
        <v>0</v>
      </c>
      <c r="W405" s="200">
        <v>0</v>
      </c>
      <c r="X405" s="200">
        <v>0</v>
      </c>
      <c r="Y405" s="200">
        <v>0</v>
      </c>
      <c r="Z405" s="200">
        <v>0</v>
      </c>
      <c r="AA405" s="200">
        <v>0</v>
      </c>
      <c r="AB405" s="200">
        <v>23000</v>
      </c>
      <c r="AC405" s="200">
        <v>0</v>
      </c>
      <c r="AD405" s="200">
        <v>0</v>
      </c>
      <c r="AE405" s="200">
        <v>0</v>
      </c>
      <c r="AF405" s="200">
        <v>0</v>
      </c>
      <c r="AG405" s="200">
        <v>707</v>
      </c>
      <c r="AH405" s="200">
        <v>0</v>
      </c>
      <c r="AI405" s="200">
        <v>0</v>
      </c>
      <c r="AJ405" s="200">
        <v>0</v>
      </c>
      <c r="AK405" s="200">
        <v>0</v>
      </c>
      <c r="AL405" s="200">
        <v>0</v>
      </c>
      <c r="AM405" s="200">
        <v>0</v>
      </c>
      <c r="AN405" s="200">
        <v>0</v>
      </c>
      <c r="AO405" s="200">
        <v>0</v>
      </c>
      <c r="AP405" s="200">
        <v>0</v>
      </c>
      <c r="AQ405" s="200">
        <v>52500</v>
      </c>
      <c r="AR405" s="200">
        <v>0</v>
      </c>
      <c r="AS405" s="200">
        <v>0</v>
      </c>
      <c r="AT405" s="200">
        <v>0</v>
      </c>
      <c r="AU405" s="200">
        <v>0</v>
      </c>
      <c r="AV405" s="200">
        <v>0</v>
      </c>
      <c r="AW405" s="200">
        <v>0</v>
      </c>
      <c r="AX405" s="200">
        <v>0</v>
      </c>
      <c r="AY405" s="200">
        <v>0</v>
      </c>
      <c r="AZ405" s="200">
        <v>0</v>
      </c>
      <c r="BA405" s="200">
        <v>0</v>
      </c>
      <c r="BB405" s="200">
        <v>0</v>
      </c>
      <c r="BC405" s="200">
        <v>0</v>
      </c>
      <c r="BD405" s="200">
        <v>0</v>
      </c>
      <c r="BE405" s="200">
        <v>0</v>
      </c>
      <c r="BF405" s="200">
        <v>0</v>
      </c>
      <c r="BG405" s="200">
        <v>0</v>
      </c>
      <c r="BH405" s="200">
        <v>0</v>
      </c>
      <c r="BI405" s="205" t="s">
        <v>320</v>
      </c>
      <c r="BJ405" s="205" t="s">
        <v>320</v>
      </c>
      <c r="BK405" s="205" t="s">
        <v>320</v>
      </c>
      <c r="BL405" s="205" t="s">
        <v>320</v>
      </c>
      <c r="BM405" s="205" t="s">
        <v>320</v>
      </c>
      <c r="BN405" s="205" t="s">
        <v>320</v>
      </c>
      <c r="BO405" s="205" t="s">
        <v>320</v>
      </c>
      <c r="BP405" s="205" t="s">
        <v>320</v>
      </c>
      <c r="BQ405" s="205" t="s">
        <v>320</v>
      </c>
      <c r="BR405" s="205" t="s">
        <v>320</v>
      </c>
      <c r="BS405" s="205" t="s">
        <v>320</v>
      </c>
      <c r="BT405" s="200">
        <v>0</v>
      </c>
      <c r="BU405" s="200">
        <v>0</v>
      </c>
      <c r="BV405" s="200">
        <v>0</v>
      </c>
      <c r="BW405" s="200">
        <v>0</v>
      </c>
      <c r="BX405" s="200">
        <v>0</v>
      </c>
      <c r="BY405" s="200">
        <v>0</v>
      </c>
      <c r="BZ405" s="200">
        <v>0</v>
      </c>
      <c r="CA405" s="200">
        <v>0</v>
      </c>
      <c r="CB405" s="200">
        <v>0</v>
      </c>
      <c r="CC405" s="200">
        <v>0</v>
      </c>
      <c r="CD405" s="200">
        <v>0</v>
      </c>
      <c r="CE405" s="200">
        <v>0</v>
      </c>
      <c r="CF405" s="200">
        <v>0</v>
      </c>
      <c r="CG405" s="200">
        <v>0</v>
      </c>
      <c r="CH405" s="205" t="s">
        <v>320</v>
      </c>
      <c r="CI405" s="200">
        <v>0</v>
      </c>
      <c r="CJ405" s="200">
        <v>0</v>
      </c>
      <c r="CK405" s="200">
        <v>0</v>
      </c>
      <c r="CL405" s="200">
        <v>0</v>
      </c>
      <c r="CM405" s="200">
        <v>0</v>
      </c>
      <c r="CN405" s="200">
        <v>0</v>
      </c>
      <c r="CO405" s="200">
        <v>0</v>
      </c>
      <c r="CP405" s="200">
        <v>0</v>
      </c>
      <c r="CQ405" s="200">
        <v>0</v>
      </c>
      <c r="CR405" s="200">
        <v>0</v>
      </c>
      <c r="CS405" s="200">
        <v>0</v>
      </c>
      <c r="CT405" s="205" t="s">
        <v>320</v>
      </c>
      <c r="CU405" s="209" t="s">
        <v>320</v>
      </c>
    </row>
    <row r="406" ht="15.4" customHeight="1" spans="1:99">
      <c r="A406" s="201" t="s">
        <v>1011</v>
      </c>
      <c r="B406" s="202" t="s">
        <v>134</v>
      </c>
      <c r="C406" s="202" t="s">
        <v>134</v>
      </c>
      <c r="D406" s="202" t="s">
        <v>1012</v>
      </c>
      <c r="E406" s="200">
        <v>10000</v>
      </c>
      <c r="F406" s="200">
        <v>0</v>
      </c>
      <c r="G406" s="200">
        <v>0</v>
      </c>
      <c r="H406" s="200">
        <v>0</v>
      </c>
      <c r="I406" s="200">
        <v>0</v>
      </c>
      <c r="J406" s="200">
        <v>0</v>
      </c>
      <c r="K406" s="200">
        <v>0</v>
      </c>
      <c r="L406" s="200">
        <v>0</v>
      </c>
      <c r="M406" s="200">
        <v>0</v>
      </c>
      <c r="N406" s="200">
        <v>0</v>
      </c>
      <c r="O406" s="200">
        <v>0</v>
      </c>
      <c r="P406" s="200">
        <v>10000</v>
      </c>
      <c r="Q406" s="200">
        <v>0</v>
      </c>
      <c r="R406" s="200">
        <v>0</v>
      </c>
      <c r="S406" s="200">
        <v>0</v>
      </c>
      <c r="T406" s="200">
        <v>0</v>
      </c>
      <c r="U406" s="200">
        <v>0</v>
      </c>
      <c r="V406" s="200">
        <v>0</v>
      </c>
      <c r="W406" s="200">
        <v>0</v>
      </c>
      <c r="X406" s="200">
        <v>0</v>
      </c>
      <c r="Y406" s="200">
        <v>0</v>
      </c>
      <c r="Z406" s="200">
        <v>0</v>
      </c>
      <c r="AA406" s="200">
        <v>0</v>
      </c>
      <c r="AB406" s="200">
        <v>10000</v>
      </c>
      <c r="AC406" s="200">
        <v>0</v>
      </c>
      <c r="AD406" s="200">
        <v>0</v>
      </c>
      <c r="AE406" s="200">
        <v>0</v>
      </c>
      <c r="AF406" s="200">
        <v>0</v>
      </c>
      <c r="AG406" s="200">
        <v>0</v>
      </c>
      <c r="AH406" s="200">
        <v>0</v>
      </c>
      <c r="AI406" s="200">
        <v>0</v>
      </c>
      <c r="AJ406" s="200">
        <v>0</v>
      </c>
      <c r="AK406" s="200">
        <v>0</v>
      </c>
      <c r="AL406" s="200">
        <v>0</v>
      </c>
      <c r="AM406" s="200">
        <v>0</v>
      </c>
      <c r="AN406" s="200">
        <v>0</v>
      </c>
      <c r="AO406" s="200">
        <v>0</v>
      </c>
      <c r="AP406" s="200">
        <v>0</v>
      </c>
      <c r="AQ406" s="200">
        <v>0</v>
      </c>
      <c r="AR406" s="200">
        <v>0</v>
      </c>
      <c r="AS406" s="200">
        <v>0</v>
      </c>
      <c r="AT406" s="200">
        <v>0</v>
      </c>
      <c r="AU406" s="200">
        <v>0</v>
      </c>
      <c r="AV406" s="200">
        <v>0</v>
      </c>
      <c r="AW406" s="200">
        <v>0</v>
      </c>
      <c r="AX406" s="200">
        <v>0</v>
      </c>
      <c r="AY406" s="200">
        <v>0</v>
      </c>
      <c r="AZ406" s="200">
        <v>0</v>
      </c>
      <c r="BA406" s="200">
        <v>0</v>
      </c>
      <c r="BB406" s="200">
        <v>0</v>
      </c>
      <c r="BC406" s="200">
        <v>0</v>
      </c>
      <c r="BD406" s="200">
        <v>0</v>
      </c>
      <c r="BE406" s="200">
        <v>0</v>
      </c>
      <c r="BF406" s="200">
        <v>0</v>
      </c>
      <c r="BG406" s="200">
        <v>0</v>
      </c>
      <c r="BH406" s="200">
        <v>0</v>
      </c>
      <c r="BI406" s="205" t="s">
        <v>320</v>
      </c>
      <c r="BJ406" s="205" t="s">
        <v>320</v>
      </c>
      <c r="BK406" s="205" t="s">
        <v>320</v>
      </c>
      <c r="BL406" s="205" t="s">
        <v>320</v>
      </c>
      <c r="BM406" s="205" t="s">
        <v>320</v>
      </c>
      <c r="BN406" s="205" t="s">
        <v>320</v>
      </c>
      <c r="BO406" s="205" t="s">
        <v>320</v>
      </c>
      <c r="BP406" s="205" t="s">
        <v>320</v>
      </c>
      <c r="BQ406" s="205" t="s">
        <v>320</v>
      </c>
      <c r="BR406" s="205" t="s">
        <v>320</v>
      </c>
      <c r="BS406" s="205" t="s">
        <v>320</v>
      </c>
      <c r="BT406" s="200">
        <v>0</v>
      </c>
      <c r="BU406" s="200">
        <v>0</v>
      </c>
      <c r="BV406" s="200">
        <v>0</v>
      </c>
      <c r="BW406" s="200">
        <v>0</v>
      </c>
      <c r="BX406" s="200">
        <v>0</v>
      </c>
      <c r="BY406" s="200">
        <v>0</v>
      </c>
      <c r="BZ406" s="200">
        <v>0</v>
      </c>
      <c r="CA406" s="200">
        <v>0</v>
      </c>
      <c r="CB406" s="200">
        <v>0</v>
      </c>
      <c r="CC406" s="200">
        <v>0</v>
      </c>
      <c r="CD406" s="200">
        <v>0</v>
      </c>
      <c r="CE406" s="200">
        <v>0</v>
      </c>
      <c r="CF406" s="200">
        <v>0</v>
      </c>
      <c r="CG406" s="200">
        <v>0</v>
      </c>
      <c r="CH406" s="205" t="s">
        <v>320</v>
      </c>
      <c r="CI406" s="200">
        <v>0</v>
      </c>
      <c r="CJ406" s="200">
        <v>0</v>
      </c>
      <c r="CK406" s="200">
        <v>0</v>
      </c>
      <c r="CL406" s="200">
        <v>0</v>
      </c>
      <c r="CM406" s="200">
        <v>0</v>
      </c>
      <c r="CN406" s="200">
        <v>0</v>
      </c>
      <c r="CO406" s="200">
        <v>0</v>
      </c>
      <c r="CP406" s="200">
        <v>0</v>
      </c>
      <c r="CQ406" s="200">
        <v>0</v>
      </c>
      <c r="CR406" s="200">
        <v>0</v>
      </c>
      <c r="CS406" s="200">
        <v>0</v>
      </c>
      <c r="CT406" s="205" t="s">
        <v>320</v>
      </c>
      <c r="CU406" s="209" t="s">
        <v>320</v>
      </c>
    </row>
    <row r="407" ht="15.4" customHeight="1" spans="1:99">
      <c r="A407" s="201" t="s">
        <v>1013</v>
      </c>
      <c r="B407" s="202" t="s">
        <v>134</v>
      </c>
      <c r="C407" s="202" t="s">
        <v>134</v>
      </c>
      <c r="D407" s="202" t="s">
        <v>1014</v>
      </c>
      <c r="E407" s="200">
        <v>293196</v>
      </c>
      <c r="F407" s="200">
        <v>277443</v>
      </c>
      <c r="G407" s="200">
        <v>240778</v>
      </c>
      <c r="H407" s="200">
        <v>0</v>
      </c>
      <c r="I407" s="200">
        <v>0</v>
      </c>
      <c r="J407" s="200">
        <v>0</v>
      </c>
      <c r="K407" s="200">
        <v>11665</v>
      </c>
      <c r="L407" s="200">
        <v>0</v>
      </c>
      <c r="M407" s="200">
        <v>0</v>
      </c>
      <c r="N407" s="200">
        <v>0</v>
      </c>
      <c r="O407" s="200">
        <v>25000</v>
      </c>
      <c r="P407" s="200">
        <v>15753</v>
      </c>
      <c r="Q407" s="200">
        <v>11050</v>
      </c>
      <c r="R407" s="200">
        <v>0</v>
      </c>
      <c r="S407" s="200">
        <v>0</v>
      </c>
      <c r="T407" s="200">
        <v>0</v>
      </c>
      <c r="U407" s="200">
        <v>0</v>
      </c>
      <c r="V407" s="200">
        <v>0</v>
      </c>
      <c r="W407" s="200">
        <v>0</v>
      </c>
      <c r="X407" s="200">
        <v>0</v>
      </c>
      <c r="Y407" s="200">
        <v>0</v>
      </c>
      <c r="Z407" s="200">
        <v>0</v>
      </c>
      <c r="AA407" s="200">
        <v>0</v>
      </c>
      <c r="AB407" s="200">
        <v>0</v>
      </c>
      <c r="AC407" s="200">
        <v>0</v>
      </c>
      <c r="AD407" s="200">
        <v>0</v>
      </c>
      <c r="AE407" s="200">
        <v>0</v>
      </c>
      <c r="AF407" s="200">
        <v>0</v>
      </c>
      <c r="AG407" s="200">
        <v>0</v>
      </c>
      <c r="AH407" s="200">
        <v>0</v>
      </c>
      <c r="AI407" s="200">
        <v>0</v>
      </c>
      <c r="AJ407" s="200">
        <v>0</v>
      </c>
      <c r="AK407" s="200">
        <v>0</v>
      </c>
      <c r="AL407" s="200">
        <v>4703</v>
      </c>
      <c r="AM407" s="200">
        <v>0</v>
      </c>
      <c r="AN407" s="200">
        <v>0</v>
      </c>
      <c r="AO407" s="200">
        <v>0</v>
      </c>
      <c r="AP407" s="200">
        <v>0</v>
      </c>
      <c r="AQ407" s="200">
        <v>0</v>
      </c>
      <c r="AR407" s="200">
        <v>0</v>
      </c>
      <c r="AS407" s="200">
        <v>0</v>
      </c>
      <c r="AT407" s="200">
        <v>0</v>
      </c>
      <c r="AU407" s="200">
        <v>0</v>
      </c>
      <c r="AV407" s="200">
        <v>0</v>
      </c>
      <c r="AW407" s="200">
        <v>0</v>
      </c>
      <c r="AX407" s="200">
        <v>0</v>
      </c>
      <c r="AY407" s="200">
        <v>0</v>
      </c>
      <c r="AZ407" s="200">
        <v>0</v>
      </c>
      <c r="BA407" s="200">
        <v>0</v>
      </c>
      <c r="BB407" s="200">
        <v>0</v>
      </c>
      <c r="BC407" s="200">
        <v>0</v>
      </c>
      <c r="BD407" s="200">
        <v>0</v>
      </c>
      <c r="BE407" s="200">
        <v>0</v>
      </c>
      <c r="BF407" s="200">
        <v>0</v>
      </c>
      <c r="BG407" s="200">
        <v>0</v>
      </c>
      <c r="BH407" s="200">
        <v>0</v>
      </c>
      <c r="BI407" s="205" t="s">
        <v>320</v>
      </c>
      <c r="BJ407" s="205" t="s">
        <v>320</v>
      </c>
      <c r="BK407" s="205" t="s">
        <v>320</v>
      </c>
      <c r="BL407" s="205" t="s">
        <v>320</v>
      </c>
      <c r="BM407" s="205" t="s">
        <v>320</v>
      </c>
      <c r="BN407" s="205" t="s">
        <v>320</v>
      </c>
      <c r="BO407" s="205" t="s">
        <v>320</v>
      </c>
      <c r="BP407" s="205" t="s">
        <v>320</v>
      </c>
      <c r="BQ407" s="205" t="s">
        <v>320</v>
      </c>
      <c r="BR407" s="205" t="s">
        <v>320</v>
      </c>
      <c r="BS407" s="205" t="s">
        <v>320</v>
      </c>
      <c r="BT407" s="200">
        <v>0</v>
      </c>
      <c r="BU407" s="200">
        <v>0</v>
      </c>
      <c r="BV407" s="200">
        <v>0</v>
      </c>
      <c r="BW407" s="200">
        <v>0</v>
      </c>
      <c r="BX407" s="200">
        <v>0</v>
      </c>
      <c r="BY407" s="200">
        <v>0</v>
      </c>
      <c r="BZ407" s="200">
        <v>0</v>
      </c>
      <c r="CA407" s="200">
        <v>0</v>
      </c>
      <c r="CB407" s="200">
        <v>0</v>
      </c>
      <c r="CC407" s="200">
        <v>0</v>
      </c>
      <c r="CD407" s="200">
        <v>0</v>
      </c>
      <c r="CE407" s="200">
        <v>0</v>
      </c>
      <c r="CF407" s="200">
        <v>0</v>
      </c>
      <c r="CG407" s="200">
        <v>0</v>
      </c>
      <c r="CH407" s="205" t="s">
        <v>320</v>
      </c>
      <c r="CI407" s="200">
        <v>0</v>
      </c>
      <c r="CJ407" s="200">
        <v>0</v>
      </c>
      <c r="CK407" s="200">
        <v>0</v>
      </c>
      <c r="CL407" s="200">
        <v>0</v>
      </c>
      <c r="CM407" s="200">
        <v>0</v>
      </c>
      <c r="CN407" s="200">
        <v>0</v>
      </c>
      <c r="CO407" s="200">
        <v>0</v>
      </c>
      <c r="CP407" s="200">
        <v>0</v>
      </c>
      <c r="CQ407" s="200">
        <v>0</v>
      </c>
      <c r="CR407" s="200">
        <v>0</v>
      </c>
      <c r="CS407" s="200">
        <v>0</v>
      </c>
      <c r="CT407" s="205" t="s">
        <v>320</v>
      </c>
      <c r="CU407" s="209" t="s">
        <v>320</v>
      </c>
    </row>
    <row r="408" ht="15.4" customHeight="1" spans="1:99">
      <c r="A408" s="201" t="s">
        <v>1015</v>
      </c>
      <c r="B408" s="202" t="s">
        <v>134</v>
      </c>
      <c r="C408" s="202" t="s">
        <v>134</v>
      </c>
      <c r="D408" s="202" t="s">
        <v>326</v>
      </c>
      <c r="E408" s="200">
        <v>4703</v>
      </c>
      <c r="F408" s="200">
        <v>0</v>
      </c>
      <c r="G408" s="200">
        <v>0</v>
      </c>
      <c r="H408" s="200">
        <v>0</v>
      </c>
      <c r="I408" s="200">
        <v>0</v>
      </c>
      <c r="J408" s="200">
        <v>0</v>
      </c>
      <c r="K408" s="200">
        <v>0</v>
      </c>
      <c r="L408" s="200">
        <v>0</v>
      </c>
      <c r="M408" s="200">
        <v>0</v>
      </c>
      <c r="N408" s="200">
        <v>0</v>
      </c>
      <c r="O408" s="200">
        <v>0</v>
      </c>
      <c r="P408" s="200">
        <v>4703</v>
      </c>
      <c r="Q408" s="200">
        <v>0</v>
      </c>
      <c r="R408" s="200">
        <v>0</v>
      </c>
      <c r="S408" s="200">
        <v>0</v>
      </c>
      <c r="T408" s="200">
        <v>0</v>
      </c>
      <c r="U408" s="200">
        <v>0</v>
      </c>
      <c r="V408" s="200">
        <v>0</v>
      </c>
      <c r="W408" s="200">
        <v>0</v>
      </c>
      <c r="X408" s="200">
        <v>0</v>
      </c>
      <c r="Y408" s="200">
        <v>0</v>
      </c>
      <c r="Z408" s="200">
        <v>0</v>
      </c>
      <c r="AA408" s="200">
        <v>0</v>
      </c>
      <c r="AB408" s="200">
        <v>0</v>
      </c>
      <c r="AC408" s="200">
        <v>0</v>
      </c>
      <c r="AD408" s="200">
        <v>0</v>
      </c>
      <c r="AE408" s="200">
        <v>0</v>
      </c>
      <c r="AF408" s="200">
        <v>0</v>
      </c>
      <c r="AG408" s="200">
        <v>0</v>
      </c>
      <c r="AH408" s="200">
        <v>0</v>
      </c>
      <c r="AI408" s="200">
        <v>0</v>
      </c>
      <c r="AJ408" s="200">
        <v>0</v>
      </c>
      <c r="AK408" s="200">
        <v>0</v>
      </c>
      <c r="AL408" s="200">
        <v>4703</v>
      </c>
      <c r="AM408" s="200">
        <v>0</v>
      </c>
      <c r="AN408" s="200">
        <v>0</v>
      </c>
      <c r="AO408" s="200">
        <v>0</v>
      </c>
      <c r="AP408" s="200">
        <v>0</v>
      </c>
      <c r="AQ408" s="200">
        <v>0</v>
      </c>
      <c r="AR408" s="200">
        <v>0</v>
      </c>
      <c r="AS408" s="200">
        <v>0</v>
      </c>
      <c r="AT408" s="200">
        <v>0</v>
      </c>
      <c r="AU408" s="200">
        <v>0</v>
      </c>
      <c r="AV408" s="200">
        <v>0</v>
      </c>
      <c r="AW408" s="200">
        <v>0</v>
      </c>
      <c r="AX408" s="200">
        <v>0</v>
      </c>
      <c r="AY408" s="200">
        <v>0</v>
      </c>
      <c r="AZ408" s="200">
        <v>0</v>
      </c>
      <c r="BA408" s="200">
        <v>0</v>
      </c>
      <c r="BB408" s="200">
        <v>0</v>
      </c>
      <c r="BC408" s="200">
        <v>0</v>
      </c>
      <c r="BD408" s="200">
        <v>0</v>
      </c>
      <c r="BE408" s="200">
        <v>0</v>
      </c>
      <c r="BF408" s="200">
        <v>0</v>
      </c>
      <c r="BG408" s="200">
        <v>0</v>
      </c>
      <c r="BH408" s="200">
        <v>0</v>
      </c>
      <c r="BI408" s="205" t="s">
        <v>320</v>
      </c>
      <c r="BJ408" s="205" t="s">
        <v>320</v>
      </c>
      <c r="BK408" s="205" t="s">
        <v>320</v>
      </c>
      <c r="BL408" s="205" t="s">
        <v>320</v>
      </c>
      <c r="BM408" s="205" t="s">
        <v>320</v>
      </c>
      <c r="BN408" s="205" t="s">
        <v>320</v>
      </c>
      <c r="BO408" s="205" t="s">
        <v>320</v>
      </c>
      <c r="BP408" s="205" t="s">
        <v>320</v>
      </c>
      <c r="BQ408" s="205" t="s">
        <v>320</v>
      </c>
      <c r="BR408" s="205" t="s">
        <v>320</v>
      </c>
      <c r="BS408" s="205" t="s">
        <v>320</v>
      </c>
      <c r="BT408" s="200">
        <v>0</v>
      </c>
      <c r="BU408" s="200">
        <v>0</v>
      </c>
      <c r="BV408" s="200">
        <v>0</v>
      </c>
      <c r="BW408" s="200">
        <v>0</v>
      </c>
      <c r="BX408" s="200">
        <v>0</v>
      </c>
      <c r="BY408" s="200">
        <v>0</v>
      </c>
      <c r="BZ408" s="200">
        <v>0</v>
      </c>
      <c r="CA408" s="200">
        <v>0</v>
      </c>
      <c r="CB408" s="200">
        <v>0</v>
      </c>
      <c r="CC408" s="200">
        <v>0</v>
      </c>
      <c r="CD408" s="200">
        <v>0</v>
      </c>
      <c r="CE408" s="200">
        <v>0</v>
      </c>
      <c r="CF408" s="200">
        <v>0</v>
      </c>
      <c r="CG408" s="200">
        <v>0</v>
      </c>
      <c r="CH408" s="205" t="s">
        <v>320</v>
      </c>
      <c r="CI408" s="200">
        <v>0</v>
      </c>
      <c r="CJ408" s="200">
        <v>0</v>
      </c>
      <c r="CK408" s="200">
        <v>0</v>
      </c>
      <c r="CL408" s="200">
        <v>0</v>
      </c>
      <c r="CM408" s="200">
        <v>0</v>
      </c>
      <c r="CN408" s="200">
        <v>0</v>
      </c>
      <c r="CO408" s="200">
        <v>0</v>
      </c>
      <c r="CP408" s="200">
        <v>0</v>
      </c>
      <c r="CQ408" s="200">
        <v>0</v>
      </c>
      <c r="CR408" s="200">
        <v>0</v>
      </c>
      <c r="CS408" s="200">
        <v>0</v>
      </c>
      <c r="CT408" s="205" t="s">
        <v>320</v>
      </c>
      <c r="CU408" s="209" t="s">
        <v>320</v>
      </c>
    </row>
    <row r="409" ht="15.4" customHeight="1" spans="1:99">
      <c r="A409" s="201" t="s">
        <v>1016</v>
      </c>
      <c r="B409" s="202" t="s">
        <v>134</v>
      </c>
      <c r="C409" s="202" t="s">
        <v>134</v>
      </c>
      <c r="D409" s="202" t="s">
        <v>1017</v>
      </c>
      <c r="E409" s="200">
        <v>288493</v>
      </c>
      <c r="F409" s="200">
        <v>277443</v>
      </c>
      <c r="G409" s="200">
        <v>240778</v>
      </c>
      <c r="H409" s="200">
        <v>0</v>
      </c>
      <c r="I409" s="200">
        <v>0</v>
      </c>
      <c r="J409" s="200">
        <v>0</v>
      </c>
      <c r="K409" s="200">
        <v>11665</v>
      </c>
      <c r="L409" s="200">
        <v>0</v>
      </c>
      <c r="M409" s="200">
        <v>0</v>
      </c>
      <c r="N409" s="200">
        <v>0</v>
      </c>
      <c r="O409" s="200">
        <v>25000</v>
      </c>
      <c r="P409" s="200">
        <v>11050</v>
      </c>
      <c r="Q409" s="200">
        <v>11050</v>
      </c>
      <c r="R409" s="200">
        <v>0</v>
      </c>
      <c r="S409" s="200">
        <v>0</v>
      </c>
      <c r="T409" s="200">
        <v>0</v>
      </c>
      <c r="U409" s="200">
        <v>0</v>
      </c>
      <c r="V409" s="200">
        <v>0</v>
      </c>
      <c r="W409" s="200">
        <v>0</v>
      </c>
      <c r="X409" s="200">
        <v>0</v>
      </c>
      <c r="Y409" s="200">
        <v>0</v>
      </c>
      <c r="Z409" s="200">
        <v>0</v>
      </c>
      <c r="AA409" s="200">
        <v>0</v>
      </c>
      <c r="AB409" s="200">
        <v>0</v>
      </c>
      <c r="AC409" s="200">
        <v>0</v>
      </c>
      <c r="AD409" s="200">
        <v>0</v>
      </c>
      <c r="AE409" s="200">
        <v>0</v>
      </c>
      <c r="AF409" s="200">
        <v>0</v>
      </c>
      <c r="AG409" s="200">
        <v>0</v>
      </c>
      <c r="AH409" s="200">
        <v>0</v>
      </c>
      <c r="AI409" s="200">
        <v>0</v>
      </c>
      <c r="AJ409" s="200">
        <v>0</v>
      </c>
      <c r="AK409" s="200">
        <v>0</v>
      </c>
      <c r="AL409" s="200">
        <v>0</v>
      </c>
      <c r="AM409" s="200">
        <v>0</v>
      </c>
      <c r="AN409" s="200">
        <v>0</v>
      </c>
      <c r="AO409" s="200">
        <v>0</v>
      </c>
      <c r="AP409" s="200">
        <v>0</v>
      </c>
      <c r="AQ409" s="200">
        <v>0</v>
      </c>
      <c r="AR409" s="200">
        <v>0</v>
      </c>
      <c r="AS409" s="200">
        <v>0</v>
      </c>
      <c r="AT409" s="200">
        <v>0</v>
      </c>
      <c r="AU409" s="200">
        <v>0</v>
      </c>
      <c r="AV409" s="200">
        <v>0</v>
      </c>
      <c r="AW409" s="200">
        <v>0</v>
      </c>
      <c r="AX409" s="200">
        <v>0</v>
      </c>
      <c r="AY409" s="200">
        <v>0</v>
      </c>
      <c r="AZ409" s="200">
        <v>0</v>
      </c>
      <c r="BA409" s="200">
        <v>0</v>
      </c>
      <c r="BB409" s="200">
        <v>0</v>
      </c>
      <c r="BC409" s="200">
        <v>0</v>
      </c>
      <c r="BD409" s="200">
        <v>0</v>
      </c>
      <c r="BE409" s="200">
        <v>0</v>
      </c>
      <c r="BF409" s="200">
        <v>0</v>
      </c>
      <c r="BG409" s="200">
        <v>0</v>
      </c>
      <c r="BH409" s="200">
        <v>0</v>
      </c>
      <c r="BI409" s="205" t="s">
        <v>320</v>
      </c>
      <c r="BJ409" s="205" t="s">
        <v>320</v>
      </c>
      <c r="BK409" s="205" t="s">
        <v>320</v>
      </c>
      <c r="BL409" s="205" t="s">
        <v>320</v>
      </c>
      <c r="BM409" s="205" t="s">
        <v>320</v>
      </c>
      <c r="BN409" s="205" t="s">
        <v>320</v>
      </c>
      <c r="BO409" s="205" t="s">
        <v>320</v>
      </c>
      <c r="BP409" s="205" t="s">
        <v>320</v>
      </c>
      <c r="BQ409" s="205" t="s">
        <v>320</v>
      </c>
      <c r="BR409" s="205" t="s">
        <v>320</v>
      </c>
      <c r="BS409" s="205" t="s">
        <v>320</v>
      </c>
      <c r="BT409" s="200">
        <v>0</v>
      </c>
      <c r="BU409" s="200">
        <v>0</v>
      </c>
      <c r="BV409" s="200">
        <v>0</v>
      </c>
      <c r="BW409" s="200">
        <v>0</v>
      </c>
      <c r="BX409" s="200">
        <v>0</v>
      </c>
      <c r="BY409" s="200">
        <v>0</v>
      </c>
      <c r="BZ409" s="200">
        <v>0</v>
      </c>
      <c r="CA409" s="200">
        <v>0</v>
      </c>
      <c r="CB409" s="200">
        <v>0</v>
      </c>
      <c r="CC409" s="200">
        <v>0</v>
      </c>
      <c r="CD409" s="200">
        <v>0</v>
      </c>
      <c r="CE409" s="200">
        <v>0</v>
      </c>
      <c r="CF409" s="200">
        <v>0</v>
      </c>
      <c r="CG409" s="200">
        <v>0</v>
      </c>
      <c r="CH409" s="205" t="s">
        <v>320</v>
      </c>
      <c r="CI409" s="200">
        <v>0</v>
      </c>
      <c r="CJ409" s="200">
        <v>0</v>
      </c>
      <c r="CK409" s="200">
        <v>0</v>
      </c>
      <c r="CL409" s="200">
        <v>0</v>
      </c>
      <c r="CM409" s="200">
        <v>0</v>
      </c>
      <c r="CN409" s="200">
        <v>0</v>
      </c>
      <c r="CO409" s="200">
        <v>0</v>
      </c>
      <c r="CP409" s="200">
        <v>0</v>
      </c>
      <c r="CQ409" s="200">
        <v>0</v>
      </c>
      <c r="CR409" s="200">
        <v>0</v>
      </c>
      <c r="CS409" s="200">
        <v>0</v>
      </c>
      <c r="CT409" s="205" t="s">
        <v>320</v>
      </c>
      <c r="CU409" s="209" t="s">
        <v>320</v>
      </c>
    </row>
    <row r="410" ht="15.4" customHeight="1" spans="1:99">
      <c r="A410" s="201" t="s">
        <v>1018</v>
      </c>
      <c r="B410" s="202" t="s">
        <v>134</v>
      </c>
      <c r="C410" s="202" t="s">
        <v>134</v>
      </c>
      <c r="D410" s="202" t="s">
        <v>1019</v>
      </c>
      <c r="E410" s="200">
        <v>105902557.42</v>
      </c>
      <c r="F410" s="200">
        <v>15143110.17</v>
      </c>
      <c r="G410" s="200">
        <v>4795611</v>
      </c>
      <c r="H410" s="200">
        <v>1143944</v>
      </c>
      <c r="I410" s="200">
        <v>1106943</v>
      </c>
      <c r="J410" s="200">
        <v>1401435.96</v>
      </c>
      <c r="K410" s="200">
        <v>210278</v>
      </c>
      <c r="L410" s="200">
        <v>4066853.31</v>
      </c>
      <c r="M410" s="200">
        <v>1204667</v>
      </c>
      <c r="N410" s="200">
        <v>313415.1</v>
      </c>
      <c r="O410" s="200">
        <v>899962.8</v>
      </c>
      <c r="P410" s="200">
        <v>8392828.31</v>
      </c>
      <c r="Q410" s="200">
        <v>344629.06</v>
      </c>
      <c r="R410" s="200">
        <v>1186</v>
      </c>
      <c r="S410" s="200">
        <v>12000</v>
      </c>
      <c r="T410" s="200">
        <v>5432.4</v>
      </c>
      <c r="U410" s="200">
        <v>1910.1</v>
      </c>
      <c r="V410" s="200">
        <v>43745.94</v>
      </c>
      <c r="W410" s="200">
        <v>266696.44</v>
      </c>
      <c r="X410" s="200">
        <v>0</v>
      </c>
      <c r="Y410" s="200">
        <v>805</v>
      </c>
      <c r="Z410" s="200">
        <v>171801</v>
      </c>
      <c r="AA410" s="200">
        <v>0</v>
      </c>
      <c r="AB410" s="200">
        <v>998161.63</v>
      </c>
      <c r="AC410" s="200">
        <v>16518</v>
      </c>
      <c r="AD410" s="200">
        <v>29285.37</v>
      </c>
      <c r="AE410" s="200">
        <v>134610.55</v>
      </c>
      <c r="AF410" s="200">
        <v>3085</v>
      </c>
      <c r="AG410" s="200">
        <v>0</v>
      </c>
      <c r="AH410" s="200">
        <v>0</v>
      </c>
      <c r="AI410" s="200">
        <v>0</v>
      </c>
      <c r="AJ410" s="200">
        <v>0</v>
      </c>
      <c r="AK410" s="200">
        <v>1838051.18</v>
      </c>
      <c r="AL410" s="200">
        <v>234375.05</v>
      </c>
      <c r="AM410" s="200">
        <v>36635.73</v>
      </c>
      <c r="AN410" s="200">
        <v>58762.97</v>
      </c>
      <c r="AO410" s="200">
        <v>403100</v>
      </c>
      <c r="AP410" s="200">
        <v>3491226.51</v>
      </c>
      <c r="AQ410" s="200">
        <v>300810.38</v>
      </c>
      <c r="AR410" s="200">
        <v>80482722.58</v>
      </c>
      <c r="AS410" s="200">
        <v>0</v>
      </c>
      <c r="AT410" s="200">
        <v>0</v>
      </c>
      <c r="AU410" s="200">
        <v>0</v>
      </c>
      <c r="AV410" s="200">
        <v>42017</v>
      </c>
      <c r="AW410" s="200">
        <v>230040.45</v>
      </c>
      <c r="AX410" s="200">
        <v>49494.92</v>
      </c>
      <c r="AY410" s="200">
        <v>31367.48</v>
      </c>
      <c r="AZ410" s="200">
        <v>0</v>
      </c>
      <c r="BA410" s="200">
        <v>0</v>
      </c>
      <c r="BB410" s="200">
        <v>0</v>
      </c>
      <c r="BC410" s="200">
        <v>78395463</v>
      </c>
      <c r="BD410" s="200">
        <v>0</v>
      </c>
      <c r="BE410" s="200">
        <v>1616658.53</v>
      </c>
      <c r="BF410" s="200">
        <v>0</v>
      </c>
      <c r="BG410" s="200">
        <v>0</v>
      </c>
      <c r="BH410" s="200">
        <v>117681.2</v>
      </c>
      <c r="BI410" s="205" t="s">
        <v>320</v>
      </c>
      <c r="BJ410" s="205" t="s">
        <v>320</v>
      </c>
      <c r="BK410" s="205" t="s">
        <v>320</v>
      </c>
      <c r="BL410" s="205" t="s">
        <v>320</v>
      </c>
      <c r="BM410" s="205" t="s">
        <v>320</v>
      </c>
      <c r="BN410" s="205" t="s">
        <v>320</v>
      </c>
      <c r="BO410" s="205" t="s">
        <v>320</v>
      </c>
      <c r="BP410" s="205" t="s">
        <v>320</v>
      </c>
      <c r="BQ410" s="205" t="s">
        <v>320</v>
      </c>
      <c r="BR410" s="205" t="s">
        <v>320</v>
      </c>
      <c r="BS410" s="205" t="s">
        <v>320</v>
      </c>
      <c r="BT410" s="200">
        <v>1883896.36</v>
      </c>
      <c r="BU410" s="200">
        <v>0</v>
      </c>
      <c r="BV410" s="200">
        <v>1883896.36</v>
      </c>
      <c r="BW410" s="200">
        <v>0</v>
      </c>
      <c r="BX410" s="200">
        <v>0</v>
      </c>
      <c r="BY410" s="200">
        <v>0</v>
      </c>
      <c r="BZ410" s="200">
        <v>0</v>
      </c>
      <c r="CA410" s="200">
        <v>0</v>
      </c>
      <c r="CB410" s="200">
        <v>0</v>
      </c>
      <c r="CC410" s="200">
        <v>0</v>
      </c>
      <c r="CD410" s="200">
        <v>0</v>
      </c>
      <c r="CE410" s="200">
        <v>0</v>
      </c>
      <c r="CF410" s="200">
        <v>0</v>
      </c>
      <c r="CG410" s="200">
        <v>0</v>
      </c>
      <c r="CH410" s="205" t="s">
        <v>320</v>
      </c>
      <c r="CI410" s="200">
        <v>0</v>
      </c>
      <c r="CJ410" s="200">
        <v>0</v>
      </c>
      <c r="CK410" s="200">
        <v>0</v>
      </c>
      <c r="CL410" s="200">
        <v>0</v>
      </c>
      <c r="CM410" s="200">
        <v>0</v>
      </c>
      <c r="CN410" s="200">
        <v>0</v>
      </c>
      <c r="CO410" s="200">
        <v>0</v>
      </c>
      <c r="CP410" s="200">
        <v>0</v>
      </c>
      <c r="CQ410" s="200">
        <v>0</v>
      </c>
      <c r="CR410" s="200">
        <v>0</v>
      </c>
      <c r="CS410" s="200">
        <v>0</v>
      </c>
      <c r="CT410" s="205" t="s">
        <v>320</v>
      </c>
      <c r="CU410" s="209" t="s">
        <v>320</v>
      </c>
    </row>
    <row r="411" ht="15.4" customHeight="1" spans="1:99">
      <c r="A411" s="201" t="s">
        <v>1020</v>
      </c>
      <c r="B411" s="202" t="s">
        <v>134</v>
      </c>
      <c r="C411" s="202" t="s">
        <v>134</v>
      </c>
      <c r="D411" s="202" t="s">
        <v>1021</v>
      </c>
      <c r="E411" s="200">
        <v>79101289.35</v>
      </c>
      <c r="F411" s="200">
        <v>0</v>
      </c>
      <c r="G411" s="200">
        <v>0</v>
      </c>
      <c r="H411" s="200">
        <v>0</v>
      </c>
      <c r="I411" s="200">
        <v>0</v>
      </c>
      <c r="J411" s="200">
        <v>0</v>
      </c>
      <c r="K411" s="200">
        <v>0</v>
      </c>
      <c r="L411" s="200">
        <v>0</v>
      </c>
      <c r="M411" s="200">
        <v>0</v>
      </c>
      <c r="N411" s="200">
        <v>0</v>
      </c>
      <c r="O411" s="200">
        <v>0</v>
      </c>
      <c r="P411" s="200">
        <v>0</v>
      </c>
      <c r="Q411" s="200">
        <v>0</v>
      </c>
      <c r="R411" s="200">
        <v>0</v>
      </c>
      <c r="S411" s="200">
        <v>0</v>
      </c>
      <c r="T411" s="200">
        <v>0</v>
      </c>
      <c r="U411" s="200">
        <v>0</v>
      </c>
      <c r="V411" s="200">
        <v>0</v>
      </c>
      <c r="W411" s="200">
        <v>0</v>
      </c>
      <c r="X411" s="200">
        <v>0</v>
      </c>
      <c r="Y411" s="200">
        <v>0</v>
      </c>
      <c r="Z411" s="200">
        <v>0</v>
      </c>
      <c r="AA411" s="200">
        <v>0</v>
      </c>
      <c r="AB411" s="200">
        <v>0</v>
      </c>
      <c r="AC411" s="200">
        <v>0</v>
      </c>
      <c r="AD411" s="200">
        <v>0</v>
      </c>
      <c r="AE411" s="200">
        <v>0</v>
      </c>
      <c r="AF411" s="200">
        <v>0</v>
      </c>
      <c r="AG411" s="200">
        <v>0</v>
      </c>
      <c r="AH411" s="200">
        <v>0</v>
      </c>
      <c r="AI411" s="200">
        <v>0</v>
      </c>
      <c r="AJ411" s="200">
        <v>0</v>
      </c>
      <c r="AK411" s="200">
        <v>0</v>
      </c>
      <c r="AL411" s="200">
        <v>0</v>
      </c>
      <c r="AM411" s="200">
        <v>0</v>
      </c>
      <c r="AN411" s="200">
        <v>0</v>
      </c>
      <c r="AO411" s="200">
        <v>0</v>
      </c>
      <c r="AP411" s="200">
        <v>0</v>
      </c>
      <c r="AQ411" s="200">
        <v>0</v>
      </c>
      <c r="AR411" s="200">
        <v>79101289.35</v>
      </c>
      <c r="AS411" s="200">
        <v>0</v>
      </c>
      <c r="AT411" s="200">
        <v>0</v>
      </c>
      <c r="AU411" s="200">
        <v>0</v>
      </c>
      <c r="AV411" s="200">
        <v>0</v>
      </c>
      <c r="AW411" s="200">
        <v>0</v>
      </c>
      <c r="AX411" s="200">
        <v>0</v>
      </c>
      <c r="AY411" s="200">
        <v>0</v>
      </c>
      <c r="AZ411" s="200">
        <v>0</v>
      </c>
      <c r="BA411" s="200">
        <v>0</v>
      </c>
      <c r="BB411" s="200">
        <v>0</v>
      </c>
      <c r="BC411" s="200">
        <v>77488326.22</v>
      </c>
      <c r="BD411" s="200">
        <v>0</v>
      </c>
      <c r="BE411" s="200">
        <v>1612963.13</v>
      </c>
      <c r="BF411" s="200">
        <v>0</v>
      </c>
      <c r="BG411" s="200">
        <v>0</v>
      </c>
      <c r="BH411" s="200">
        <v>0</v>
      </c>
      <c r="BI411" s="205" t="s">
        <v>320</v>
      </c>
      <c r="BJ411" s="205" t="s">
        <v>320</v>
      </c>
      <c r="BK411" s="205" t="s">
        <v>320</v>
      </c>
      <c r="BL411" s="205" t="s">
        <v>320</v>
      </c>
      <c r="BM411" s="205" t="s">
        <v>320</v>
      </c>
      <c r="BN411" s="205" t="s">
        <v>320</v>
      </c>
      <c r="BO411" s="205" t="s">
        <v>320</v>
      </c>
      <c r="BP411" s="205" t="s">
        <v>320</v>
      </c>
      <c r="BQ411" s="205" t="s">
        <v>320</v>
      </c>
      <c r="BR411" s="205" t="s">
        <v>320</v>
      </c>
      <c r="BS411" s="205" t="s">
        <v>320</v>
      </c>
      <c r="BT411" s="200">
        <v>0</v>
      </c>
      <c r="BU411" s="200">
        <v>0</v>
      </c>
      <c r="BV411" s="200">
        <v>0</v>
      </c>
      <c r="BW411" s="200">
        <v>0</v>
      </c>
      <c r="BX411" s="200">
        <v>0</v>
      </c>
      <c r="BY411" s="200">
        <v>0</v>
      </c>
      <c r="BZ411" s="200">
        <v>0</v>
      </c>
      <c r="CA411" s="200">
        <v>0</v>
      </c>
      <c r="CB411" s="200">
        <v>0</v>
      </c>
      <c r="CC411" s="200">
        <v>0</v>
      </c>
      <c r="CD411" s="200">
        <v>0</v>
      </c>
      <c r="CE411" s="200">
        <v>0</v>
      </c>
      <c r="CF411" s="200">
        <v>0</v>
      </c>
      <c r="CG411" s="200">
        <v>0</v>
      </c>
      <c r="CH411" s="205" t="s">
        <v>320</v>
      </c>
      <c r="CI411" s="200">
        <v>0</v>
      </c>
      <c r="CJ411" s="200">
        <v>0</v>
      </c>
      <c r="CK411" s="200">
        <v>0</v>
      </c>
      <c r="CL411" s="200">
        <v>0</v>
      </c>
      <c r="CM411" s="200">
        <v>0</v>
      </c>
      <c r="CN411" s="200">
        <v>0</v>
      </c>
      <c r="CO411" s="200">
        <v>0</v>
      </c>
      <c r="CP411" s="200">
        <v>0</v>
      </c>
      <c r="CQ411" s="200">
        <v>0</v>
      </c>
      <c r="CR411" s="200">
        <v>0</v>
      </c>
      <c r="CS411" s="200">
        <v>0</v>
      </c>
      <c r="CT411" s="205" t="s">
        <v>320</v>
      </c>
      <c r="CU411" s="209" t="s">
        <v>320</v>
      </c>
    </row>
    <row r="412" ht="15.4" customHeight="1" spans="1:99">
      <c r="A412" s="201" t="s">
        <v>1022</v>
      </c>
      <c r="B412" s="202" t="s">
        <v>134</v>
      </c>
      <c r="C412" s="202" t="s">
        <v>134</v>
      </c>
      <c r="D412" s="202" t="s">
        <v>1023</v>
      </c>
      <c r="E412" s="200">
        <v>77488326.22</v>
      </c>
      <c r="F412" s="200">
        <v>0</v>
      </c>
      <c r="G412" s="200">
        <v>0</v>
      </c>
      <c r="H412" s="200">
        <v>0</v>
      </c>
      <c r="I412" s="200">
        <v>0</v>
      </c>
      <c r="J412" s="200">
        <v>0</v>
      </c>
      <c r="K412" s="200">
        <v>0</v>
      </c>
      <c r="L412" s="200">
        <v>0</v>
      </c>
      <c r="M412" s="200">
        <v>0</v>
      </c>
      <c r="N412" s="200">
        <v>0</v>
      </c>
      <c r="O412" s="200">
        <v>0</v>
      </c>
      <c r="P412" s="200">
        <v>0</v>
      </c>
      <c r="Q412" s="200">
        <v>0</v>
      </c>
      <c r="R412" s="200">
        <v>0</v>
      </c>
      <c r="S412" s="200">
        <v>0</v>
      </c>
      <c r="T412" s="200">
        <v>0</v>
      </c>
      <c r="U412" s="200">
        <v>0</v>
      </c>
      <c r="V412" s="200">
        <v>0</v>
      </c>
      <c r="W412" s="200">
        <v>0</v>
      </c>
      <c r="X412" s="200">
        <v>0</v>
      </c>
      <c r="Y412" s="200">
        <v>0</v>
      </c>
      <c r="Z412" s="200">
        <v>0</v>
      </c>
      <c r="AA412" s="200">
        <v>0</v>
      </c>
      <c r="AB412" s="200">
        <v>0</v>
      </c>
      <c r="AC412" s="200">
        <v>0</v>
      </c>
      <c r="AD412" s="200">
        <v>0</v>
      </c>
      <c r="AE412" s="200">
        <v>0</v>
      </c>
      <c r="AF412" s="200">
        <v>0</v>
      </c>
      <c r="AG412" s="200">
        <v>0</v>
      </c>
      <c r="AH412" s="200">
        <v>0</v>
      </c>
      <c r="AI412" s="200">
        <v>0</v>
      </c>
      <c r="AJ412" s="200">
        <v>0</v>
      </c>
      <c r="AK412" s="200">
        <v>0</v>
      </c>
      <c r="AL412" s="200">
        <v>0</v>
      </c>
      <c r="AM412" s="200">
        <v>0</v>
      </c>
      <c r="AN412" s="200">
        <v>0</v>
      </c>
      <c r="AO412" s="200">
        <v>0</v>
      </c>
      <c r="AP412" s="200">
        <v>0</v>
      </c>
      <c r="AQ412" s="200">
        <v>0</v>
      </c>
      <c r="AR412" s="200">
        <v>77488326.22</v>
      </c>
      <c r="AS412" s="200">
        <v>0</v>
      </c>
      <c r="AT412" s="200">
        <v>0</v>
      </c>
      <c r="AU412" s="200">
        <v>0</v>
      </c>
      <c r="AV412" s="200">
        <v>0</v>
      </c>
      <c r="AW412" s="200">
        <v>0</v>
      </c>
      <c r="AX412" s="200">
        <v>0</v>
      </c>
      <c r="AY412" s="200">
        <v>0</v>
      </c>
      <c r="AZ412" s="200">
        <v>0</v>
      </c>
      <c r="BA412" s="200">
        <v>0</v>
      </c>
      <c r="BB412" s="200">
        <v>0</v>
      </c>
      <c r="BC412" s="200">
        <v>77488326.22</v>
      </c>
      <c r="BD412" s="200">
        <v>0</v>
      </c>
      <c r="BE412" s="200">
        <v>0</v>
      </c>
      <c r="BF412" s="200">
        <v>0</v>
      </c>
      <c r="BG412" s="200">
        <v>0</v>
      </c>
      <c r="BH412" s="200">
        <v>0</v>
      </c>
      <c r="BI412" s="205" t="s">
        <v>320</v>
      </c>
      <c r="BJ412" s="205" t="s">
        <v>320</v>
      </c>
      <c r="BK412" s="205" t="s">
        <v>320</v>
      </c>
      <c r="BL412" s="205" t="s">
        <v>320</v>
      </c>
      <c r="BM412" s="205" t="s">
        <v>320</v>
      </c>
      <c r="BN412" s="205" t="s">
        <v>320</v>
      </c>
      <c r="BO412" s="205" t="s">
        <v>320</v>
      </c>
      <c r="BP412" s="205" t="s">
        <v>320</v>
      </c>
      <c r="BQ412" s="205" t="s">
        <v>320</v>
      </c>
      <c r="BR412" s="205" t="s">
        <v>320</v>
      </c>
      <c r="BS412" s="205" t="s">
        <v>320</v>
      </c>
      <c r="BT412" s="200">
        <v>0</v>
      </c>
      <c r="BU412" s="200">
        <v>0</v>
      </c>
      <c r="BV412" s="200">
        <v>0</v>
      </c>
      <c r="BW412" s="200">
        <v>0</v>
      </c>
      <c r="BX412" s="200">
        <v>0</v>
      </c>
      <c r="BY412" s="200">
        <v>0</v>
      </c>
      <c r="BZ412" s="200">
        <v>0</v>
      </c>
      <c r="CA412" s="200">
        <v>0</v>
      </c>
      <c r="CB412" s="200">
        <v>0</v>
      </c>
      <c r="CC412" s="200">
        <v>0</v>
      </c>
      <c r="CD412" s="200">
        <v>0</v>
      </c>
      <c r="CE412" s="200">
        <v>0</v>
      </c>
      <c r="CF412" s="200">
        <v>0</v>
      </c>
      <c r="CG412" s="200">
        <v>0</v>
      </c>
      <c r="CH412" s="205" t="s">
        <v>320</v>
      </c>
      <c r="CI412" s="200">
        <v>0</v>
      </c>
      <c r="CJ412" s="200">
        <v>0</v>
      </c>
      <c r="CK412" s="200">
        <v>0</v>
      </c>
      <c r="CL412" s="200">
        <v>0</v>
      </c>
      <c r="CM412" s="200">
        <v>0</v>
      </c>
      <c r="CN412" s="200">
        <v>0</v>
      </c>
      <c r="CO412" s="200">
        <v>0</v>
      </c>
      <c r="CP412" s="200">
        <v>0</v>
      </c>
      <c r="CQ412" s="200">
        <v>0</v>
      </c>
      <c r="CR412" s="200">
        <v>0</v>
      </c>
      <c r="CS412" s="200">
        <v>0</v>
      </c>
      <c r="CT412" s="205" t="s">
        <v>320</v>
      </c>
      <c r="CU412" s="209" t="s">
        <v>320</v>
      </c>
    </row>
    <row r="413" ht="15.4" customHeight="1" spans="1:99">
      <c r="A413" s="201" t="s">
        <v>1024</v>
      </c>
      <c r="B413" s="202" t="s">
        <v>134</v>
      </c>
      <c r="C413" s="202" t="s">
        <v>134</v>
      </c>
      <c r="D413" s="202" t="s">
        <v>1025</v>
      </c>
      <c r="E413" s="200">
        <v>1612963.13</v>
      </c>
      <c r="F413" s="200">
        <v>0</v>
      </c>
      <c r="G413" s="200">
        <v>0</v>
      </c>
      <c r="H413" s="200">
        <v>0</v>
      </c>
      <c r="I413" s="200">
        <v>0</v>
      </c>
      <c r="J413" s="200">
        <v>0</v>
      </c>
      <c r="K413" s="200">
        <v>0</v>
      </c>
      <c r="L413" s="200">
        <v>0</v>
      </c>
      <c r="M413" s="200">
        <v>0</v>
      </c>
      <c r="N413" s="200">
        <v>0</v>
      </c>
      <c r="O413" s="200">
        <v>0</v>
      </c>
      <c r="P413" s="200">
        <v>0</v>
      </c>
      <c r="Q413" s="200">
        <v>0</v>
      </c>
      <c r="R413" s="200">
        <v>0</v>
      </c>
      <c r="S413" s="200">
        <v>0</v>
      </c>
      <c r="T413" s="200">
        <v>0</v>
      </c>
      <c r="U413" s="200">
        <v>0</v>
      </c>
      <c r="V413" s="200">
        <v>0</v>
      </c>
      <c r="W413" s="200">
        <v>0</v>
      </c>
      <c r="X413" s="200">
        <v>0</v>
      </c>
      <c r="Y413" s="200">
        <v>0</v>
      </c>
      <c r="Z413" s="200">
        <v>0</v>
      </c>
      <c r="AA413" s="200">
        <v>0</v>
      </c>
      <c r="AB413" s="200">
        <v>0</v>
      </c>
      <c r="AC413" s="200">
        <v>0</v>
      </c>
      <c r="AD413" s="200">
        <v>0</v>
      </c>
      <c r="AE413" s="200">
        <v>0</v>
      </c>
      <c r="AF413" s="200">
        <v>0</v>
      </c>
      <c r="AG413" s="200">
        <v>0</v>
      </c>
      <c r="AH413" s="200">
        <v>0</v>
      </c>
      <c r="AI413" s="200">
        <v>0</v>
      </c>
      <c r="AJ413" s="200">
        <v>0</v>
      </c>
      <c r="AK413" s="200">
        <v>0</v>
      </c>
      <c r="AL413" s="200">
        <v>0</v>
      </c>
      <c r="AM413" s="200">
        <v>0</v>
      </c>
      <c r="AN413" s="200">
        <v>0</v>
      </c>
      <c r="AO413" s="200">
        <v>0</v>
      </c>
      <c r="AP413" s="200">
        <v>0</v>
      </c>
      <c r="AQ413" s="200">
        <v>0</v>
      </c>
      <c r="AR413" s="200">
        <v>1612963.13</v>
      </c>
      <c r="AS413" s="200">
        <v>0</v>
      </c>
      <c r="AT413" s="200">
        <v>0</v>
      </c>
      <c r="AU413" s="200">
        <v>0</v>
      </c>
      <c r="AV413" s="200">
        <v>0</v>
      </c>
      <c r="AW413" s="200">
        <v>0</v>
      </c>
      <c r="AX413" s="200">
        <v>0</v>
      </c>
      <c r="AY413" s="200">
        <v>0</v>
      </c>
      <c r="AZ413" s="200">
        <v>0</v>
      </c>
      <c r="BA413" s="200">
        <v>0</v>
      </c>
      <c r="BB413" s="200">
        <v>0</v>
      </c>
      <c r="BC413" s="200">
        <v>0</v>
      </c>
      <c r="BD413" s="200">
        <v>0</v>
      </c>
      <c r="BE413" s="200">
        <v>1612963.13</v>
      </c>
      <c r="BF413" s="200">
        <v>0</v>
      </c>
      <c r="BG413" s="200">
        <v>0</v>
      </c>
      <c r="BH413" s="200">
        <v>0</v>
      </c>
      <c r="BI413" s="205" t="s">
        <v>320</v>
      </c>
      <c r="BJ413" s="205" t="s">
        <v>320</v>
      </c>
      <c r="BK413" s="205" t="s">
        <v>320</v>
      </c>
      <c r="BL413" s="205" t="s">
        <v>320</v>
      </c>
      <c r="BM413" s="205" t="s">
        <v>320</v>
      </c>
      <c r="BN413" s="205" t="s">
        <v>320</v>
      </c>
      <c r="BO413" s="205" t="s">
        <v>320</v>
      </c>
      <c r="BP413" s="205" t="s">
        <v>320</v>
      </c>
      <c r="BQ413" s="205" t="s">
        <v>320</v>
      </c>
      <c r="BR413" s="205" t="s">
        <v>320</v>
      </c>
      <c r="BS413" s="205" t="s">
        <v>320</v>
      </c>
      <c r="BT413" s="200">
        <v>0</v>
      </c>
      <c r="BU413" s="200">
        <v>0</v>
      </c>
      <c r="BV413" s="200">
        <v>0</v>
      </c>
      <c r="BW413" s="200">
        <v>0</v>
      </c>
      <c r="BX413" s="200">
        <v>0</v>
      </c>
      <c r="BY413" s="200">
        <v>0</v>
      </c>
      <c r="BZ413" s="200">
        <v>0</v>
      </c>
      <c r="CA413" s="200">
        <v>0</v>
      </c>
      <c r="CB413" s="200">
        <v>0</v>
      </c>
      <c r="CC413" s="200">
        <v>0</v>
      </c>
      <c r="CD413" s="200">
        <v>0</v>
      </c>
      <c r="CE413" s="200">
        <v>0</v>
      </c>
      <c r="CF413" s="200">
        <v>0</v>
      </c>
      <c r="CG413" s="200">
        <v>0</v>
      </c>
      <c r="CH413" s="205" t="s">
        <v>320</v>
      </c>
      <c r="CI413" s="200">
        <v>0</v>
      </c>
      <c r="CJ413" s="200">
        <v>0</v>
      </c>
      <c r="CK413" s="200">
        <v>0</v>
      </c>
      <c r="CL413" s="200">
        <v>0</v>
      </c>
      <c r="CM413" s="200">
        <v>0</v>
      </c>
      <c r="CN413" s="200">
        <v>0</v>
      </c>
      <c r="CO413" s="200">
        <v>0</v>
      </c>
      <c r="CP413" s="200">
        <v>0</v>
      </c>
      <c r="CQ413" s="200">
        <v>0</v>
      </c>
      <c r="CR413" s="200">
        <v>0</v>
      </c>
      <c r="CS413" s="200">
        <v>0</v>
      </c>
      <c r="CT413" s="205" t="s">
        <v>320</v>
      </c>
      <c r="CU413" s="209" t="s">
        <v>320</v>
      </c>
    </row>
    <row r="414" ht="15.4" customHeight="1" spans="1:99">
      <c r="A414" s="201" t="s">
        <v>1026</v>
      </c>
      <c r="B414" s="202" t="s">
        <v>134</v>
      </c>
      <c r="C414" s="202" t="s">
        <v>134</v>
      </c>
      <c r="D414" s="202" t="s">
        <v>1027</v>
      </c>
      <c r="E414" s="200">
        <v>26801268.07</v>
      </c>
      <c r="F414" s="200">
        <v>15143110.17</v>
      </c>
      <c r="G414" s="200">
        <v>4795611</v>
      </c>
      <c r="H414" s="200">
        <v>1143944</v>
      </c>
      <c r="I414" s="200">
        <v>1106943</v>
      </c>
      <c r="J414" s="200">
        <v>1401435.96</v>
      </c>
      <c r="K414" s="200">
        <v>210278</v>
      </c>
      <c r="L414" s="200">
        <v>4066853.31</v>
      </c>
      <c r="M414" s="200">
        <v>1204667</v>
      </c>
      <c r="N414" s="200">
        <v>313415.1</v>
      </c>
      <c r="O414" s="200">
        <v>899962.8</v>
      </c>
      <c r="P414" s="200">
        <v>8392828.31</v>
      </c>
      <c r="Q414" s="200">
        <v>344629.06</v>
      </c>
      <c r="R414" s="200">
        <v>1186</v>
      </c>
      <c r="S414" s="200">
        <v>12000</v>
      </c>
      <c r="T414" s="200">
        <v>5432.4</v>
      </c>
      <c r="U414" s="200">
        <v>1910.1</v>
      </c>
      <c r="V414" s="200">
        <v>43745.94</v>
      </c>
      <c r="W414" s="200">
        <v>266696.44</v>
      </c>
      <c r="X414" s="200">
        <v>0</v>
      </c>
      <c r="Y414" s="200">
        <v>805</v>
      </c>
      <c r="Z414" s="200">
        <v>171801</v>
      </c>
      <c r="AA414" s="200">
        <v>0</v>
      </c>
      <c r="AB414" s="200">
        <v>998161.63</v>
      </c>
      <c r="AC414" s="200">
        <v>16518</v>
      </c>
      <c r="AD414" s="200">
        <v>29285.37</v>
      </c>
      <c r="AE414" s="200">
        <v>134610.55</v>
      </c>
      <c r="AF414" s="200">
        <v>3085</v>
      </c>
      <c r="AG414" s="200">
        <v>0</v>
      </c>
      <c r="AH414" s="200">
        <v>0</v>
      </c>
      <c r="AI414" s="200">
        <v>0</v>
      </c>
      <c r="AJ414" s="200">
        <v>0</v>
      </c>
      <c r="AK414" s="200">
        <v>1838051.18</v>
      </c>
      <c r="AL414" s="200">
        <v>234375.05</v>
      </c>
      <c r="AM414" s="200">
        <v>36635.73</v>
      </c>
      <c r="AN414" s="200">
        <v>58762.97</v>
      </c>
      <c r="AO414" s="200">
        <v>403100</v>
      </c>
      <c r="AP414" s="200">
        <v>3491226.51</v>
      </c>
      <c r="AQ414" s="200">
        <v>300810.38</v>
      </c>
      <c r="AR414" s="200">
        <v>1381433.23</v>
      </c>
      <c r="AS414" s="200">
        <v>0</v>
      </c>
      <c r="AT414" s="200">
        <v>0</v>
      </c>
      <c r="AU414" s="200">
        <v>0</v>
      </c>
      <c r="AV414" s="200">
        <v>42017</v>
      </c>
      <c r="AW414" s="200">
        <v>230040.45</v>
      </c>
      <c r="AX414" s="200">
        <v>49494.92</v>
      </c>
      <c r="AY414" s="200">
        <v>31367.48</v>
      </c>
      <c r="AZ414" s="200">
        <v>0</v>
      </c>
      <c r="BA414" s="200">
        <v>0</v>
      </c>
      <c r="BB414" s="200">
        <v>0</v>
      </c>
      <c r="BC414" s="200">
        <v>907136.78</v>
      </c>
      <c r="BD414" s="200">
        <v>0</v>
      </c>
      <c r="BE414" s="200">
        <v>3695.4</v>
      </c>
      <c r="BF414" s="200">
        <v>0</v>
      </c>
      <c r="BG414" s="200">
        <v>0</v>
      </c>
      <c r="BH414" s="200">
        <v>117681.2</v>
      </c>
      <c r="BI414" s="205" t="s">
        <v>320</v>
      </c>
      <c r="BJ414" s="205" t="s">
        <v>320</v>
      </c>
      <c r="BK414" s="205" t="s">
        <v>320</v>
      </c>
      <c r="BL414" s="205" t="s">
        <v>320</v>
      </c>
      <c r="BM414" s="205" t="s">
        <v>320</v>
      </c>
      <c r="BN414" s="205" t="s">
        <v>320</v>
      </c>
      <c r="BO414" s="205" t="s">
        <v>320</v>
      </c>
      <c r="BP414" s="205" t="s">
        <v>320</v>
      </c>
      <c r="BQ414" s="205" t="s">
        <v>320</v>
      </c>
      <c r="BR414" s="205" t="s">
        <v>320</v>
      </c>
      <c r="BS414" s="205" t="s">
        <v>320</v>
      </c>
      <c r="BT414" s="200">
        <v>1883896.36</v>
      </c>
      <c r="BU414" s="200">
        <v>0</v>
      </c>
      <c r="BV414" s="200">
        <v>1883896.36</v>
      </c>
      <c r="BW414" s="200">
        <v>0</v>
      </c>
      <c r="BX414" s="200">
        <v>0</v>
      </c>
      <c r="BY414" s="200">
        <v>0</v>
      </c>
      <c r="BZ414" s="200">
        <v>0</v>
      </c>
      <c r="CA414" s="200">
        <v>0</v>
      </c>
      <c r="CB414" s="200">
        <v>0</v>
      </c>
      <c r="CC414" s="200">
        <v>0</v>
      </c>
      <c r="CD414" s="200">
        <v>0</v>
      </c>
      <c r="CE414" s="200">
        <v>0</v>
      </c>
      <c r="CF414" s="200">
        <v>0</v>
      </c>
      <c r="CG414" s="200">
        <v>0</v>
      </c>
      <c r="CH414" s="205" t="s">
        <v>320</v>
      </c>
      <c r="CI414" s="200">
        <v>0</v>
      </c>
      <c r="CJ414" s="200">
        <v>0</v>
      </c>
      <c r="CK414" s="200">
        <v>0</v>
      </c>
      <c r="CL414" s="200">
        <v>0</v>
      </c>
      <c r="CM414" s="200">
        <v>0</v>
      </c>
      <c r="CN414" s="200">
        <v>0</v>
      </c>
      <c r="CO414" s="200">
        <v>0</v>
      </c>
      <c r="CP414" s="200">
        <v>0</v>
      </c>
      <c r="CQ414" s="200">
        <v>0</v>
      </c>
      <c r="CR414" s="200">
        <v>0</v>
      </c>
      <c r="CS414" s="200">
        <v>0</v>
      </c>
      <c r="CT414" s="205" t="s">
        <v>320</v>
      </c>
      <c r="CU414" s="209" t="s">
        <v>320</v>
      </c>
    </row>
    <row r="415" ht="15.4" customHeight="1" spans="1:99">
      <c r="A415" s="201" t="s">
        <v>1028</v>
      </c>
      <c r="B415" s="202" t="s">
        <v>134</v>
      </c>
      <c r="C415" s="202" t="s">
        <v>134</v>
      </c>
      <c r="D415" s="202" t="s">
        <v>1029</v>
      </c>
      <c r="E415" s="200">
        <v>7329567.22</v>
      </c>
      <c r="F415" s="200">
        <v>5815954.1</v>
      </c>
      <c r="G415" s="200">
        <v>2282614</v>
      </c>
      <c r="H415" s="200">
        <v>1143944</v>
      </c>
      <c r="I415" s="200">
        <v>1101343</v>
      </c>
      <c r="J415" s="200">
        <v>625802.3</v>
      </c>
      <c r="K415" s="200">
        <v>184307</v>
      </c>
      <c r="L415" s="200">
        <v>0</v>
      </c>
      <c r="M415" s="200">
        <v>477943.8</v>
      </c>
      <c r="N415" s="200">
        <v>0</v>
      </c>
      <c r="O415" s="200">
        <v>0</v>
      </c>
      <c r="P415" s="200">
        <v>955096.74</v>
      </c>
      <c r="Q415" s="200">
        <v>177661.64</v>
      </c>
      <c r="R415" s="200">
        <v>0</v>
      </c>
      <c r="S415" s="200">
        <v>0</v>
      </c>
      <c r="T415" s="200">
        <v>0</v>
      </c>
      <c r="U415" s="200">
        <v>0</v>
      </c>
      <c r="V415" s="200">
        <v>0</v>
      </c>
      <c r="W415" s="200">
        <v>41632.33</v>
      </c>
      <c r="X415" s="200">
        <v>0</v>
      </c>
      <c r="Y415" s="200">
        <v>0</v>
      </c>
      <c r="Z415" s="200">
        <v>150524</v>
      </c>
      <c r="AA415" s="200">
        <v>0</v>
      </c>
      <c r="AB415" s="200">
        <v>0</v>
      </c>
      <c r="AC415" s="200">
        <v>0</v>
      </c>
      <c r="AD415" s="200">
        <v>18932</v>
      </c>
      <c r="AE415" s="200">
        <v>0</v>
      </c>
      <c r="AF415" s="200">
        <v>2465</v>
      </c>
      <c r="AG415" s="200">
        <v>0</v>
      </c>
      <c r="AH415" s="200">
        <v>0</v>
      </c>
      <c r="AI415" s="200">
        <v>0</v>
      </c>
      <c r="AJ415" s="200">
        <v>0</v>
      </c>
      <c r="AK415" s="200">
        <v>0</v>
      </c>
      <c r="AL415" s="200">
        <v>78806.04</v>
      </c>
      <c r="AM415" s="200">
        <v>36635.73</v>
      </c>
      <c r="AN415" s="200">
        <v>20000</v>
      </c>
      <c r="AO415" s="200">
        <v>403100</v>
      </c>
      <c r="AP415" s="200">
        <v>0</v>
      </c>
      <c r="AQ415" s="200">
        <v>25340</v>
      </c>
      <c r="AR415" s="200">
        <v>558516.38</v>
      </c>
      <c r="AS415" s="200">
        <v>0</v>
      </c>
      <c r="AT415" s="200">
        <v>0</v>
      </c>
      <c r="AU415" s="200">
        <v>0</v>
      </c>
      <c r="AV415" s="200">
        <v>0</v>
      </c>
      <c r="AW415" s="200">
        <v>0</v>
      </c>
      <c r="AX415" s="200">
        <v>0</v>
      </c>
      <c r="AY415" s="200">
        <v>0</v>
      </c>
      <c r="AZ415" s="200">
        <v>0</v>
      </c>
      <c r="BA415" s="200">
        <v>0</v>
      </c>
      <c r="BB415" s="200">
        <v>0</v>
      </c>
      <c r="BC415" s="200">
        <v>556327.78</v>
      </c>
      <c r="BD415" s="200">
        <v>0</v>
      </c>
      <c r="BE415" s="200">
        <v>0</v>
      </c>
      <c r="BF415" s="200">
        <v>0</v>
      </c>
      <c r="BG415" s="200">
        <v>0</v>
      </c>
      <c r="BH415" s="200">
        <v>2188.6</v>
      </c>
      <c r="BI415" s="205" t="s">
        <v>320</v>
      </c>
      <c r="BJ415" s="205" t="s">
        <v>320</v>
      </c>
      <c r="BK415" s="205" t="s">
        <v>320</v>
      </c>
      <c r="BL415" s="205" t="s">
        <v>320</v>
      </c>
      <c r="BM415" s="205" t="s">
        <v>320</v>
      </c>
      <c r="BN415" s="205" t="s">
        <v>320</v>
      </c>
      <c r="BO415" s="205" t="s">
        <v>320</v>
      </c>
      <c r="BP415" s="205" t="s">
        <v>320</v>
      </c>
      <c r="BQ415" s="205" t="s">
        <v>320</v>
      </c>
      <c r="BR415" s="205" t="s">
        <v>320</v>
      </c>
      <c r="BS415" s="205" t="s">
        <v>320</v>
      </c>
      <c r="BT415" s="200">
        <v>0</v>
      </c>
      <c r="BU415" s="200">
        <v>0</v>
      </c>
      <c r="BV415" s="200">
        <v>0</v>
      </c>
      <c r="BW415" s="200">
        <v>0</v>
      </c>
      <c r="BX415" s="200">
        <v>0</v>
      </c>
      <c r="BY415" s="200">
        <v>0</v>
      </c>
      <c r="BZ415" s="200">
        <v>0</v>
      </c>
      <c r="CA415" s="200">
        <v>0</v>
      </c>
      <c r="CB415" s="200">
        <v>0</v>
      </c>
      <c r="CC415" s="200">
        <v>0</v>
      </c>
      <c r="CD415" s="200">
        <v>0</v>
      </c>
      <c r="CE415" s="200">
        <v>0</v>
      </c>
      <c r="CF415" s="200">
        <v>0</v>
      </c>
      <c r="CG415" s="200">
        <v>0</v>
      </c>
      <c r="CH415" s="205" t="s">
        <v>320</v>
      </c>
      <c r="CI415" s="200">
        <v>0</v>
      </c>
      <c r="CJ415" s="200">
        <v>0</v>
      </c>
      <c r="CK415" s="200">
        <v>0</v>
      </c>
      <c r="CL415" s="200">
        <v>0</v>
      </c>
      <c r="CM415" s="200">
        <v>0</v>
      </c>
      <c r="CN415" s="200">
        <v>0</v>
      </c>
      <c r="CO415" s="200">
        <v>0</v>
      </c>
      <c r="CP415" s="200">
        <v>0</v>
      </c>
      <c r="CQ415" s="200">
        <v>0</v>
      </c>
      <c r="CR415" s="200">
        <v>0</v>
      </c>
      <c r="CS415" s="200">
        <v>0</v>
      </c>
      <c r="CT415" s="205" t="s">
        <v>320</v>
      </c>
      <c r="CU415" s="209" t="s">
        <v>320</v>
      </c>
    </row>
    <row r="416" ht="15.4" customHeight="1" spans="1:99">
      <c r="A416" s="201" t="s">
        <v>1030</v>
      </c>
      <c r="B416" s="202" t="s">
        <v>134</v>
      </c>
      <c r="C416" s="202" t="s">
        <v>134</v>
      </c>
      <c r="D416" s="202" t="s">
        <v>1031</v>
      </c>
      <c r="E416" s="200">
        <v>19471700.85</v>
      </c>
      <c r="F416" s="200">
        <v>9327156.07</v>
      </c>
      <c r="G416" s="200">
        <v>2512997</v>
      </c>
      <c r="H416" s="200">
        <v>0</v>
      </c>
      <c r="I416" s="200">
        <v>5600</v>
      </c>
      <c r="J416" s="200">
        <v>775633.66</v>
      </c>
      <c r="K416" s="200">
        <v>25971</v>
      </c>
      <c r="L416" s="200">
        <v>4066853.31</v>
      </c>
      <c r="M416" s="200">
        <v>726723.2</v>
      </c>
      <c r="N416" s="200">
        <v>313415.1</v>
      </c>
      <c r="O416" s="200">
        <v>899962.8</v>
      </c>
      <c r="P416" s="200">
        <v>7437731.57</v>
      </c>
      <c r="Q416" s="200">
        <v>166967.42</v>
      </c>
      <c r="R416" s="200">
        <v>1186</v>
      </c>
      <c r="S416" s="200">
        <v>12000</v>
      </c>
      <c r="T416" s="200">
        <v>5432.4</v>
      </c>
      <c r="U416" s="200">
        <v>1910.1</v>
      </c>
      <c r="V416" s="200">
        <v>43745.94</v>
      </c>
      <c r="W416" s="200">
        <v>225064.11</v>
      </c>
      <c r="X416" s="200">
        <v>0</v>
      </c>
      <c r="Y416" s="200">
        <v>805</v>
      </c>
      <c r="Z416" s="200">
        <v>21277</v>
      </c>
      <c r="AA416" s="200">
        <v>0</v>
      </c>
      <c r="AB416" s="200">
        <v>998161.63</v>
      </c>
      <c r="AC416" s="200">
        <v>16518</v>
      </c>
      <c r="AD416" s="200">
        <v>10353.37</v>
      </c>
      <c r="AE416" s="200">
        <v>134610.55</v>
      </c>
      <c r="AF416" s="200">
        <v>620</v>
      </c>
      <c r="AG416" s="200">
        <v>0</v>
      </c>
      <c r="AH416" s="200">
        <v>0</v>
      </c>
      <c r="AI416" s="200">
        <v>0</v>
      </c>
      <c r="AJ416" s="200">
        <v>0</v>
      </c>
      <c r="AK416" s="200">
        <v>1838051.18</v>
      </c>
      <c r="AL416" s="200">
        <v>155569.01</v>
      </c>
      <c r="AM416" s="200">
        <v>0</v>
      </c>
      <c r="AN416" s="200">
        <v>38762.97</v>
      </c>
      <c r="AO416" s="200">
        <v>0</v>
      </c>
      <c r="AP416" s="200">
        <v>3491226.51</v>
      </c>
      <c r="AQ416" s="200">
        <v>275470.38</v>
      </c>
      <c r="AR416" s="200">
        <v>822916.85</v>
      </c>
      <c r="AS416" s="200">
        <v>0</v>
      </c>
      <c r="AT416" s="200">
        <v>0</v>
      </c>
      <c r="AU416" s="200">
        <v>0</v>
      </c>
      <c r="AV416" s="200">
        <v>42017</v>
      </c>
      <c r="AW416" s="200">
        <v>230040.45</v>
      </c>
      <c r="AX416" s="200">
        <v>49494.92</v>
      </c>
      <c r="AY416" s="200">
        <v>31367.48</v>
      </c>
      <c r="AZ416" s="200">
        <v>0</v>
      </c>
      <c r="BA416" s="200">
        <v>0</v>
      </c>
      <c r="BB416" s="200">
        <v>0</v>
      </c>
      <c r="BC416" s="200">
        <v>350809</v>
      </c>
      <c r="BD416" s="200">
        <v>0</v>
      </c>
      <c r="BE416" s="200">
        <v>3695.4</v>
      </c>
      <c r="BF416" s="200">
        <v>0</v>
      </c>
      <c r="BG416" s="200">
        <v>0</v>
      </c>
      <c r="BH416" s="200">
        <v>115492.6</v>
      </c>
      <c r="BI416" s="205" t="s">
        <v>320</v>
      </c>
      <c r="BJ416" s="205" t="s">
        <v>320</v>
      </c>
      <c r="BK416" s="205" t="s">
        <v>320</v>
      </c>
      <c r="BL416" s="205" t="s">
        <v>320</v>
      </c>
      <c r="BM416" s="205" t="s">
        <v>320</v>
      </c>
      <c r="BN416" s="205" t="s">
        <v>320</v>
      </c>
      <c r="BO416" s="205" t="s">
        <v>320</v>
      </c>
      <c r="BP416" s="205" t="s">
        <v>320</v>
      </c>
      <c r="BQ416" s="205" t="s">
        <v>320</v>
      </c>
      <c r="BR416" s="205" t="s">
        <v>320</v>
      </c>
      <c r="BS416" s="205" t="s">
        <v>320</v>
      </c>
      <c r="BT416" s="200">
        <v>1883896.36</v>
      </c>
      <c r="BU416" s="200">
        <v>0</v>
      </c>
      <c r="BV416" s="200">
        <v>1883896.36</v>
      </c>
      <c r="BW416" s="200">
        <v>0</v>
      </c>
      <c r="BX416" s="200">
        <v>0</v>
      </c>
      <c r="BY416" s="200">
        <v>0</v>
      </c>
      <c r="BZ416" s="200">
        <v>0</v>
      </c>
      <c r="CA416" s="200">
        <v>0</v>
      </c>
      <c r="CB416" s="200">
        <v>0</v>
      </c>
      <c r="CC416" s="200">
        <v>0</v>
      </c>
      <c r="CD416" s="200">
        <v>0</v>
      </c>
      <c r="CE416" s="200">
        <v>0</v>
      </c>
      <c r="CF416" s="200">
        <v>0</v>
      </c>
      <c r="CG416" s="200">
        <v>0</v>
      </c>
      <c r="CH416" s="205" t="s">
        <v>320</v>
      </c>
      <c r="CI416" s="200">
        <v>0</v>
      </c>
      <c r="CJ416" s="200">
        <v>0</v>
      </c>
      <c r="CK416" s="200">
        <v>0</v>
      </c>
      <c r="CL416" s="200">
        <v>0</v>
      </c>
      <c r="CM416" s="200">
        <v>0</v>
      </c>
      <c r="CN416" s="200">
        <v>0</v>
      </c>
      <c r="CO416" s="200">
        <v>0</v>
      </c>
      <c r="CP416" s="200">
        <v>0</v>
      </c>
      <c r="CQ416" s="200">
        <v>0</v>
      </c>
      <c r="CR416" s="200">
        <v>0</v>
      </c>
      <c r="CS416" s="200">
        <v>0</v>
      </c>
      <c r="CT416" s="205" t="s">
        <v>320</v>
      </c>
      <c r="CU416" s="209" t="s">
        <v>320</v>
      </c>
    </row>
    <row r="417" ht="15.4" customHeight="1" spans="1:99">
      <c r="A417" s="201" t="s">
        <v>1032</v>
      </c>
      <c r="B417" s="202" t="s">
        <v>134</v>
      </c>
      <c r="C417" s="202" t="s">
        <v>134</v>
      </c>
      <c r="D417" s="202" t="s">
        <v>1033</v>
      </c>
      <c r="E417" s="200">
        <v>2739665.98</v>
      </c>
      <c r="F417" s="200">
        <v>2243397.7</v>
      </c>
      <c r="G417" s="200">
        <v>925397</v>
      </c>
      <c r="H417" s="200">
        <v>296191</v>
      </c>
      <c r="I417" s="200">
        <v>281166</v>
      </c>
      <c r="J417" s="200">
        <v>160242.18</v>
      </c>
      <c r="K417" s="200">
        <v>48645</v>
      </c>
      <c r="L417" s="200">
        <v>282027</v>
      </c>
      <c r="M417" s="200">
        <v>212840.44</v>
      </c>
      <c r="N417" s="200">
        <v>0</v>
      </c>
      <c r="O417" s="200">
        <v>36889.08</v>
      </c>
      <c r="P417" s="200">
        <v>241536.28</v>
      </c>
      <c r="Q417" s="200">
        <v>26135.29</v>
      </c>
      <c r="R417" s="200">
        <v>3000</v>
      </c>
      <c r="S417" s="200">
        <v>0</v>
      </c>
      <c r="T417" s="200">
        <v>0</v>
      </c>
      <c r="U417" s="200">
        <v>0</v>
      </c>
      <c r="V417" s="200">
        <v>0</v>
      </c>
      <c r="W417" s="200">
        <v>11828</v>
      </c>
      <c r="X417" s="200">
        <v>0</v>
      </c>
      <c r="Y417" s="200">
        <v>0</v>
      </c>
      <c r="Z417" s="200">
        <v>19000</v>
      </c>
      <c r="AA417" s="200">
        <v>0</v>
      </c>
      <c r="AB417" s="200">
        <v>1297</v>
      </c>
      <c r="AC417" s="200">
        <v>0</v>
      </c>
      <c r="AD417" s="200">
        <v>2184</v>
      </c>
      <c r="AE417" s="200">
        <v>4378</v>
      </c>
      <c r="AF417" s="200">
        <v>899</v>
      </c>
      <c r="AG417" s="200">
        <v>0</v>
      </c>
      <c r="AH417" s="200">
        <v>0</v>
      </c>
      <c r="AI417" s="200">
        <v>0</v>
      </c>
      <c r="AJ417" s="200">
        <v>0</v>
      </c>
      <c r="AK417" s="200">
        <v>0</v>
      </c>
      <c r="AL417" s="200">
        <v>31552</v>
      </c>
      <c r="AM417" s="200">
        <v>3842.49</v>
      </c>
      <c r="AN417" s="200">
        <v>4500</v>
      </c>
      <c r="AO417" s="200">
        <v>124500</v>
      </c>
      <c r="AP417" s="200">
        <v>0</v>
      </c>
      <c r="AQ417" s="200">
        <v>8420.5</v>
      </c>
      <c r="AR417" s="200">
        <v>254732</v>
      </c>
      <c r="AS417" s="200">
        <v>0</v>
      </c>
      <c r="AT417" s="200">
        <v>7385</v>
      </c>
      <c r="AU417" s="200">
        <v>0</v>
      </c>
      <c r="AV417" s="200">
        <v>0</v>
      </c>
      <c r="AW417" s="200">
        <v>32290</v>
      </c>
      <c r="AX417" s="200">
        <v>0</v>
      </c>
      <c r="AY417" s="200">
        <v>93666</v>
      </c>
      <c r="AZ417" s="200">
        <v>0</v>
      </c>
      <c r="BA417" s="200">
        <v>90</v>
      </c>
      <c r="BB417" s="200">
        <v>0</v>
      </c>
      <c r="BC417" s="200">
        <v>121301</v>
      </c>
      <c r="BD417" s="200">
        <v>0</v>
      </c>
      <c r="BE417" s="200">
        <v>0</v>
      </c>
      <c r="BF417" s="200">
        <v>0</v>
      </c>
      <c r="BG417" s="200">
        <v>0</v>
      </c>
      <c r="BH417" s="200">
        <v>0</v>
      </c>
      <c r="BI417" s="205" t="s">
        <v>320</v>
      </c>
      <c r="BJ417" s="205" t="s">
        <v>320</v>
      </c>
      <c r="BK417" s="205" t="s">
        <v>320</v>
      </c>
      <c r="BL417" s="205" t="s">
        <v>320</v>
      </c>
      <c r="BM417" s="205" t="s">
        <v>320</v>
      </c>
      <c r="BN417" s="205" t="s">
        <v>320</v>
      </c>
      <c r="BO417" s="205" t="s">
        <v>320</v>
      </c>
      <c r="BP417" s="205" t="s">
        <v>320</v>
      </c>
      <c r="BQ417" s="205" t="s">
        <v>320</v>
      </c>
      <c r="BR417" s="205" t="s">
        <v>320</v>
      </c>
      <c r="BS417" s="205" t="s">
        <v>320</v>
      </c>
      <c r="BT417" s="200">
        <v>0</v>
      </c>
      <c r="BU417" s="200">
        <v>0</v>
      </c>
      <c r="BV417" s="200">
        <v>0</v>
      </c>
      <c r="BW417" s="200">
        <v>0</v>
      </c>
      <c r="BX417" s="200">
        <v>0</v>
      </c>
      <c r="BY417" s="200">
        <v>0</v>
      </c>
      <c r="BZ417" s="200">
        <v>0</v>
      </c>
      <c r="CA417" s="200">
        <v>0</v>
      </c>
      <c r="CB417" s="200">
        <v>0</v>
      </c>
      <c r="CC417" s="200">
        <v>0</v>
      </c>
      <c r="CD417" s="200">
        <v>0</v>
      </c>
      <c r="CE417" s="200">
        <v>0</v>
      </c>
      <c r="CF417" s="200">
        <v>0</v>
      </c>
      <c r="CG417" s="200">
        <v>0</v>
      </c>
      <c r="CH417" s="205" t="s">
        <v>320</v>
      </c>
      <c r="CI417" s="200">
        <v>0</v>
      </c>
      <c r="CJ417" s="200">
        <v>0</v>
      </c>
      <c r="CK417" s="200">
        <v>0</v>
      </c>
      <c r="CL417" s="200">
        <v>0</v>
      </c>
      <c r="CM417" s="200">
        <v>0</v>
      </c>
      <c r="CN417" s="200">
        <v>0</v>
      </c>
      <c r="CO417" s="200">
        <v>0</v>
      </c>
      <c r="CP417" s="200">
        <v>0</v>
      </c>
      <c r="CQ417" s="200">
        <v>0</v>
      </c>
      <c r="CR417" s="200">
        <v>0</v>
      </c>
      <c r="CS417" s="200">
        <v>0</v>
      </c>
      <c r="CT417" s="205" t="s">
        <v>320</v>
      </c>
      <c r="CU417" s="209" t="s">
        <v>320</v>
      </c>
    </row>
    <row r="418" ht="15.4" customHeight="1" spans="1:99">
      <c r="A418" s="201" t="s">
        <v>1034</v>
      </c>
      <c r="B418" s="202" t="s">
        <v>134</v>
      </c>
      <c r="C418" s="202" t="s">
        <v>134</v>
      </c>
      <c r="D418" s="202" t="s">
        <v>1035</v>
      </c>
      <c r="E418" s="200">
        <v>2739665.98</v>
      </c>
      <c r="F418" s="200">
        <v>2243397.7</v>
      </c>
      <c r="G418" s="200">
        <v>925397</v>
      </c>
      <c r="H418" s="200">
        <v>296191</v>
      </c>
      <c r="I418" s="200">
        <v>281166</v>
      </c>
      <c r="J418" s="200">
        <v>160242.18</v>
      </c>
      <c r="K418" s="200">
        <v>48645</v>
      </c>
      <c r="L418" s="200">
        <v>282027</v>
      </c>
      <c r="M418" s="200">
        <v>212840.44</v>
      </c>
      <c r="N418" s="200">
        <v>0</v>
      </c>
      <c r="O418" s="200">
        <v>36889.08</v>
      </c>
      <c r="P418" s="200">
        <v>241536.28</v>
      </c>
      <c r="Q418" s="200">
        <v>26135.29</v>
      </c>
      <c r="R418" s="200">
        <v>3000</v>
      </c>
      <c r="S418" s="200">
        <v>0</v>
      </c>
      <c r="T418" s="200">
        <v>0</v>
      </c>
      <c r="U418" s="200">
        <v>0</v>
      </c>
      <c r="V418" s="200">
        <v>0</v>
      </c>
      <c r="W418" s="200">
        <v>11828</v>
      </c>
      <c r="X418" s="200">
        <v>0</v>
      </c>
      <c r="Y418" s="200">
        <v>0</v>
      </c>
      <c r="Z418" s="200">
        <v>19000</v>
      </c>
      <c r="AA418" s="200">
        <v>0</v>
      </c>
      <c r="AB418" s="200">
        <v>1297</v>
      </c>
      <c r="AC418" s="200">
        <v>0</v>
      </c>
      <c r="AD418" s="200">
        <v>2184</v>
      </c>
      <c r="AE418" s="200">
        <v>4378</v>
      </c>
      <c r="AF418" s="200">
        <v>899</v>
      </c>
      <c r="AG418" s="200">
        <v>0</v>
      </c>
      <c r="AH418" s="200">
        <v>0</v>
      </c>
      <c r="AI418" s="200">
        <v>0</v>
      </c>
      <c r="AJ418" s="200">
        <v>0</v>
      </c>
      <c r="AK418" s="200">
        <v>0</v>
      </c>
      <c r="AL418" s="200">
        <v>31552</v>
      </c>
      <c r="AM418" s="200">
        <v>3842.49</v>
      </c>
      <c r="AN418" s="200">
        <v>4500</v>
      </c>
      <c r="AO418" s="200">
        <v>124500</v>
      </c>
      <c r="AP418" s="200">
        <v>0</v>
      </c>
      <c r="AQ418" s="200">
        <v>8420.5</v>
      </c>
      <c r="AR418" s="200">
        <v>254732</v>
      </c>
      <c r="AS418" s="200">
        <v>0</v>
      </c>
      <c r="AT418" s="200">
        <v>7385</v>
      </c>
      <c r="AU418" s="200">
        <v>0</v>
      </c>
      <c r="AV418" s="200">
        <v>0</v>
      </c>
      <c r="AW418" s="200">
        <v>32290</v>
      </c>
      <c r="AX418" s="200">
        <v>0</v>
      </c>
      <c r="AY418" s="200">
        <v>93666</v>
      </c>
      <c r="AZ418" s="200">
        <v>0</v>
      </c>
      <c r="BA418" s="200">
        <v>90</v>
      </c>
      <c r="BB418" s="200">
        <v>0</v>
      </c>
      <c r="BC418" s="200">
        <v>121301</v>
      </c>
      <c r="BD418" s="200">
        <v>0</v>
      </c>
      <c r="BE418" s="200">
        <v>0</v>
      </c>
      <c r="BF418" s="200">
        <v>0</v>
      </c>
      <c r="BG418" s="200">
        <v>0</v>
      </c>
      <c r="BH418" s="200">
        <v>0</v>
      </c>
      <c r="BI418" s="205" t="s">
        <v>320</v>
      </c>
      <c r="BJ418" s="205" t="s">
        <v>320</v>
      </c>
      <c r="BK418" s="205" t="s">
        <v>320</v>
      </c>
      <c r="BL418" s="205" t="s">
        <v>320</v>
      </c>
      <c r="BM418" s="205" t="s">
        <v>320</v>
      </c>
      <c r="BN418" s="205" t="s">
        <v>320</v>
      </c>
      <c r="BO418" s="205" t="s">
        <v>320</v>
      </c>
      <c r="BP418" s="205" t="s">
        <v>320</v>
      </c>
      <c r="BQ418" s="205" t="s">
        <v>320</v>
      </c>
      <c r="BR418" s="205" t="s">
        <v>320</v>
      </c>
      <c r="BS418" s="205" t="s">
        <v>320</v>
      </c>
      <c r="BT418" s="200">
        <v>0</v>
      </c>
      <c r="BU418" s="200">
        <v>0</v>
      </c>
      <c r="BV418" s="200">
        <v>0</v>
      </c>
      <c r="BW418" s="200">
        <v>0</v>
      </c>
      <c r="BX418" s="200">
        <v>0</v>
      </c>
      <c r="BY418" s="200">
        <v>0</v>
      </c>
      <c r="BZ418" s="200">
        <v>0</v>
      </c>
      <c r="CA418" s="200">
        <v>0</v>
      </c>
      <c r="CB418" s="200">
        <v>0</v>
      </c>
      <c r="CC418" s="200">
        <v>0</v>
      </c>
      <c r="CD418" s="200">
        <v>0</v>
      </c>
      <c r="CE418" s="200">
        <v>0</v>
      </c>
      <c r="CF418" s="200">
        <v>0</v>
      </c>
      <c r="CG418" s="200">
        <v>0</v>
      </c>
      <c r="CH418" s="205" t="s">
        <v>320</v>
      </c>
      <c r="CI418" s="200">
        <v>0</v>
      </c>
      <c r="CJ418" s="200">
        <v>0</v>
      </c>
      <c r="CK418" s="200">
        <v>0</v>
      </c>
      <c r="CL418" s="200">
        <v>0</v>
      </c>
      <c r="CM418" s="200">
        <v>0</v>
      </c>
      <c r="CN418" s="200">
        <v>0</v>
      </c>
      <c r="CO418" s="200">
        <v>0</v>
      </c>
      <c r="CP418" s="200">
        <v>0</v>
      </c>
      <c r="CQ418" s="200">
        <v>0</v>
      </c>
      <c r="CR418" s="200">
        <v>0</v>
      </c>
      <c r="CS418" s="200">
        <v>0</v>
      </c>
      <c r="CT418" s="205" t="s">
        <v>320</v>
      </c>
      <c r="CU418" s="209" t="s">
        <v>320</v>
      </c>
    </row>
    <row r="419" ht="15.4" customHeight="1" spans="1:99">
      <c r="A419" s="201" t="s">
        <v>1036</v>
      </c>
      <c r="B419" s="202" t="s">
        <v>134</v>
      </c>
      <c r="C419" s="202" t="s">
        <v>134</v>
      </c>
      <c r="D419" s="202" t="s">
        <v>326</v>
      </c>
      <c r="E419" s="200">
        <v>2044990.32</v>
      </c>
      <c r="F419" s="200">
        <v>1603270.62</v>
      </c>
      <c r="G419" s="200">
        <v>617028</v>
      </c>
      <c r="H419" s="200">
        <v>296191</v>
      </c>
      <c r="I419" s="200">
        <v>281166</v>
      </c>
      <c r="J419" s="200">
        <v>157563.18</v>
      </c>
      <c r="K419" s="200">
        <v>25315</v>
      </c>
      <c r="L419" s="200">
        <v>13167</v>
      </c>
      <c r="M419" s="200">
        <v>212840.44</v>
      </c>
      <c r="N419" s="200">
        <v>0</v>
      </c>
      <c r="O419" s="200">
        <v>0</v>
      </c>
      <c r="P419" s="200">
        <v>203779.7</v>
      </c>
      <c r="Q419" s="200">
        <v>21400</v>
      </c>
      <c r="R419" s="200">
        <v>3000</v>
      </c>
      <c r="S419" s="200">
        <v>0</v>
      </c>
      <c r="T419" s="200">
        <v>0</v>
      </c>
      <c r="U419" s="200">
        <v>0</v>
      </c>
      <c r="V419" s="200">
        <v>0</v>
      </c>
      <c r="W419" s="200">
        <v>10328</v>
      </c>
      <c r="X419" s="200">
        <v>0</v>
      </c>
      <c r="Y419" s="200">
        <v>0</v>
      </c>
      <c r="Z419" s="200">
        <v>10000</v>
      </c>
      <c r="AA419" s="200">
        <v>0</v>
      </c>
      <c r="AB419" s="200">
        <v>1297</v>
      </c>
      <c r="AC419" s="200">
        <v>0</v>
      </c>
      <c r="AD419" s="200">
        <v>2184</v>
      </c>
      <c r="AE419" s="200">
        <v>4378</v>
      </c>
      <c r="AF419" s="200">
        <v>0</v>
      </c>
      <c r="AG419" s="200">
        <v>0</v>
      </c>
      <c r="AH419" s="200">
        <v>0</v>
      </c>
      <c r="AI419" s="200">
        <v>0</v>
      </c>
      <c r="AJ419" s="200">
        <v>0</v>
      </c>
      <c r="AK419" s="200">
        <v>0</v>
      </c>
      <c r="AL419" s="200">
        <v>20838</v>
      </c>
      <c r="AM419" s="200">
        <v>180</v>
      </c>
      <c r="AN419" s="200">
        <v>0</v>
      </c>
      <c r="AO419" s="200">
        <v>124500</v>
      </c>
      <c r="AP419" s="200">
        <v>0</v>
      </c>
      <c r="AQ419" s="200">
        <v>5674.7</v>
      </c>
      <c r="AR419" s="200">
        <v>237940</v>
      </c>
      <c r="AS419" s="200">
        <v>0</v>
      </c>
      <c r="AT419" s="200">
        <v>2093</v>
      </c>
      <c r="AU419" s="200">
        <v>0</v>
      </c>
      <c r="AV419" s="200">
        <v>0</v>
      </c>
      <c r="AW419" s="200">
        <v>20790</v>
      </c>
      <c r="AX419" s="200">
        <v>0</v>
      </c>
      <c r="AY419" s="200">
        <v>93666</v>
      </c>
      <c r="AZ419" s="200">
        <v>0</v>
      </c>
      <c r="BA419" s="200">
        <v>90</v>
      </c>
      <c r="BB419" s="200">
        <v>0</v>
      </c>
      <c r="BC419" s="200">
        <v>121301</v>
      </c>
      <c r="BD419" s="200">
        <v>0</v>
      </c>
      <c r="BE419" s="200">
        <v>0</v>
      </c>
      <c r="BF419" s="200">
        <v>0</v>
      </c>
      <c r="BG419" s="200">
        <v>0</v>
      </c>
      <c r="BH419" s="200">
        <v>0</v>
      </c>
      <c r="BI419" s="205" t="s">
        <v>320</v>
      </c>
      <c r="BJ419" s="205" t="s">
        <v>320</v>
      </c>
      <c r="BK419" s="205" t="s">
        <v>320</v>
      </c>
      <c r="BL419" s="205" t="s">
        <v>320</v>
      </c>
      <c r="BM419" s="205" t="s">
        <v>320</v>
      </c>
      <c r="BN419" s="205" t="s">
        <v>320</v>
      </c>
      <c r="BO419" s="205" t="s">
        <v>320</v>
      </c>
      <c r="BP419" s="205" t="s">
        <v>320</v>
      </c>
      <c r="BQ419" s="205" t="s">
        <v>320</v>
      </c>
      <c r="BR419" s="205" t="s">
        <v>320</v>
      </c>
      <c r="BS419" s="205" t="s">
        <v>320</v>
      </c>
      <c r="BT419" s="200">
        <v>0</v>
      </c>
      <c r="BU419" s="200">
        <v>0</v>
      </c>
      <c r="BV419" s="200">
        <v>0</v>
      </c>
      <c r="BW419" s="200">
        <v>0</v>
      </c>
      <c r="BX419" s="200">
        <v>0</v>
      </c>
      <c r="BY419" s="200">
        <v>0</v>
      </c>
      <c r="BZ419" s="200">
        <v>0</v>
      </c>
      <c r="CA419" s="200">
        <v>0</v>
      </c>
      <c r="CB419" s="200">
        <v>0</v>
      </c>
      <c r="CC419" s="200">
        <v>0</v>
      </c>
      <c r="CD419" s="200">
        <v>0</v>
      </c>
      <c r="CE419" s="200">
        <v>0</v>
      </c>
      <c r="CF419" s="200">
        <v>0</v>
      </c>
      <c r="CG419" s="200">
        <v>0</v>
      </c>
      <c r="CH419" s="205" t="s">
        <v>320</v>
      </c>
      <c r="CI419" s="200">
        <v>0</v>
      </c>
      <c r="CJ419" s="200">
        <v>0</v>
      </c>
      <c r="CK419" s="200">
        <v>0</v>
      </c>
      <c r="CL419" s="200">
        <v>0</v>
      </c>
      <c r="CM419" s="200">
        <v>0</v>
      </c>
      <c r="CN419" s="200">
        <v>0</v>
      </c>
      <c r="CO419" s="200">
        <v>0</v>
      </c>
      <c r="CP419" s="200">
        <v>0</v>
      </c>
      <c r="CQ419" s="200">
        <v>0</v>
      </c>
      <c r="CR419" s="200">
        <v>0</v>
      </c>
      <c r="CS419" s="200">
        <v>0</v>
      </c>
      <c r="CT419" s="205" t="s">
        <v>320</v>
      </c>
      <c r="CU419" s="209" t="s">
        <v>320</v>
      </c>
    </row>
    <row r="420" ht="15.4" customHeight="1" spans="1:99">
      <c r="A420" s="201" t="s">
        <v>1037</v>
      </c>
      <c r="B420" s="202" t="s">
        <v>134</v>
      </c>
      <c r="C420" s="202" t="s">
        <v>134</v>
      </c>
      <c r="D420" s="202" t="s">
        <v>328</v>
      </c>
      <c r="E420" s="200">
        <v>11500</v>
      </c>
      <c r="F420" s="200">
        <v>0</v>
      </c>
      <c r="G420" s="200">
        <v>0</v>
      </c>
      <c r="H420" s="200">
        <v>0</v>
      </c>
      <c r="I420" s="200">
        <v>0</v>
      </c>
      <c r="J420" s="200">
        <v>0</v>
      </c>
      <c r="K420" s="200">
        <v>0</v>
      </c>
      <c r="L420" s="200">
        <v>0</v>
      </c>
      <c r="M420" s="200">
        <v>0</v>
      </c>
      <c r="N420" s="200">
        <v>0</v>
      </c>
      <c r="O420" s="200">
        <v>0</v>
      </c>
      <c r="P420" s="200">
        <v>0</v>
      </c>
      <c r="Q420" s="200">
        <v>0</v>
      </c>
      <c r="R420" s="200">
        <v>0</v>
      </c>
      <c r="S420" s="200">
        <v>0</v>
      </c>
      <c r="T420" s="200">
        <v>0</v>
      </c>
      <c r="U420" s="200">
        <v>0</v>
      </c>
      <c r="V420" s="200">
        <v>0</v>
      </c>
      <c r="W420" s="200">
        <v>0</v>
      </c>
      <c r="X420" s="200">
        <v>0</v>
      </c>
      <c r="Y420" s="200">
        <v>0</v>
      </c>
      <c r="Z420" s="200">
        <v>0</v>
      </c>
      <c r="AA420" s="200">
        <v>0</v>
      </c>
      <c r="AB420" s="200">
        <v>0</v>
      </c>
      <c r="AC420" s="200">
        <v>0</v>
      </c>
      <c r="AD420" s="200">
        <v>0</v>
      </c>
      <c r="AE420" s="200">
        <v>0</v>
      </c>
      <c r="AF420" s="200">
        <v>0</v>
      </c>
      <c r="AG420" s="200">
        <v>0</v>
      </c>
      <c r="AH420" s="200">
        <v>0</v>
      </c>
      <c r="AI420" s="200">
        <v>0</v>
      </c>
      <c r="AJ420" s="200">
        <v>0</v>
      </c>
      <c r="AK420" s="200">
        <v>0</v>
      </c>
      <c r="AL420" s="200">
        <v>0</v>
      </c>
      <c r="AM420" s="200">
        <v>0</v>
      </c>
      <c r="AN420" s="200">
        <v>0</v>
      </c>
      <c r="AO420" s="200">
        <v>0</v>
      </c>
      <c r="AP420" s="200">
        <v>0</v>
      </c>
      <c r="AQ420" s="200">
        <v>0</v>
      </c>
      <c r="AR420" s="200">
        <v>11500</v>
      </c>
      <c r="AS420" s="200">
        <v>0</v>
      </c>
      <c r="AT420" s="200">
        <v>0</v>
      </c>
      <c r="AU420" s="200">
        <v>0</v>
      </c>
      <c r="AV420" s="200">
        <v>0</v>
      </c>
      <c r="AW420" s="200">
        <v>11500</v>
      </c>
      <c r="AX420" s="200">
        <v>0</v>
      </c>
      <c r="AY420" s="200">
        <v>0</v>
      </c>
      <c r="AZ420" s="200">
        <v>0</v>
      </c>
      <c r="BA420" s="200">
        <v>0</v>
      </c>
      <c r="BB420" s="200">
        <v>0</v>
      </c>
      <c r="BC420" s="200">
        <v>0</v>
      </c>
      <c r="BD420" s="200">
        <v>0</v>
      </c>
      <c r="BE420" s="200">
        <v>0</v>
      </c>
      <c r="BF420" s="200">
        <v>0</v>
      </c>
      <c r="BG420" s="200">
        <v>0</v>
      </c>
      <c r="BH420" s="200">
        <v>0</v>
      </c>
      <c r="BI420" s="205" t="s">
        <v>320</v>
      </c>
      <c r="BJ420" s="205" t="s">
        <v>320</v>
      </c>
      <c r="BK420" s="205" t="s">
        <v>320</v>
      </c>
      <c r="BL420" s="205" t="s">
        <v>320</v>
      </c>
      <c r="BM420" s="205" t="s">
        <v>320</v>
      </c>
      <c r="BN420" s="205" t="s">
        <v>320</v>
      </c>
      <c r="BO420" s="205" t="s">
        <v>320</v>
      </c>
      <c r="BP420" s="205" t="s">
        <v>320</v>
      </c>
      <c r="BQ420" s="205" t="s">
        <v>320</v>
      </c>
      <c r="BR420" s="205" t="s">
        <v>320</v>
      </c>
      <c r="BS420" s="205" t="s">
        <v>320</v>
      </c>
      <c r="BT420" s="200">
        <v>0</v>
      </c>
      <c r="BU420" s="200">
        <v>0</v>
      </c>
      <c r="BV420" s="200">
        <v>0</v>
      </c>
      <c r="BW420" s="200">
        <v>0</v>
      </c>
      <c r="BX420" s="200">
        <v>0</v>
      </c>
      <c r="BY420" s="200">
        <v>0</v>
      </c>
      <c r="BZ420" s="200">
        <v>0</v>
      </c>
      <c r="CA420" s="200">
        <v>0</v>
      </c>
      <c r="CB420" s="200">
        <v>0</v>
      </c>
      <c r="CC420" s="200">
        <v>0</v>
      </c>
      <c r="CD420" s="200">
        <v>0</v>
      </c>
      <c r="CE420" s="200">
        <v>0</v>
      </c>
      <c r="CF420" s="200">
        <v>0</v>
      </c>
      <c r="CG420" s="200">
        <v>0</v>
      </c>
      <c r="CH420" s="205" t="s">
        <v>320</v>
      </c>
      <c r="CI420" s="200">
        <v>0</v>
      </c>
      <c r="CJ420" s="200">
        <v>0</v>
      </c>
      <c r="CK420" s="200">
        <v>0</v>
      </c>
      <c r="CL420" s="200">
        <v>0</v>
      </c>
      <c r="CM420" s="200">
        <v>0</v>
      </c>
      <c r="CN420" s="200">
        <v>0</v>
      </c>
      <c r="CO420" s="200">
        <v>0</v>
      </c>
      <c r="CP420" s="200">
        <v>0</v>
      </c>
      <c r="CQ420" s="200">
        <v>0</v>
      </c>
      <c r="CR420" s="200">
        <v>0</v>
      </c>
      <c r="CS420" s="200">
        <v>0</v>
      </c>
      <c r="CT420" s="205" t="s">
        <v>320</v>
      </c>
      <c r="CU420" s="209" t="s">
        <v>320</v>
      </c>
    </row>
    <row r="421" ht="15.4" customHeight="1" spans="1:99">
      <c r="A421" s="201" t="s">
        <v>1038</v>
      </c>
      <c r="B421" s="202" t="s">
        <v>134</v>
      </c>
      <c r="C421" s="202" t="s">
        <v>134</v>
      </c>
      <c r="D421" s="202" t="s">
        <v>332</v>
      </c>
      <c r="E421" s="200">
        <v>683175.66</v>
      </c>
      <c r="F421" s="200">
        <v>640127.08</v>
      </c>
      <c r="G421" s="200">
        <v>308369</v>
      </c>
      <c r="H421" s="200">
        <v>0</v>
      </c>
      <c r="I421" s="200">
        <v>0</v>
      </c>
      <c r="J421" s="200">
        <v>2679</v>
      </c>
      <c r="K421" s="200">
        <v>23330</v>
      </c>
      <c r="L421" s="200">
        <v>268860</v>
      </c>
      <c r="M421" s="200">
        <v>0</v>
      </c>
      <c r="N421" s="200">
        <v>0</v>
      </c>
      <c r="O421" s="200">
        <v>36889.08</v>
      </c>
      <c r="P421" s="200">
        <v>37756.58</v>
      </c>
      <c r="Q421" s="200">
        <v>4735.29</v>
      </c>
      <c r="R421" s="200">
        <v>0</v>
      </c>
      <c r="S421" s="200">
        <v>0</v>
      </c>
      <c r="T421" s="200">
        <v>0</v>
      </c>
      <c r="U421" s="200">
        <v>0</v>
      </c>
      <c r="V421" s="200">
        <v>0</v>
      </c>
      <c r="W421" s="200">
        <v>1500</v>
      </c>
      <c r="X421" s="200">
        <v>0</v>
      </c>
      <c r="Y421" s="200">
        <v>0</v>
      </c>
      <c r="Z421" s="200">
        <v>9000</v>
      </c>
      <c r="AA421" s="200">
        <v>0</v>
      </c>
      <c r="AB421" s="200">
        <v>0</v>
      </c>
      <c r="AC421" s="200">
        <v>0</v>
      </c>
      <c r="AD421" s="200">
        <v>0</v>
      </c>
      <c r="AE421" s="200">
        <v>0</v>
      </c>
      <c r="AF421" s="200">
        <v>899</v>
      </c>
      <c r="AG421" s="200">
        <v>0</v>
      </c>
      <c r="AH421" s="200">
        <v>0</v>
      </c>
      <c r="AI421" s="200">
        <v>0</v>
      </c>
      <c r="AJ421" s="200">
        <v>0</v>
      </c>
      <c r="AK421" s="200">
        <v>0</v>
      </c>
      <c r="AL421" s="200">
        <v>10714</v>
      </c>
      <c r="AM421" s="200">
        <v>3662.49</v>
      </c>
      <c r="AN421" s="200">
        <v>4500</v>
      </c>
      <c r="AO421" s="200">
        <v>0</v>
      </c>
      <c r="AP421" s="200">
        <v>0</v>
      </c>
      <c r="AQ421" s="200">
        <v>2745.8</v>
      </c>
      <c r="AR421" s="200">
        <v>5292</v>
      </c>
      <c r="AS421" s="200">
        <v>0</v>
      </c>
      <c r="AT421" s="200">
        <v>5292</v>
      </c>
      <c r="AU421" s="200">
        <v>0</v>
      </c>
      <c r="AV421" s="200">
        <v>0</v>
      </c>
      <c r="AW421" s="200">
        <v>0</v>
      </c>
      <c r="AX421" s="200">
        <v>0</v>
      </c>
      <c r="AY421" s="200">
        <v>0</v>
      </c>
      <c r="AZ421" s="200">
        <v>0</v>
      </c>
      <c r="BA421" s="200">
        <v>0</v>
      </c>
      <c r="BB421" s="200">
        <v>0</v>
      </c>
      <c r="BC421" s="200">
        <v>0</v>
      </c>
      <c r="BD421" s="200">
        <v>0</v>
      </c>
      <c r="BE421" s="200">
        <v>0</v>
      </c>
      <c r="BF421" s="200">
        <v>0</v>
      </c>
      <c r="BG421" s="200">
        <v>0</v>
      </c>
      <c r="BH421" s="200">
        <v>0</v>
      </c>
      <c r="BI421" s="205" t="s">
        <v>320</v>
      </c>
      <c r="BJ421" s="205" t="s">
        <v>320</v>
      </c>
      <c r="BK421" s="205" t="s">
        <v>320</v>
      </c>
      <c r="BL421" s="205" t="s">
        <v>320</v>
      </c>
      <c r="BM421" s="205" t="s">
        <v>320</v>
      </c>
      <c r="BN421" s="205" t="s">
        <v>320</v>
      </c>
      <c r="BO421" s="205" t="s">
        <v>320</v>
      </c>
      <c r="BP421" s="205" t="s">
        <v>320</v>
      </c>
      <c r="BQ421" s="205" t="s">
        <v>320</v>
      </c>
      <c r="BR421" s="205" t="s">
        <v>320</v>
      </c>
      <c r="BS421" s="205" t="s">
        <v>320</v>
      </c>
      <c r="BT421" s="200">
        <v>0</v>
      </c>
      <c r="BU421" s="200">
        <v>0</v>
      </c>
      <c r="BV421" s="200">
        <v>0</v>
      </c>
      <c r="BW421" s="200">
        <v>0</v>
      </c>
      <c r="BX421" s="200">
        <v>0</v>
      </c>
      <c r="BY421" s="200">
        <v>0</v>
      </c>
      <c r="BZ421" s="200">
        <v>0</v>
      </c>
      <c r="CA421" s="200">
        <v>0</v>
      </c>
      <c r="CB421" s="200">
        <v>0</v>
      </c>
      <c r="CC421" s="200">
        <v>0</v>
      </c>
      <c r="CD421" s="200">
        <v>0</v>
      </c>
      <c r="CE421" s="200">
        <v>0</v>
      </c>
      <c r="CF421" s="200">
        <v>0</v>
      </c>
      <c r="CG421" s="200">
        <v>0</v>
      </c>
      <c r="CH421" s="205" t="s">
        <v>320</v>
      </c>
      <c r="CI421" s="200">
        <v>0</v>
      </c>
      <c r="CJ421" s="200">
        <v>0</v>
      </c>
      <c r="CK421" s="200">
        <v>0</v>
      </c>
      <c r="CL421" s="200">
        <v>0</v>
      </c>
      <c r="CM421" s="200">
        <v>0</v>
      </c>
      <c r="CN421" s="200">
        <v>0</v>
      </c>
      <c r="CO421" s="200">
        <v>0</v>
      </c>
      <c r="CP421" s="200">
        <v>0</v>
      </c>
      <c r="CQ421" s="200">
        <v>0</v>
      </c>
      <c r="CR421" s="200">
        <v>0</v>
      </c>
      <c r="CS421" s="200">
        <v>0</v>
      </c>
      <c r="CT421" s="205" t="s">
        <v>320</v>
      </c>
      <c r="CU421" s="209" t="s">
        <v>320</v>
      </c>
    </row>
    <row r="422" ht="15.4" customHeight="1" spans="1:99">
      <c r="A422" s="201" t="s">
        <v>1039</v>
      </c>
      <c r="B422" s="202" t="s">
        <v>134</v>
      </c>
      <c r="C422" s="202" t="s">
        <v>134</v>
      </c>
      <c r="D422" s="202" t="s">
        <v>142</v>
      </c>
      <c r="E422" s="200">
        <v>2479616.86</v>
      </c>
      <c r="F422" s="200">
        <v>249000</v>
      </c>
      <c r="G422" s="200">
        <v>180300</v>
      </c>
      <c r="H422" s="200">
        <v>0</v>
      </c>
      <c r="I422" s="200">
        <v>0</v>
      </c>
      <c r="J422" s="200">
        <v>18200</v>
      </c>
      <c r="K422" s="200">
        <v>0</v>
      </c>
      <c r="L422" s="200">
        <v>0</v>
      </c>
      <c r="M422" s="200">
        <v>36100</v>
      </c>
      <c r="N422" s="200">
        <v>14400</v>
      </c>
      <c r="O422" s="200">
        <v>0</v>
      </c>
      <c r="P422" s="200">
        <v>820372.13</v>
      </c>
      <c r="Q422" s="200">
        <v>9349.32</v>
      </c>
      <c r="R422" s="200">
        <v>2100</v>
      </c>
      <c r="S422" s="200">
        <v>0</v>
      </c>
      <c r="T422" s="200">
        <v>875.4</v>
      </c>
      <c r="U422" s="200">
        <v>883.62</v>
      </c>
      <c r="V422" s="200">
        <v>4600</v>
      </c>
      <c r="W422" s="200">
        <v>1135</v>
      </c>
      <c r="X422" s="200">
        <v>0</v>
      </c>
      <c r="Y422" s="200">
        <v>1782.94</v>
      </c>
      <c r="Z422" s="200">
        <v>20118</v>
      </c>
      <c r="AA422" s="200">
        <v>0</v>
      </c>
      <c r="AB422" s="200">
        <v>480</v>
      </c>
      <c r="AC422" s="200">
        <v>0</v>
      </c>
      <c r="AD422" s="200">
        <v>1838</v>
      </c>
      <c r="AE422" s="200">
        <v>19504.2</v>
      </c>
      <c r="AF422" s="200">
        <v>700</v>
      </c>
      <c r="AG422" s="200">
        <v>739590.62</v>
      </c>
      <c r="AH422" s="200">
        <v>0</v>
      </c>
      <c r="AI422" s="200">
        <v>0</v>
      </c>
      <c r="AJ422" s="200">
        <v>1230</v>
      </c>
      <c r="AK422" s="200">
        <v>0</v>
      </c>
      <c r="AL422" s="200">
        <v>3600</v>
      </c>
      <c r="AM422" s="200">
        <v>3220</v>
      </c>
      <c r="AN422" s="200">
        <v>7928.93</v>
      </c>
      <c r="AO422" s="200">
        <v>0</v>
      </c>
      <c r="AP422" s="200">
        <v>0</v>
      </c>
      <c r="AQ422" s="200">
        <v>1436.1</v>
      </c>
      <c r="AR422" s="200">
        <v>145010</v>
      </c>
      <c r="AS422" s="200">
        <v>0</v>
      </c>
      <c r="AT422" s="200">
        <v>0</v>
      </c>
      <c r="AU422" s="200">
        <v>0</v>
      </c>
      <c r="AV422" s="200">
        <v>0</v>
      </c>
      <c r="AW422" s="200">
        <v>107210</v>
      </c>
      <c r="AX422" s="200">
        <v>0</v>
      </c>
      <c r="AY422" s="200">
        <v>0</v>
      </c>
      <c r="AZ422" s="200">
        <v>0</v>
      </c>
      <c r="BA422" s="200">
        <v>0</v>
      </c>
      <c r="BB422" s="200">
        <v>0</v>
      </c>
      <c r="BC422" s="200">
        <v>37800</v>
      </c>
      <c r="BD422" s="200">
        <v>0</v>
      </c>
      <c r="BE422" s="200">
        <v>0</v>
      </c>
      <c r="BF422" s="200">
        <v>0</v>
      </c>
      <c r="BG422" s="200">
        <v>0</v>
      </c>
      <c r="BH422" s="200">
        <v>0</v>
      </c>
      <c r="BI422" s="205" t="s">
        <v>320</v>
      </c>
      <c r="BJ422" s="205" t="s">
        <v>320</v>
      </c>
      <c r="BK422" s="205" t="s">
        <v>320</v>
      </c>
      <c r="BL422" s="205" t="s">
        <v>320</v>
      </c>
      <c r="BM422" s="205" t="s">
        <v>320</v>
      </c>
      <c r="BN422" s="205" t="s">
        <v>320</v>
      </c>
      <c r="BO422" s="205" t="s">
        <v>320</v>
      </c>
      <c r="BP422" s="205" t="s">
        <v>320</v>
      </c>
      <c r="BQ422" s="205" t="s">
        <v>320</v>
      </c>
      <c r="BR422" s="205" t="s">
        <v>320</v>
      </c>
      <c r="BS422" s="205" t="s">
        <v>320</v>
      </c>
      <c r="BT422" s="200">
        <v>1265234.73</v>
      </c>
      <c r="BU422" s="200">
        <v>0</v>
      </c>
      <c r="BV422" s="200">
        <v>0</v>
      </c>
      <c r="BW422" s="200">
        <v>1265234.73</v>
      </c>
      <c r="BX422" s="200">
        <v>0</v>
      </c>
      <c r="BY422" s="200">
        <v>0</v>
      </c>
      <c r="BZ422" s="200">
        <v>0</v>
      </c>
      <c r="CA422" s="200">
        <v>0</v>
      </c>
      <c r="CB422" s="200">
        <v>0</v>
      </c>
      <c r="CC422" s="200">
        <v>0</v>
      </c>
      <c r="CD422" s="200">
        <v>0</v>
      </c>
      <c r="CE422" s="200">
        <v>0</v>
      </c>
      <c r="CF422" s="200">
        <v>0</v>
      </c>
      <c r="CG422" s="200">
        <v>0</v>
      </c>
      <c r="CH422" s="205" t="s">
        <v>320</v>
      </c>
      <c r="CI422" s="200">
        <v>0</v>
      </c>
      <c r="CJ422" s="200">
        <v>0</v>
      </c>
      <c r="CK422" s="200">
        <v>0</v>
      </c>
      <c r="CL422" s="200">
        <v>0</v>
      </c>
      <c r="CM422" s="200">
        <v>0</v>
      </c>
      <c r="CN422" s="200">
        <v>0</v>
      </c>
      <c r="CO422" s="200">
        <v>0</v>
      </c>
      <c r="CP422" s="200">
        <v>0</v>
      </c>
      <c r="CQ422" s="200">
        <v>0</v>
      </c>
      <c r="CR422" s="200">
        <v>0</v>
      </c>
      <c r="CS422" s="200">
        <v>0</v>
      </c>
      <c r="CT422" s="205" t="s">
        <v>320</v>
      </c>
      <c r="CU422" s="209" t="s">
        <v>320</v>
      </c>
    </row>
    <row r="423" ht="15.4" customHeight="1" spans="1:99">
      <c r="A423" s="201" t="s">
        <v>1040</v>
      </c>
      <c r="B423" s="202" t="s">
        <v>134</v>
      </c>
      <c r="C423" s="202" t="s">
        <v>134</v>
      </c>
      <c r="D423" s="202" t="s">
        <v>1041</v>
      </c>
      <c r="E423" s="200">
        <v>347991.21</v>
      </c>
      <c r="F423" s="200">
        <v>249000</v>
      </c>
      <c r="G423" s="200">
        <v>180300</v>
      </c>
      <c r="H423" s="200">
        <v>0</v>
      </c>
      <c r="I423" s="200">
        <v>0</v>
      </c>
      <c r="J423" s="200">
        <v>18200</v>
      </c>
      <c r="K423" s="200">
        <v>0</v>
      </c>
      <c r="L423" s="200">
        <v>0</v>
      </c>
      <c r="M423" s="200">
        <v>36100</v>
      </c>
      <c r="N423" s="200">
        <v>14400</v>
      </c>
      <c r="O423" s="200">
        <v>0</v>
      </c>
      <c r="P423" s="200">
        <v>61191.21</v>
      </c>
      <c r="Q423" s="200">
        <v>9349.32</v>
      </c>
      <c r="R423" s="200">
        <v>2100</v>
      </c>
      <c r="S423" s="200">
        <v>0</v>
      </c>
      <c r="T423" s="200">
        <v>875.4</v>
      </c>
      <c r="U423" s="200">
        <v>883.62</v>
      </c>
      <c r="V423" s="200">
        <v>4600</v>
      </c>
      <c r="W423" s="200">
        <v>1135</v>
      </c>
      <c r="X423" s="200">
        <v>0</v>
      </c>
      <c r="Y423" s="200">
        <v>1782.94</v>
      </c>
      <c r="Z423" s="200">
        <v>20118</v>
      </c>
      <c r="AA423" s="200">
        <v>0</v>
      </c>
      <c r="AB423" s="200">
        <v>480</v>
      </c>
      <c r="AC423" s="200">
        <v>0</v>
      </c>
      <c r="AD423" s="200">
        <v>1838</v>
      </c>
      <c r="AE423" s="200">
        <v>1350</v>
      </c>
      <c r="AF423" s="200">
        <v>700</v>
      </c>
      <c r="AG423" s="200">
        <v>0</v>
      </c>
      <c r="AH423" s="200">
        <v>0</v>
      </c>
      <c r="AI423" s="200">
        <v>0</v>
      </c>
      <c r="AJ423" s="200">
        <v>1230</v>
      </c>
      <c r="AK423" s="200">
        <v>0</v>
      </c>
      <c r="AL423" s="200">
        <v>3600</v>
      </c>
      <c r="AM423" s="200">
        <v>3220</v>
      </c>
      <c r="AN423" s="200">
        <v>7928.93</v>
      </c>
      <c r="AO423" s="200">
        <v>0</v>
      </c>
      <c r="AP423" s="200">
        <v>0</v>
      </c>
      <c r="AQ423" s="200">
        <v>0</v>
      </c>
      <c r="AR423" s="200">
        <v>37800</v>
      </c>
      <c r="AS423" s="200">
        <v>0</v>
      </c>
      <c r="AT423" s="200">
        <v>0</v>
      </c>
      <c r="AU423" s="200">
        <v>0</v>
      </c>
      <c r="AV423" s="200">
        <v>0</v>
      </c>
      <c r="AW423" s="200">
        <v>0</v>
      </c>
      <c r="AX423" s="200">
        <v>0</v>
      </c>
      <c r="AY423" s="200">
        <v>0</v>
      </c>
      <c r="AZ423" s="200">
        <v>0</v>
      </c>
      <c r="BA423" s="200">
        <v>0</v>
      </c>
      <c r="BB423" s="200">
        <v>0</v>
      </c>
      <c r="BC423" s="200">
        <v>37800</v>
      </c>
      <c r="BD423" s="200">
        <v>0</v>
      </c>
      <c r="BE423" s="200">
        <v>0</v>
      </c>
      <c r="BF423" s="200">
        <v>0</v>
      </c>
      <c r="BG423" s="200">
        <v>0</v>
      </c>
      <c r="BH423" s="200">
        <v>0</v>
      </c>
      <c r="BI423" s="205" t="s">
        <v>320</v>
      </c>
      <c r="BJ423" s="205" t="s">
        <v>320</v>
      </c>
      <c r="BK423" s="205" t="s">
        <v>320</v>
      </c>
      <c r="BL423" s="205" t="s">
        <v>320</v>
      </c>
      <c r="BM423" s="205" t="s">
        <v>320</v>
      </c>
      <c r="BN423" s="205" t="s">
        <v>320</v>
      </c>
      <c r="BO423" s="205" t="s">
        <v>320</v>
      </c>
      <c r="BP423" s="205" t="s">
        <v>320</v>
      </c>
      <c r="BQ423" s="205" t="s">
        <v>320</v>
      </c>
      <c r="BR423" s="205" t="s">
        <v>320</v>
      </c>
      <c r="BS423" s="205" t="s">
        <v>320</v>
      </c>
      <c r="BT423" s="200">
        <v>0</v>
      </c>
      <c r="BU423" s="200">
        <v>0</v>
      </c>
      <c r="BV423" s="200">
        <v>0</v>
      </c>
      <c r="BW423" s="200">
        <v>0</v>
      </c>
      <c r="BX423" s="200">
        <v>0</v>
      </c>
      <c r="BY423" s="200">
        <v>0</v>
      </c>
      <c r="BZ423" s="200">
        <v>0</v>
      </c>
      <c r="CA423" s="200">
        <v>0</v>
      </c>
      <c r="CB423" s="200">
        <v>0</v>
      </c>
      <c r="CC423" s="200">
        <v>0</v>
      </c>
      <c r="CD423" s="200">
        <v>0</v>
      </c>
      <c r="CE423" s="200">
        <v>0</v>
      </c>
      <c r="CF423" s="200">
        <v>0</v>
      </c>
      <c r="CG423" s="200">
        <v>0</v>
      </c>
      <c r="CH423" s="205" t="s">
        <v>320</v>
      </c>
      <c r="CI423" s="200">
        <v>0</v>
      </c>
      <c r="CJ423" s="200">
        <v>0</v>
      </c>
      <c r="CK423" s="200">
        <v>0</v>
      </c>
      <c r="CL423" s="200">
        <v>0</v>
      </c>
      <c r="CM423" s="200">
        <v>0</v>
      </c>
      <c r="CN423" s="200">
        <v>0</v>
      </c>
      <c r="CO423" s="200">
        <v>0</v>
      </c>
      <c r="CP423" s="200">
        <v>0</v>
      </c>
      <c r="CQ423" s="200">
        <v>0</v>
      </c>
      <c r="CR423" s="200">
        <v>0</v>
      </c>
      <c r="CS423" s="200">
        <v>0</v>
      </c>
      <c r="CT423" s="205" t="s">
        <v>320</v>
      </c>
      <c r="CU423" s="209" t="s">
        <v>320</v>
      </c>
    </row>
    <row r="424" ht="15.4" customHeight="1" spans="1:99">
      <c r="A424" s="201" t="s">
        <v>1042</v>
      </c>
      <c r="B424" s="202" t="s">
        <v>134</v>
      </c>
      <c r="C424" s="202" t="s">
        <v>134</v>
      </c>
      <c r="D424" s="202" t="s">
        <v>1043</v>
      </c>
      <c r="E424" s="200">
        <v>347991.21</v>
      </c>
      <c r="F424" s="200">
        <v>249000</v>
      </c>
      <c r="G424" s="200">
        <v>180300</v>
      </c>
      <c r="H424" s="200">
        <v>0</v>
      </c>
      <c r="I424" s="200">
        <v>0</v>
      </c>
      <c r="J424" s="200">
        <v>18200</v>
      </c>
      <c r="K424" s="200">
        <v>0</v>
      </c>
      <c r="L424" s="200">
        <v>0</v>
      </c>
      <c r="M424" s="200">
        <v>36100</v>
      </c>
      <c r="N424" s="200">
        <v>14400</v>
      </c>
      <c r="O424" s="200">
        <v>0</v>
      </c>
      <c r="P424" s="200">
        <v>61191.21</v>
      </c>
      <c r="Q424" s="200">
        <v>9349.32</v>
      </c>
      <c r="R424" s="200">
        <v>2100</v>
      </c>
      <c r="S424" s="200">
        <v>0</v>
      </c>
      <c r="T424" s="200">
        <v>875.4</v>
      </c>
      <c r="U424" s="200">
        <v>883.62</v>
      </c>
      <c r="V424" s="200">
        <v>4600</v>
      </c>
      <c r="W424" s="200">
        <v>1135</v>
      </c>
      <c r="X424" s="200">
        <v>0</v>
      </c>
      <c r="Y424" s="200">
        <v>1782.94</v>
      </c>
      <c r="Z424" s="200">
        <v>20118</v>
      </c>
      <c r="AA424" s="200">
        <v>0</v>
      </c>
      <c r="AB424" s="200">
        <v>480</v>
      </c>
      <c r="AC424" s="200">
        <v>0</v>
      </c>
      <c r="AD424" s="200">
        <v>1838</v>
      </c>
      <c r="AE424" s="200">
        <v>1350</v>
      </c>
      <c r="AF424" s="200">
        <v>700</v>
      </c>
      <c r="AG424" s="200">
        <v>0</v>
      </c>
      <c r="AH424" s="200">
        <v>0</v>
      </c>
      <c r="AI424" s="200">
        <v>0</v>
      </c>
      <c r="AJ424" s="200">
        <v>1230</v>
      </c>
      <c r="AK424" s="200">
        <v>0</v>
      </c>
      <c r="AL424" s="200">
        <v>3600</v>
      </c>
      <c r="AM424" s="200">
        <v>3220</v>
      </c>
      <c r="AN424" s="200">
        <v>7928.93</v>
      </c>
      <c r="AO424" s="200">
        <v>0</v>
      </c>
      <c r="AP424" s="200">
        <v>0</v>
      </c>
      <c r="AQ424" s="200">
        <v>0</v>
      </c>
      <c r="AR424" s="200">
        <v>37800</v>
      </c>
      <c r="AS424" s="200">
        <v>0</v>
      </c>
      <c r="AT424" s="200">
        <v>0</v>
      </c>
      <c r="AU424" s="200">
        <v>0</v>
      </c>
      <c r="AV424" s="200">
        <v>0</v>
      </c>
      <c r="AW424" s="200">
        <v>0</v>
      </c>
      <c r="AX424" s="200">
        <v>0</v>
      </c>
      <c r="AY424" s="200">
        <v>0</v>
      </c>
      <c r="AZ424" s="200">
        <v>0</v>
      </c>
      <c r="BA424" s="200">
        <v>0</v>
      </c>
      <c r="BB424" s="200">
        <v>0</v>
      </c>
      <c r="BC424" s="200">
        <v>37800</v>
      </c>
      <c r="BD424" s="200">
        <v>0</v>
      </c>
      <c r="BE424" s="200">
        <v>0</v>
      </c>
      <c r="BF424" s="200">
        <v>0</v>
      </c>
      <c r="BG424" s="200">
        <v>0</v>
      </c>
      <c r="BH424" s="200">
        <v>0</v>
      </c>
      <c r="BI424" s="205" t="s">
        <v>320</v>
      </c>
      <c r="BJ424" s="205" t="s">
        <v>320</v>
      </c>
      <c r="BK424" s="205" t="s">
        <v>320</v>
      </c>
      <c r="BL424" s="205" t="s">
        <v>320</v>
      </c>
      <c r="BM424" s="205" t="s">
        <v>320</v>
      </c>
      <c r="BN424" s="205" t="s">
        <v>320</v>
      </c>
      <c r="BO424" s="205" t="s">
        <v>320</v>
      </c>
      <c r="BP424" s="205" t="s">
        <v>320</v>
      </c>
      <c r="BQ424" s="205" t="s">
        <v>320</v>
      </c>
      <c r="BR424" s="205" t="s">
        <v>320</v>
      </c>
      <c r="BS424" s="205" t="s">
        <v>320</v>
      </c>
      <c r="BT424" s="200">
        <v>0</v>
      </c>
      <c r="BU424" s="200">
        <v>0</v>
      </c>
      <c r="BV424" s="200">
        <v>0</v>
      </c>
      <c r="BW424" s="200">
        <v>0</v>
      </c>
      <c r="BX424" s="200">
        <v>0</v>
      </c>
      <c r="BY424" s="200">
        <v>0</v>
      </c>
      <c r="BZ424" s="200">
        <v>0</v>
      </c>
      <c r="CA424" s="200">
        <v>0</v>
      </c>
      <c r="CB424" s="200">
        <v>0</v>
      </c>
      <c r="CC424" s="200">
        <v>0</v>
      </c>
      <c r="CD424" s="200">
        <v>0</v>
      </c>
      <c r="CE424" s="200">
        <v>0</v>
      </c>
      <c r="CF424" s="200">
        <v>0</v>
      </c>
      <c r="CG424" s="200">
        <v>0</v>
      </c>
      <c r="CH424" s="205" t="s">
        <v>320</v>
      </c>
      <c r="CI424" s="200">
        <v>0</v>
      </c>
      <c r="CJ424" s="200">
        <v>0</v>
      </c>
      <c r="CK424" s="200">
        <v>0</v>
      </c>
      <c r="CL424" s="200">
        <v>0</v>
      </c>
      <c r="CM424" s="200">
        <v>0</v>
      </c>
      <c r="CN424" s="200">
        <v>0</v>
      </c>
      <c r="CO424" s="200">
        <v>0</v>
      </c>
      <c r="CP424" s="200">
        <v>0</v>
      </c>
      <c r="CQ424" s="200">
        <v>0</v>
      </c>
      <c r="CR424" s="200">
        <v>0</v>
      </c>
      <c r="CS424" s="200">
        <v>0</v>
      </c>
      <c r="CT424" s="205" t="s">
        <v>320</v>
      </c>
      <c r="CU424" s="209" t="s">
        <v>320</v>
      </c>
    </row>
    <row r="425" ht="15.4" customHeight="1" spans="1:99">
      <c r="A425" s="201" t="s">
        <v>1044</v>
      </c>
      <c r="B425" s="202" t="s">
        <v>134</v>
      </c>
      <c r="C425" s="202" t="s">
        <v>134</v>
      </c>
      <c r="D425" s="202" t="s">
        <v>1045</v>
      </c>
      <c r="E425" s="200">
        <v>2065335.35</v>
      </c>
      <c r="F425" s="200">
        <v>0</v>
      </c>
      <c r="G425" s="200">
        <v>0</v>
      </c>
      <c r="H425" s="200">
        <v>0</v>
      </c>
      <c r="I425" s="200">
        <v>0</v>
      </c>
      <c r="J425" s="200">
        <v>0</v>
      </c>
      <c r="K425" s="200">
        <v>0</v>
      </c>
      <c r="L425" s="200">
        <v>0</v>
      </c>
      <c r="M425" s="200">
        <v>0</v>
      </c>
      <c r="N425" s="200">
        <v>0</v>
      </c>
      <c r="O425" s="200">
        <v>0</v>
      </c>
      <c r="P425" s="200">
        <v>692890.62</v>
      </c>
      <c r="Q425" s="200">
        <v>0</v>
      </c>
      <c r="R425" s="200">
        <v>0</v>
      </c>
      <c r="S425" s="200">
        <v>0</v>
      </c>
      <c r="T425" s="200">
        <v>0</v>
      </c>
      <c r="U425" s="200">
        <v>0</v>
      </c>
      <c r="V425" s="200">
        <v>0</v>
      </c>
      <c r="W425" s="200">
        <v>0</v>
      </c>
      <c r="X425" s="200">
        <v>0</v>
      </c>
      <c r="Y425" s="200">
        <v>0</v>
      </c>
      <c r="Z425" s="200">
        <v>0</v>
      </c>
      <c r="AA425" s="200">
        <v>0</v>
      </c>
      <c r="AB425" s="200">
        <v>0</v>
      </c>
      <c r="AC425" s="200">
        <v>0</v>
      </c>
      <c r="AD425" s="200">
        <v>0</v>
      </c>
      <c r="AE425" s="200">
        <v>0</v>
      </c>
      <c r="AF425" s="200">
        <v>0</v>
      </c>
      <c r="AG425" s="200">
        <v>692890.62</v>
      </c>
      <c r="AH425" s="200">
        <v>0</v>
      </c>
      <c r="AI425" s="200">
        <v>0</v>
      </c>
      <c r="AJ425" s="200">
        <v>0</v>
      </c>
      <c r="AK425" s="200">
        <v>0</v>
      </c>
      <c r="AL425" s="200">
        <v>0</v>
      </c>
      <c r="AM425" s="200">
        <v>0</v>
      </c>
      <c r="AN425" s="200">
        <v>0</v>
      </c>
      <c r="AO425" s="200">
        <v>0</v>
      </c>
      <c r="AP425" s="200">
        <v>0</v>
      </c>
      <c r="AQ425" s="200">
        <v>0</v>
      </c>
      <c r="AR425" s="200">
        <v>107210</v>
      </c>
      <c r="AS425" s="200">
        <v>0</v>
      </c>
      <c r="AT425" s="200">
        <v>0</v>
      </c>
      <c r="AU425" s="200">
        <v>0</v>
      </c>
      <c r="AV425" s="200">
        <v>0</v>
      </c>
      <c r="AW425" s="200">
        <v>107210</v>
      </c>
      <c r="AX425" s="200">
        <v>0</v>
      </c>
      <c r="AY425" s="200">
        <v>0</v>
      </c>
      <c r="AZ425" s="200">
        <v>0</v>
      </c>
      <c r="BA425" s="200">
        <v>0</v>
      </c>
      <c r="BB425" s="200">
        <v>0</v>
      </c>
      <c r="BC425" s="200">
        <v>0</v>
      </c>
      <c r="BD425" s="200">
        <v>0</v>
      </c>
      <c r="BE425" s="200">
        <v>0</v>
      </c>
      <c r="BF425" s="200">
        <v>0</v>
      </c>
      <c r="BG425" s="200">
        <v>0</v>
      </c>
      <c r="BH425" s="200">
        <v>0</v>
      </c>
      <c r="BI425" s="205" t="s">
        <v>320</v>
      </c>
      <c r="BJ425" s="205" t="s">
        <v>320</v>
      </c>
      <c r="BK425" s="205" t="s">
        <v>320</v>
      </c>
      <c r="BL425" s="205" t="s">
        <v>320</v>
      </c>
      <c r="BM425" s="205" t="s">
        <v>320</v>
      </c>
      <c r="BN425" s="205" t="s">
        <v>320</v>
      </c>
      <c r="BO425" s="205" t="s">
        <v>320</v>
      </c>
      <c r="BP425" s="205" t="s">
        <v>320</v>
      </c>
      <c r="BQ425" s="205" t="s">
        <v>320</v>
      </c>
      <c r="BR425" s="205" t="s">
        <v>320</v>
      </c>
      <c r="BS425" s="205" t="s">
        <v>320</v>
      </c>
      <c r="BT425" s="200">
        <v>1265234.73</v>
      </c>
      <c r="BU425" s="200">
        <v>0</v>
      </c>
      <c r="BV425" s="200">
        <v>0</v>
      </c>
      <c r="BW425" s="200">
        <v>1265234.73</v>
      </c>
      <c r="BX425" s="200">
        <v>0</v>
      </c>
      <c r="BY425" s="200">
        <v>0</v>
      </c>
      <c r="BZ425" s="200">
        <v>0</v>
      </c>
      <c r="CA425" s="200">
        <v>0</v>
      </c>
      <c r="CB425" s="200">
        <v>0</v>
      </c>
      <c r="CC425" s="200">
        <v>0</v>
      </c>
      <c r="CD425" s="200">
        <v>0</v>
      </c>
      <c r="CE425" s="200">
        <v>0</v>
      </c>
      <c r="CF425" s="200">
        <v>0</v>
      </c>
      <c r="CG425" s="200">
        <v>0</v>
      </c>
      <c r="CH425" s="205" t="s">
        <v>320</v>
      </c>
      <c r="CI425" s="200">
        <v>0</v>
      </c>
      <c r="CJ425" s="200">
        <v>0</v>
      </c>
      <c r="CK425" s="200">
        <v>0</v>
      </c>
      <c r="CL425" s="200">
        <v>0</v>
      </c>
      <c r="CM425" s="200">
        <v>0</v>
      </c>
      <c r="CN425" s="200">
        <v>0</v>
      </c>
      <c r="CO425" s="200">
        <v>0</v>
      </c>
      <c r="CP425" s="200">
        <v>0</v>
      </c>
      <c r="CQ425" s="200">
        <v>0</v>
      </c>
      <c r="CR425" s="200">
        <v>0</v>
      </c>
      <c r="CS425" s="200">
        <v>0</v>
      </c>
      <c r="CT425" s="205" t="s">
        <v>320</v>
      </c>
      <c r="CU425" s="209" t="s">
        <v>320</v>
      </c>
    </row>
    <row r="426" ht="15.4" customHeight="1" spans="1:99">
      <c r="A426" s="201" t="s">
        <v>1046</v>
      </c>
      <c r="B426" s="202" t="s">
        <v>134</v>
      </c>
      <c r="C426" s="202" t="s">
        <v>134</v>
      </c>
      <c r="D426" s="202" t="s">
        <v>1047</v>
      </c>
      <c r="E426" s="200">
        <v>1172758.73</v>
      </c>
      <c r="F426" s="200">
        <v>0</v>
      </c>
      <c r="G426" s="200">
        <v>0</v>
      </c>
      <c r="H426" s="200">
        <v>0</v>
      </c>
      <c r="I426" s="200">
        <v>0</v>
      </c>
      <c r="J426" s="200">
        <v>0</v>
      </c>
      <c r="K426" s="200">
        <v>0</v>
      </c>
      <c r="L426" s="200">
        <v>0</v>
      </c>
      <c r="M426" s="200">
        <v>0</v>
      </c>
      <c r="N426" s="200">
        <v>0</v>
      </c>
      <c r="O426" s="200">
        <v>0</v>
      </c>
      <c r="P426" s="200">
        <v>0</v>
      </c>
      <c r="Q426" s="200">
        <v>0</v>
      </c>
      <c r="R426" s="200">
        <v>0</v>
      </c>
      <c r="S426" s="200">
        <v>0</v>
      </c>
      <c r="T426" s="200">
        <v>0</v>
      </c>
      <c r="U426" s="200">
        <v>0</v>
      </c>
      <c r="V426" s="200">
        <v>0</v>
      </c>
      <c r="W426" s="200">
        <v>0</v>
      </c>
      <c r="X426" s="200">
        <v>0</v>
      </c>
      <c r="Y426" s="200">
        <v>0</v>
      </c>
      <c r="Z426" s="200">
        <v>0</v>
      </c>
      <c r="AA426" s="200">
        <v>0</v>
      </c>
      <c r="AB426" s="200">
        <v>0</v>
      </c>
      <c r="AC426" s="200">
        <v>0</v>
      </c>
      <c r="AD426" s="200">
        <v>0</v>
      </c>
      <c r="AE426" s="200">
        <v>0</v>
      </c>
      <c r="AF426" s="200">
        <v>0</v>
      </c>
      <c r="AG426" s="200">
        <v>0</v>
      </c>
      <c r="AH426" s="200">
        <v>0</v>
      </c>
      <c r="AI426" s="200">
        <v>0</v>
      </c>
      <c r="AJ426" s="200">
        <v>0</v>
      </c>
      <c r="AK426" s="200">
        <v>0</v>
      </c>
      <c r="AL426" s="200">
        <v>0</v>
      </c>
      <c r="AM426" s="200">
        <v>0</v>
      </c>
      <c r="AN426" s="200">
        <v>0</v>
      </c>
      <c r="AO426" s="200">
        <v>0</v>
      </c>
      <c r="AP426" s="200">
        <v>0</v>
      </c>
      <c r="AQ426" s="200">
        <v>0</v>
      </c>
      <c r="AR426" s="200">
        <v>0</v>
      </c>
      <c r="AS426" s="200">
        <v>0</v>
      </c>
      <c r="AT426" s="200">
        <v>0</v>
      </c>
      <c r="AU426" s="200">
        <v>0</v>
      </c>
      <c r="AV426" s="200">
        <v>0</v>
      </c>
      <c r="AW426" s="200">
        <v>0</v>
      </c>
      <c r="AX426" s="200">
        <v>0</v>
      </c>
      <c r="AY426" s="200">
        <v>0</v>
      </c>
      <c r="AZ426" s="200">
        <v>0</v>
      </c>
      <c r="BA426" s="200">
        <v>0</v>
      </c>
      <c r="BB426" s="200">
        <v>0</v>
      </c>
      <c r="BC426" s="200">
        <v>0</v>
      </c>
      <c r="BD426" s="200">
        <v>0</v>
      </c>
      <c r="BE426" s="200">
        <v>0</v>
      </c>
      <c r="BF426" s="200">
        <v>0</v>
      </c>
      <c r="BG426" s="200">
        <v>0</v>
      </c>
      <c r="BH426" s="200">
        <v>0</v>
      </c>
      <c r="BI426" s="205" t="s">
        <v>320</v>
      </c>
      <c r="BJ426" s="205" t="s">
        <v>320</v>
      </c>
      <c r="BK426" s="205" t="s">
        <v>320</v>
      </c>
      <c r="BL426" s="205" t="s">
        <v>320</v>
      </c>
      <c r="BM426" s="205" t="s">
        <v>320</v>
      </c>
      <c r="BN426" s="205" t="s">
        <v>320</v>
      </c>
      <c r="BO426" s="205" t="s">
        <v>320</v>
      </c>
      <c r="BP426" s="205" t="s">
        <v>320</v>
      </c>
      <c r="BQ426" s="205" t="s">
        <v>320</v>
      </c>
      <c r="BR426" s="205" t="s">
        <v>320</v>
      </c>
      <c r="BS426" s="205" t="s">
        <v>320</v>
      </c>
      <c r="BT426" s="200">
        <v>1172758.73</v>
      </c>
      <c r="BU426" s="200">
        <v>0</v>
      </c>
      <c r="BV426" s="200">
        <v>0</v>
      </c>
      <c r="BW426" s="200">
        <v>1172758.73</v>
      </c>
      <c r="BX426" s="200">
        <v>0</v>
      </c>
      <c r="BY426" s="200">
        <v>0</v>
      </c>
      <c r="BZ426" s="200">
        <v>0</v>
      </c>
      <c r="CA426" s="200">
        <v>0</v>
      </c>
      <c r="CB426" s="200">
        <v>0</v>
      </c>
      <c r="CC426" s="200">
        <v>0</v>
      </c>
      <c r="CD426" s="200">
        <v>0</v>
      </c>
      <c r="CE426" s="200">
        <v>0</v>
      </c>
      <c r="CF426" s="200">
        <v>0</v>
      </c>
      <c r="CG426" s="200">
        <v>0</v>
      </c>
      <c r="CH426" s="205" t="s">
        <v>320</v>
      </c>
      <c r="CI426" s="200">
        <v>0</v>
      </c>
      <c r="CJ426" s="200">
        <v>0</v>
      </c>
      <c r="CK426" s="200">
        <v>0</v>
      </c>
      <c r="CL426" s="200">
        <v>0</v>
      </c>
      <c r="CM426" s="200">
        <v>0</v>
      </c>
      <c r="CN426" s="200">
        <v>0</v>
      </c>
      <c r="CO426" s="200">
        <v>0</v>
      </c>
      <c r="CP426" s="200">
        <v>0</v>
      </c>
      <c r="CQ426" s="200">
        <v>0</v>
      </c>
      <c r="CR426" s="200">
        <v>0</v>
      </c>
      <c r="CS426" s="200">
        <v>0</v>
      </c>
      <c r="CT426" s="205" t="s">
        <v>320</v>
      </c>
      <c r="CU426" s="209" t="s">
        <v>320</v>
      </c>
    </row>
    <row r="427" ht="15.4" customHeight="1" spans="1:99">
      <c r="A427" s="201" t="s">
        <v>1048</v>
      </c>
      <c r="B427" s="202" t="s">
        <v>134</v>
      </c>
      <c r="C427" s="202" t="s">
        <v>134</v>
      </c>
      <c r="D427" s="202" t="s">
        <v>1049</v>
      </c>
      <c r="E427" s="200">
        <v>107210</v>
      </c>
      <c r="F427" s="200">
        <v>0</v>
      </c>
      <c r="G427" s="200">
        <v>0</v>
      </c>
      <c r="H427" s="200">
        <v>0</v>
      </c>
      <c r="I427" s="200">
        <v>0</v>
      </c>
      <c r="J427" s="200">
        <v>0</v>
      </c>
      <c r="K427" s="200">
        <v>0</v>
      </c>
      <c r="L427" s="200">
        <v>0</v>
      </c>
      <c r="M427" s="200">
        <v>0</v>
      </c>
      <c r="N427" s="200">
        <v>0</v>
      </c>
      <c r="O427" s="200">
        <v>0</v>
      </c>
      <c r="P427" s="200">
        <v>0</v>
      </c>
      <c r="Q427" s="200">
        <v>0</v>
      </c>
      <c r="R427" s="200">
        <v>0</v>
      </c>
      <c r="S427" s="200">
        <v>0</v>
      </c>
      <c r="T427" s="200">
        <v>0</v>
      </c>
      <c r="U427" s="200">
        <v>0</v>
      </c>
      <c r="V427" s="200">
        <v>0</v>
      </c>
      <c r="W427" s="200">
        <v>0</v>
      </c>
      <c r="X427" s="200">
        <v>0</v>
      </c>
      <c r="Y427" s="200">
        <v>0</v>
      </c>
      <c r="Z427" s="200">
        <v>0</v>
      </c>
      <c r="AA427" s="200">
        <v>0</v>
      </c>
      <c r="AB427" s="200">
        <v>0</v>
      </c>
      <c r="AC427" s="200">
        <v>0</v>
      </c>
      <c r="AD427" s="200">
        <v>0</v>
      </c>
      <c r="AE427" s="200">
        <v>0</v>
      </c>
      <c r="AF427" s="200">
        <v>0</v>
      </c>
      <c r="AG427" s="200">
        <v>0</v>
      </c>
      <c r="AH427" s="200">
        <v>0</v>
      </c>
      <c r="AI427" s="200">
        <v>0</v>
      </c>
      <c r="AJ427" s="200">
        <v>0</v>
      </c>
      <c r="AK427" s="200">
        <v>0</v>
      </c>
      <c r="AL427" s="200">
        <v>0</v>
      </c>
      <c r="AM427" s="200">
        <v>0</v>
      </c>
      <c r="AN427" s="200">
        <v>0</v>
      </c>
      <c r="AO427" s="200">
        <v>0</v>
      </c>
      <c r="AP427" s="200">
        <v>0</v>
      </c>
      <c r="AQ427" s="200">
        <v>0</v>
      </c>
      <c r="AR427" s="200">
        <v>107210</v>
      </c>
      <c r="AS427" s="200">
        <v>0</v>
      </c>
      <c r="AT427" s="200">
        <v>0</v>
      </c>
      <c r="AU427" s="200">
        <v>0</v>
      </c>
      <c r="AV427" s="200">
        <v>0</v>
      </c>
      <c r="AW427" s="200">
        <v>107210</v>
      </c>
      <c r="AX427" s="200">
        <v>0</v>
      </c>
      <c r="AY427" s="200">
        <v>0</v>
      </c>
      <c r="AZ427" s="200">
        <v>0</v>
      </c>
      <c r="BA427" s="200">
        <v>0</v>
      </c>
      <c r="BB427" s="200">
        <v>0</v>
      </c>
      <c r="BC427" s="200">
        <v>0</v>
      </c>
      <c r="BD427" s="200">
        <v>0</v>
      </c>
      <c r="BE427" s="200">
        <v>0</v>
      </c>
      <c r="BF427" s="200">
        <v>0</v>
      </c>
      <c r="BG427" s="200">
        <v>0</v>
      </c>
      <c r="BH427" s="200">
        <v>0</v>
      </c>
      <c r="BI427" s="205" t="s">
        <v>320</v>
      </c>
      <c r="BJ427" s="205" t="s">
        <v>320</v>
      </c>
      <c r="BK427" s="205" t="s">
        <v>320</v>
      </c>
      <c r="BL427" s="205" t="s">
        <v>320</v>
      </c>
      <c r="BM427" s="205" t="s">
        <v>320</v>
      </c>
      <c r="BN427" s="205" t="s">
        <v>320</v>
      </c>
      <c r="BO427" s="205" t="s">
        <v>320</v>
      </c>
      <c r="BP427" s="205" t="s">
        <v>320</v>
      </c>
      <c r="BQ427" s="205" t="s">
        <v>320</v>
      </c>
      <c r="BR427" s="205" t="s">
        <v>320</v>
      </c>
      <c r="BS427" s="205" t="s">
        <v>320</v>
      </c>
      <c r="BT427" s="200">
        <v>0</v>
      </c>
      <c r="BU427" s="200">
        <v>0</v>
      </c>
      <c r="BV427" s="200">
        <v>0</v>
      </c>
      <c r="BW427" s="200">
        <v>0</v>
      </c>
      <c r="BX427" s="200">
        <v>0</v>
      </c>
      <c r="BY427" s="200">
        <v>0</v>
      </c>
      <c r="BZ427" s="200">
        <v>0</v>
      </c>
      <c r="CA427" s="200">
        <v>0</v>
      </c>
      <c r="CB427" s="200">
        <v>0</v>
      </c>
      <c r="CC427" s="200">
        <v>0</v>
      </c>
      <c r="CD427" s="200">
        <v>0</v>
      </c>
      <c r="CE427" s="200">
        <v>0</v>
      </c>
      <c r="CF427" s="200">
        <v>0</v>
      </c>
      <c r="CG427" s="200">
        <v>0</v>
      </c>
      <c r="CH427" s="205" t="s">
        <v>320</v>
      </c>
      <c r="CI427" s="200">
        <v>0</v>
      </c>
      <c r="CJ427" s="200">
        <v>0</v>
      </c>
      <c r="CK427" s="200">
        <v>0</v>
      </c>
      <c r="CL427" s="200">
        <v>0</v>
      </c>
      <c r="CM427" s="200">
        <v>0</v>
      </c>
      <c r="CN427" s="200">
        <v>0</v>
      </c>
      <c r="CO427" s="200">
        <v>0</v>
      </c>
      <c r="CP427" s="200">
        <v>0</v>
      </c>
      <c r="CQ427" s="200">
        <v>0</v>
      </c>
      <c r="CR427" s="200">
        <v>0</v>
      </c>
      <c r="CS427" s="200">
        <v>0</v>
      </c>
      <c r="CT427" s="205" t="s">
        <v>320</v>
      </c>
      <c r="CU427" s="209" t="s">
        <v>320</v>
      </c>
    </row>
    <row r="428" ht="15.4" customHeight="1" spans="1:99">
      <c r="A428" s="201" t="s">
        <v>1050</v>
      </c>
      <c r="B428" s="202" t="s">
        <v>134</v>
      </c>
      <c r="C428" s="202" t="s">
        <v>134</v>
      </c>
      <c r="D428" s="202" t="s">
        <v>1051</v>
      </c>
      <c r="E428" s="200">
        <v>92476</v>
      </c>
      <c r="F428" s="200">
        <v>0</v>
      </c>
      <c r="G428" s="200">
        <v>0</v>
      </c>
      <c r="H428" s="200">
        <v>0</v>
      </c>
      <c r="I428" s="200">
        <v>0</v>
      </c>
      <c r="J428" s="200">
        <v>0</v>
      </c>
      <c r="K428" s="200">
        <v>0</v>
      </c>
      <c r="L428" s="200">
        <v>0</v>
      </c>
      <c r="M428" s="200">
        <v>0</v>
      </c>
      <c r="N428" s="200">
        <v>0</v>
      </c>
      <c r="O428" s="200">
        <v>0</v>
      </c>
      <c r="P428" s="200">
        <v>0</v>
      </c>
      <c r="Q428" s="200">
        <v>0</v>
      </c>
      <c r="R428" s="200">
        <v>0</v>
      </c>
      <c r="S428" s="200">
        <v>0</v>
      </c>
      <c r="T428" s="200">
        <v>0</v>
      </c>
      <c r="U428" s="200">
        <v>0</v>
      </c>
      <c r="V428" s="200">
        <v>0</v>
      </c>
      <c r="W428" s="200">
        <v>0</v>
      </c>
      <c r="X428" s="200">
        <v>0</v>
      </c>
      <c r="Y428" s="200">
        <v>0</v>
      </c>
      <c r="Z428" s="200">
        <v>0</v>
      </c>
      <c r="AA428" s="200">
        <v>0</v>
      </c>
      <c r="AB428" s="200">
        <v>0</v>
      </c>
      <c r="AC428" s="200">
        <v>0</v>
      </c>
      <c r="AD428" s="200">
        <v>0</v>
      </c>
      <c r="AE428" s="200">
        <v>0</v>
      </c>
      <c r="AF428" s="200">
        <v>0</v>
      </c>
      <c r="AG428" s="200">
        <v>0</v>
      </c>
      <c r="AH428" s="200">
        <v>0</v>
      </c>
      <c r="AI428" s="200">
        <v>0</v>
      </c>
      <c r="AJ428" s="200">
        <v>0</v>
      </c>
      <c r="AK428" s="200">
        <v>0</v>
      </c>
      <c r="AL428" s="200">
        <v>0</v>
      </c>
      <c r="AM428" s="200">
        <v>0</v>
      </c>
      <c r="AN428" s="200">
        <v>0</v>
      </c>
      <c r="AO428" s="200">
        <v>0</v>
      </c>
      <c r="AP428" s="200">
        <v>0</v>
      </c>
      <c r="AQ428" s="200">
        <v>0</v>
      </c>
      <c r="AR428" s="200">
        <v>0</v>
      </c>
      <c r="AS428" s="200">
        <v>0</v>
      </c>
      <c r="AT428" s="200">
        <v>0</v>
      </c>
      <c r="AU428" s="200">
        <v>0</v>
      </c>
      <c r="AV428" s="200">
        <v>0</v>
      </c>
      <c r="AW428" s="200">
        <v>0</v>
      </c>
      <c r="AX428" s="200">
        <v>0</v>
      </c>
      <c r="AY428" s="200">
        <v>0</v>
      </c>
      <c r="AZ428" s="200">
        <v>0</v>
      </c>
      <c r="BA428" s="200">
        <v>0</v>
      </c>
      <c r="BB428" s="200">
        <v>0</v>
      </c>
      <c r="BC428" s="200">
        <v>0</v>
      </c>
      <c r="BD428" s="200">
        <v>0</v>
      </c>
      <c r="BE428" s="200">
        <v>0</v>
      </c>
      <c r="BF428" s="200">
        <v>0</v>
      </c>
      <c r="BG428" s="200">
        <v>0</v>
      </c>
      <c r="BH428" s="200">
        <v>0</v>
      </c>
      <c r="BI428" s="205" t="s">
        <v>320</v>
      </c>
      <c r="BJ428" s="205" t="s">
        <v>320</v>
      </c>
      <c r="BK428" s="205" t="s">
        <v>320</v>
      </c>
      <c r="BL428" s="205" t="s">
        <v>320</v>
      </c>
      <c r="BM428" s="205" t="s">
        <v>320</v>
      </c>
      <c r="BN428" s="205" t="s">
        <v>320</v>
      </c>
      <c r="BO428" s="205" t="s">
        <v>320</v>
      </c>
      <c r="BP428" s="205" t="s">
        <v>320</v>
      </c>
      <c r="BQ428" s="205" t="s">
        <v>320</v>
      </c>
      <c r="BR428" s="205" t="s">
        <v>320</v>
      </c>
      <c r="BS428" s="205" t="s">
        <v>320</v>
      </c>
      <c r="BT428" s="200">
        <v>92476</v>
      </c>
      <c r="BU428" s="200">
        <v>0</v>
      </c>
      <c r="BV428" s="200">
        <v>0</v>
      </c>
      <c r="BW428" s="200">
        <v>92476</v>
      </c>
      <c r="BX428" s="200">
        <v>0</v>
      </c>
      <c r="BY428" s="200">
        <v>0</v>
      </c>
      <c r="BZ428" s="200">
        <v>0</v>
      </c>
      <c r="CA428" s="200">
        <v>0</v>
      </c>
      <c r="CB428" s="200">
        <v>0</v>
      </c>
      <c r="CC428" s="200">
        <v>0</v>
      </c>
      <c r="CD428" s="200">
        <v>0</v>
      </c>
      <c r="CE428" s="200">
        <v>0</v>
      </c>
      <c r="CF428" s="200">
        <v>0</v>
      </c>
      <c r="CG428" s="200">
        <v>0</v>
      </c>
      <c r="CH428" s="205" t="s">
        <v>320</v>
      </c>
      <c r="CI428" s="200">
        <v>0</v>
      </c>
      <c r="CJ428" s="200">
        <v>0</v>
      </c>
      <c r="CK428" s="200">
        <v>0</v>
      </c>
      <c r="CL428" s="200">
        <v>0</v>
      </c>
      <c r="CM428" s="200">
        <v>0</v>
      </c>
      <c r="CN428" s="200">
        <v>0</v>
      </c>
      <c r="CO428" s="200">
        <v>0</v>
      </c>
      <c r="CP428" s="200">
        <v>0</v>
      </c>
      <c r="CQ428" s="200">
        <v>0</v>
      </c>
      <c r="CR428" s="200">
        <v>0</v>
      </c>
      <c r="CS428" s="200">
        <v>0</v>
      </c>
      <c r="CT428" s="205" t="s">
        <v>320</v>
      </c>
      <c r="CU428" s="209" t="s">
        <v>320</v>
      </c>
    </row>
    <row r="429" ht="15.4" customHeight="1" spans="1:99">
      <c r="A429" s="201" t="s">
        <v>1052</v>
      </c>
      <c r="B429" s="202" t="s">
        <v>134</v>
      </c>
      <c r="C429" s="202" t="s">
        <v>134</v>
      </c>
      <c r="D429" s="202" t="s">
        <v>1053</v>
      </c>
      <c r="E429" s="200">
        <v>692890.62</v>
      </c>
      <c r="F429" s="200">
        <v>0</v>
      </c>
      <c r="G429" s="200">
        <v>0</v>
      </c>
      <c r="H429" s="200">
        <v>0</v>
      </c>
      <c r="I429" s="200">
        <v>0</v>
      </c>
      <c r="J429" s="200">
        <v>0</v>
      </c>
      <c r="K429" s="200">
        <v>0</v>
      </c>
      <c r="L429" s="200">
        <v>0</v>
      </c>
      <c r="M429" s="200">
        <v>0</v>
      </c>
      <c r="N429" s="200">
        <v>0</v>
      </c>
      <c r="O429" s="200">
        <v>0</v>
      </c>
      <c r="P429" s="200">
        <v>692890.62</v>
      </c>
      <c r="Q429" s="200">
        <v>0</v>
      </c>
      <c r="R429" s="200">
        <v>0</v>
      </c>
      <c r="S429" s="200">
        <v>0</v>
      </c>
      <c r="T429" s="200">
        <v>0</v>
      </c>
      <c r="U429" s="200">
        <v>0</v>
      </c>
      <c r="V429" s="200">
        <v>0</v>
      </c>
      <c r="W429" s="200">
        <v>0</v>
      </c>
      <c r="X429" s="200">
        <v>0</v>
      </c>
      <c r="Y429" s="200">
        <v>0</v>
      </c>
      <c r="Z429" s="200">
        <v>0</v>
      </c>
      <c r="AA429" s="200">
        <v>0</v>
      </c>
      <c r="AB429" s="200">
        <v>0</v>
      </c>
      <c r="AC429" s="200">
        <v>0</v>
      </c>
      <c r="AD429" s="200">
        <v>0</v>
      </c>
      <c r="AE429" s="200">
        <v>0</v>
      </c>
      <c r="AF429" s="200">
        <v>0</v>
      </c>
      <c r="AG429" s="200">
        <v>692890.62</v>
      </c>
      <c r="AH429" s="200">
        <v>0</v>
      </c>
      <c r="AI429" s="200">
        <v>0</v>
      </c>
      <c r="AJ429" s="200">
        <v>0</v>
      </c>
      <c r="AK429" s="200">
        <v>0</v>
      </c>
      <c r="AL429" s="200">
        <v>0</v>
      </c>
      <c r="AM429" s="200">
        <v>0</v>
      </c>
      <c r="AN429" s="200">
        <v>0</v>
      </c>
      <c r="AO429" s="200">
        <v>0</v>
      </c>
      <c r="AP429" s="200">
        <v>0</v>
      </c>
      <c r="AQ429" s="200">
        <v>0</v>
      </c>
      <c r="AR429" s="200">
        <v>0</v>
      </c>
      <c r="AS429" s="200">
        <v>0</v>
      </c>
      <c r="AT429" s="200">
        <v>0</v>
      </c>
      <c r="AU429" s="200">
        <v>0</v>
      </c>
      <c r="AV429" s="200">
        <v>0</v>
      </c>
      <c r="AW429" s="200">
        <v>0</v>
      </c>
      <c r="AX429" s="200">
        <v>0</v>
      </c>
      <c r="AY429" s="200">
        <v>0</v>
      </c>
      <c r="AZ429" s="200">
        <v>0</v>
      </c>
      <c r="BA429" s="200">
        <v>0</v>
      </c>
      <c r="BB429" s="200">
        <v>0</v>
      </c>
      <c r="BC429" s="200">
        <v>0</v>
      </c>
      <c r="BD429" s="200">
        <v>0</v>
      </c>
      <c r="BE429" s="200">
        <v>0</v>
      </c>
      <c r="BF429" s="200">
        <v>0</v>
      </c>
      <c r="BG429" s="200">
        <v>0</v>
      </c>
      <c r="BH429" s="200">
        <v>0</v>
      </c>
      <c r="BI429" s="205" t="s">
        <v>320</v>
      </c>
      <c r="BJ429" s="205" t="s">
        <v>320</v>
      </c>
      <c r="BK429" s="205" t="s">
        <v>320</v>
      </c>
      <c r="BL429" s="205" t="s">
        <v>320</v>
      </c>
      <c r="BM429" s="205" t="s">
        <v>320</v>
      </c>
      <c r="BN429" s="205" t="s">
        <v>320</v>
      </c>
      <c r="BO429" s="205" t="s">
        <v>320</v>
      </c>
      <c r="BP429" s="205" t="s">
        <v>320</v>
      </c>
      <c r="BQ429" s="205" t="s">
        <v>320</v>
      </c>
      <c r="BR429" s="205" t="s">
        <v>320</v>
      </c>
      <c r="BS429" s="205" t="s">
        <v>320</v>
      </c>
      <c r="BT429" s="200">
        <v>0</v>
      </c>
      <c r="BU429" s="200">
        <v>0</v>
      </c>
      <c r="BV429" s="200">
        <v>0</v>
      </c>
      <c r="BW429" s="200">
        <v>0</v>
      </c>
      <c r="BX429" s="200">
        <v>0</v>
      </c>
      <c r="BY429" s="200">
        <v>0</v>
      </c>
      <c r="BZ429" s="200">
        <v>0</v>
      </c>
      <c r="CA429" s="200">
        <v>0</v>
      </c>
      <c r="CB429" s="200">
        <v>0</v>
      </c>
      <c r="CC429" s="200">
        <v>0</v>
      </c>
      <c r="CD429" s="200">
        <v>0</v>
      </c>
      <c r="CE429" s="200">
        <v>0</v>
      </c>
      <c r="CF429" s="200">
        <v>0</v>
      </c>
      <c r="CG429" s="200">
        <v>0</v>
      </c>
      <c r="CH429" s="205" t="s">
        <v>320</v>
      </c>
      <c r="CI429" s="200">
        <v>0</v>
      </c>
      <c r="CJ429" s="200">
        <v>0</v>
      </c>
      <c r="CK429" s="200">
        <v>0</v>
      </c>
      <c r="CL429" s="200">
        <v>0</v>
      </c>
      <c r="CM429" s="200">
        <v>0</v>
      </c>
      <c r="CN429" s="200">
        <v>0</v>
      </c>
      <c r="CO429" s="200">
        <v>0</v>
      </c>
      <c r="CP429" s="200">
        <v>0</v>
      </c>
      <c r="CQ429" s="200">
        <v>0</v>
      </c>
      <c r="CR429" s="200">
        <v>0</v>
      </c>
      <c r="CS429" s="200">
        <v>0</v>
      </c>
      <c r="CT429" s="205" t="s">
        <v>320</v>
      </c>
      <c r="CU429" s="209" t="s">
        <v>320</v>
      </c>
    </row>
    <row r="430" ht="15.4" customHeight="1" spans="1:99">
      <c r="A430" s="201" t="s">
        <v>1054</v>
      </c>
      <c r="B430" s="202" t="s">
        <v>134</v>
      </c>
      <c r="C430" s="202" t="s">
        <v>134</v>
      </c>
      <c r="D430" s="202" t="s">
        <v>142</v>
      </c>
      <c r="E430" s="200">
        <v>66290.3</v>
      </c>
      <c r="F430" s="200">
        <v>0</v>
      </c>
      <c r="G430" s="200">
        <v>0</v>
      </c>
      <c r="H430" s="200">
        <v>0</v>
      </c>
      <c r="I430" s="200">
        <v>0</v>
      </c>
      <c r="J430" s="200">
        <v>0</v>
      </c>
      <c r="K430" s="200">
        <v>0</v>
      </c>
      <c r="L430" s="200">
        <v>0</v>
      </c>
      <c r="M430" s="200">
        <v>0</v>
      </c>
      <c r="N430" s="200">
        <v>0</v>
      </c>
      <c r="O430" s="200">
        <v>0</v>
      </c>
      <c r="P430" s="200">
        <v>66290.3</v>
      </c>
      <c r="Q430" s="200">
        <v>0</v>
      </c>
      <c r="R430" s="200">
        <v>0</v>
      </c>
      <c r="S430" s="200">
        <v>0</v>
      </c>
      <c r="T430" s="200">
        <v>0</v>
      </c>
      <c r="U430" s="200">
        <v>0</v>
      </c>
      <c r="V430" s="200">
        <v>0</v>
      </c>
      <c r="W430" s="200">
        <v>0</v>
      </c>
      <c r="X430" s="200">
        <v>0</v>
      </c>
      <c r="Y430" s="200">
        <v>0</v>
      </c>
      <c r="Z430" s="200">
        <v>0</v>
      </c>
      <c r="AA430" s="200">
        <v>0</v>
      </c>
      <c r="AB430" s="200">
        <v>0</v>
      </c>
      <c r="AC430" s="200">
        <v>0</v>
      </c>
      <c r="AD430" s="200">
        <v>0</v>
      </c>
      <c r="AE430" s="200">
        <v>18154.2</v>
      </c>
      <c r="AF430" s="200">
        <v>0</v>
      </c>
      <c r="AG430" s="200">
        <v>46700</v>
      </c>
      <c r="AH430" s="200">
        <v>0</v>
      </c>
      <c r="AI430" s="200">
        <v>0</v>
      </c>
      <c r="AJ430" s="200">
        <v>0</v>
      </c>
      <c r="AK430" s="200">
        <v>0</v>
      </c>
      <c r="AL430" s="200">
        <v>0</v>
      </c>
      <c r="AM430" s="200">
        <v>0</v>
      </c>
      <c r="AN430" s="200">
        <v>0</v>
      </c>
      <c r="AO430" s="200">
        <v>0</v>
      </c>
      <c r="AP430" s="200">
        <v>0</v>
      </c>
      <c r="AQ430" s="200">
        <v>1436.1</v>
      </c>
      <c r="AR430" s="200">
        <v>0</v>
      </c>
      <c r="AS430" s="200">
        <v>0</v>
      </c>
      <c r="AT430" s="200">
        <v>0</v>
      </c>
      <c r="AU430" s="200">
        <v>0</v>
      </c>
      <c r="AV430" s="200">
        <v>0</v>
      </c>
      <c r="AW430" s="200">
        <v>0</v>
      </c>
      <c r="AX430" s="200">
        <v>0</v>
      </c>
      <c r="AY430" s="200">
        <v>0</v>
      </c>
      <c r="AZ430" s="200">
        <v>0</v>
      </c>
      <c r="BA430" s="200">
        <v>0</v>
      </c>
      <c r="BB430" s="200">
        <v>0</v>
      </c>
      <c r="BC430" s="200">
        <v>0</v>
      </c>
      <c r="BD430" s="200">
        <v>0</v>
      </c>
      <c r="BE430" s="200">
        <v>0</v>
      </c>
      <c r="BF430" s="200">
        <v>0</v>
      </c>
      <c r="BG430" s="200">
        <v>0</v>
      </c>
      <c r="BH430" s="200">
        <v>0</v>
      </c>
      <c r="BI430" s="205" t="s">
        <v>320</v>
      </c>
      <c r="BJ430" s="205" t="s">
        <v>320</v>
      </c>
      <c r="BK430" s="205" t="s">
        <v>320</v>
      </c>
      <c r="BL430" s="205" t="s">
        <v>320</v>
      </c>
      <c r="BM430" s="205" t="s">
        <v>320</v>
      </c>
      <c r="BN430" s="205" t="s">
        <v>320</v>
      </c>
      <c r="BO430" s="205" t="s">
        <v>320</v>
      </c>
      <c r="BP430" s="205" t="s">
        <v>320</v>
      </c>
      <c r="BQ430" s="205" t="s">
        <v>320</v>
      </c>
      <c r="BR430" s="205" t="s">
        <v>320</v>
      </c>
      <c r="BS430" s="205" t="s">
        <v>320</v>
      </c>
      <c r="BT430" s="200">
        <v>0</v>
      </c>
      <c r="BU430" s="200">
        <v>0</v>
      </c>
      <c r="BV430" s="200">
        <v>0</v>
      </c>
      <c r="BW430" s="200">
        <v>0</v>
      </c>
      <c r="BX430" s="200">
        <v>0</v>
      </c>
      <c r="BY430" s="200">
        <v>0</v>
      </c>
      <c r="BZ430" s="200">
        <v>0</v>
      </c>
      <c r="CA430" s="200">
        <v>0</v>
      </c>
      <c r="CB430" s="200">
        <v>0</v>
      </c>
      <c r="CC430" s="200">
        <v>0</v>
      </c>
      <c r="CD430" s="200">
        <v>0</v>
      </c>
      <c r="CE430" s="200">
        <v>0</v>
      </c>
      <c r="CF430" s="200">
        <v>0</v>
      </c>
      <c r="CG430" s="200">
        <v>0</v>
      </c>
      <c r="CH430" s="205" t="s">
        <v>320</v>
      </c>
      <c r="CI430" s="200">
        <v>0</v>
      </c>
      <c r="CJ430" s="200">
        <v>0</v>
      </c>
      <c r="CK430" s="200">
        <v>0</v>
      </c>
      <c r="CL430" s="200">
        <v>0</v>
      </c>
      <c r="CM430" s="200">
        <v>0</v>
      </c>
      <c r="CN430" s="200">
        <v>0</v>
      </c>
      <c r="CO430" s="200">
        <v>0</v>
      </c>
      <c r="CP430" s="200">
        <v>0</v>
      </c>
      <c r="CQ430" s="200">
        <v>0</v>
      </c>
      <c r="CR430" s="200">
        <v>0</v>
      </c>
      <c r="CS430" s="200">
        <v>0</v>
      </c>
      <c r="CT430" s="205" t="s">
        <v>320</v>
      </c>
      <c r="CU430" s="209" t="s">
        <v>320</v>
      </c>
    </row>
    <row r="431" ht="15.4" customHeight="1" spans="1:99">
      <c r="A431" s="210" t="s">
        <v>1055</v>
      </c>
      <c r="B431" s="211" t="s">
        <v>134</v>
      </c>
      <c r="C431" s="211" t="s">
        <v>134</v>
      </c>
      <c r="D431" s="211" t="s">
        <v>1056</v>
      </c>
      <c r="E431" s="212">
        <v>66290.3</v>
      </c>
      <c r="F431" s="212">
        <v>0</v>
      </c>
      <c r="G431" s="212">
        <v>0</v>
      </c>
      <c r="H431" s="212">
        <v>0</v>
      </c>
      <c r="I431" s="212">
        <v>0</v>
      </c>
      <c r="J431" s="212">
        <v>0</v>
      </c>
      <c r="K431" s="212">
        <v>0</v>
      </c>
      <c r="L431" s="212">
        <v>0</v>
      </c>
      <c r="M431" s="212">
        <v>0</v>
      </c>
      <c r="N431" s="212">
        <v>0</v>
      </c>
      <c r="O431" s="212">
        <v>0</v>
      </c>
      <c r="P431" s="212">
        <v>66290.3</v>
      </c>
      <c r="Q431" s="212">
        <v>0</v>
      </c>
      <c r="R431" s="212">
        <v>0</v>
      </c>
      <c r="S431" s="212">
        <v>0</v>
      </c>
      <c r="T431" s="212">
        <v>0</v>
      </c>
      <c r="U431" s="212">
        <v>0</v>
      </c>
      <c r="V431" s="212">
        <v>0</v>
      </c>
      <c r="W431" s="212">
        <v>0</v>
      </c>
      <c r="X431" s="212">
        <v>0</v>
      </c>
      <c r="Y431" s="212">
        <v>0</v>
      </c>
      <c r="Z431" s="212">
        <v>0</v>
      </c>
      <c r="AA431" s="212">
        <v>0</v>
      </c>
      <c r="AB431" s="212">
        <v>0</v>
      </c>
      <c r="AC431" s="212">
        <v>0</v>
      </c>
      <c r="AD431" s="212">
        <v>0</v>
      </c>
      <c r="AE431" s="212">
        <v>18154.2</v>
      </c>
      <c r="AF431" s="212">
        <v>0</v>
      </c>
      <c r="AG431" s="212">
        <v>46700</v>
      </c>
      <c r="AH431" s="212">
        <v>0</v>
      </c>
      <c r="AI431" s="212">
        <v>0</v>
      </c>
      <c r="AJ431" s="212">
        <v>0</v>
      </c>
      <c r="AK431" s="212">
        <v>0</v>
      </c>
      <c r="AL431" s="212">
        <v>0</v>
      </c>
      <c r="AM431" s="212">
        <v>0</v>
      </c>
      <c r="AN431" s="212">
        <v>0</v>
      </c>
      <c r="AO431" s="212">
        <v>0</v>
      </c>
      <c r="AP431" s="212">
        <v>0</v>
      </c>
      <c r="AQ431" s="212">
        <v>1436.1</v>
      </c>
      <c r="AR431" s="212">
        <v>0</v>
      </c>
      <c r="AS431" s="212">
        <v>0</v>
      </c>
      <c r="AT431" s="212">
        <v>0</v>
      </c>
      <c r="AU431" s="212">
        <v>0</v>
      </c>
      <c r="AV431" s="212">
        <v>0</v>
      </c>
      <c r="AW431" s="212">
        <v>0</v>
      </c>
      <c r="AX431" s="212">
        <v>0</v>
      </c>
      <c r="AY431" s="212">
        <v>0</v>
      </c>
      <c r="AZ431" s="212">
        <v>0</v>
      </c>
      <c r="BA431" s="212">
        <v>0</v>
      </c>
      <c r="BB431" s="212">
        <v>0</v>
      </c>
      <c r="BC431" s="212">
        <v>0</v>
      </c>
      <c r="BD431" s="212">
        <v>0</v>
      </c>
      <c r="BE431" s="212">
        <v>0</v>
      </c>
      <c r="BF431" s="212">
        <v>0</v>
      </c>
      <c r="BG431" s="212">
        <v>0</v>
      </c>
      <c r="BH431" s="212">
        <v>0</v>
      </c>
      <c r="BI431" s="213" t="s">
        <v>320</v>
      </c>
      <c r="BJ431" s="213" t="s">
        <v>320</v>
      </c>
      <c r="BK431" s="213" t="s">
        <v>320</v>
      </c>
      <c r="BL431" s="213" t="s">
        <v>320</v>
      </c>
      <c r="BM431" s="213" t="s">
        <v>320</v>
      </c>
      <c r="BN431" s="213" t="s">
        <v>320</v>
      </c>
      <c r="BO431" s="213" t="s">
        <v>320</v>
      </c>
      <c r="BP431" s="213" t="s">
        <v>320</v>
      </c>
      <c r="BQ431" s="213" t="s">
        <v>320</v>
      </c>
      <c r="BR431" s="213" t="s">
        <v>320</v>
      </c>
      <c r="BS431" s="213" t="s">
        <v>320</v>
      </c>
      <c r="BT431" s="212">
        <v>0</v>
      </c>
      <c r="BU431" s="212">
        <v>0</v>
      </c>
      <c r="BV431" s="212">
        <v>0</v>
      </c>
      <c r="BW431" s="212">
        <v>0</v>
      </c>
      <c r="BX431" s="212">
        <v>0</v>
      </c>
      <c r="BY431" s="212">
        <v>0</v>
      </c>
      <c r="BZ431" s="212">
        <v>0</v>
      </c>
      <c r="CA431" s="212">
        <v>0</v>
      </c>
      <c r="CB431" s="212">
        <v>0</v>
      </c>
      <c r="CC431" s="212">
        <v>0</v>
      </c>
      <c r="CD431" s="212">
        <v>0</v>
      </c>
      <c r="CE431" s="212">
        <v>0</v>
      </c>
      <c r="CF431" s="212">
        <v>0</v>
      </c>
      <c r="CG431" s="212">
        <v>0</v>
      </c>
      <c r="CH431" s="213" t="s">
        <v>320</v>
      </c>
      <c r="CI431" s="212">
        <v>0</v>
      </c>
      <c r="CJ431" s="212">
        <v>0</v>
      </c>
      <c r="CK431" s="212">
        <v>0</v>
      </c>
      <c r="CL431" s="212">
        <v>0</v>
      </c>
      <c r="CM431" s="212">
        <v>0</v>
      </c>
      <c r="CN431" s="212">
        <v>0</v>
      </c>
      <c r="CO431" s="212">
        <v>0</v>
      </c>
      <c r="CP431" s="212">
        <v>0</v>
      </c>
      <c r="CQ431" s="212">
        <v>0</v>
      </c>
      <c r="CR431" s="212">
        <v>0</v>
      </c>
      <c r="CS431" s="212">
        <v>0</v>
      </c>
      <c r="CT431" s="213" t="s">
        <v>320</v>
      </c>
      <c r="CU431" s="214" t="s">
        <v>320</v>
      </c>
    </row>
    <row r="433" ht="14.25" spans="50:50">
      <c r="AX433" s="204" t="s">
        <v>1057</v>
      </c>
    </row>
  </sheetData>
  <mergeCells count="534">
    <mergeCell ref="A1:D1"/>
    <mergeCell ref="E1:O1"/>
    <mergeCell ref="AW1:BC1"/>
    <mergeCell ref="A4:D4"/>
    <mergeCell ref="F4:O4"/>
    <mergeCell ref="P4:AQ4"/>
    <mergeCell ref="AR4:BH4"/>
    <mergeCell ref="BI4:BS4"/>
    <mergeCell ref="BT4:CI4"/>
    <mergeCell ref="CJ4:CN4"/>
    <mergeCell ref="CO4:CQ4"/>
    <mergeCell ref="CR4:CU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 ref="A201:C201"/>
    <mergeCell ref="A202:C202"/>
    <mergeCell ref="A203:C203"/>
    <mergeCell ref="A204:C204"/>
    <mergeCell ref="A205:C205"/>
    <mergeCell ref="A206:C206"/>
    <mergeCell ref="A207:C207"/>
    <mergeCell ref="A208:C208"/>
    <mergeCell ref="A209:C209"/>
    <mergeCell ref="A210:C210"/>
    <mergeCell ref="A211:C211"/>
    <mergeCell ref="A212:C212"/>
    <mergeCell ref="A213:C213"/>
    <mergeCell ref="A214:C214"/>
    <mergeCell ref="A215:C215"/>
    <mergeCell ref="A216:C216"/>
    <mergeCell ref="A217:C217"/>
    <mergeCell ref="A218:C218"/>
    <mergeCell ref="A219:C219"/>
    <mergeCell ref="A220:C220"/>
    <mergeCell ref="A221:C221"/>
    <mergeCell ref="A222:C222"/>
    <mergeCell ref="A223:C223"/>
    <mergeCell ref="A224:C224"/>
    <mergeCell ref="A225:C225"/>
    <mergeCell ref="A226:C226"/>
    <mergeCell ref="A227:C227"/>
    <mergeCell ref="A228:C228"/>
    <mergeCell ref="A229:C229"/>
    <mergeCell ref="A230:C230"/>
    <mergeCell ref="A231:C231"/>
    <mergeCell ref="A232:C232"/>
    <mergeCell ref="A233:C233"/>
    <mergeCell ref="A234:C234"/>
    <mergeCell ref="A235:C235"/>
    <mergeCell ref="A236:C236"/>
    <mergeCell ref="A237:C237"/>
    <mergeCell ref="A238:C238"/>
    <mergeCell ref="A239:C239"/>
    <mergeCell ref="A240:C240"/>
    <mergeCell ref="A241:C241"/>
    <mergeCell ref="A242:C242"/>
    <mergeCell ref="A243:C243"/>
    <mergeCell ref="A244:C244"/>
    <mergeCell ref="A245:C245"/>
    <mergeCell ref="A246:C246"/>
    <mergeCell ref="A247:C247"/>
    <mergeCell ref="A248:C248"/>
    <mergeCell ref="A249:C249"/>
    <mergeCell ref="A250:C250"/>
    <mergeCell ref="A251:C251"/>
    <mergeCell ref="A252:C252"/>
    <mergeCell ref="A253:C253"/>
    <mergeCell ref="A254:C254"/>
    <mergeCell ref="A255:C255"/>
    <mergeCell ref="A256:C256"/>
    <mergeCell ref="A257:C257"/>
    <mergeCell ref="A258:C258"/>
    <mergeCell ref="A259:C259"/>
    <mergeCell ref="A260:C260"/>
    <mergeCell ref="A261:C261"/>
    <mergeCell ref="A262:C262"/>
    <mergeCell ref="A263:C263"/>
    <mergeCell ref="A264:C264"/>
    <mergeCell ref="A265:C265"/>
    <mergeCell ref="A266:C266"/>
    <mergeCell ref="A267:C267"/>
    <mergeCell ref="A268:C268"/>
    <mergeCell ref="A269:C269"/>
    <mergeCell ref="A270:C270"/>
    <mergeCell ref="A271:C271"/>
    <mergeCell ref="A272:C272"/>
    <mergeCell ref="A273:C273"/>
    <mergeCell ref="A274:C274"/>
    <mergeCell ref="A275:C275"/>
    <mergeCell ref="A276:C276"/>
    <mergeCell ref="A277:C277"/>
    <mergeCell ref="A278:C278"/>
    <mergeCell ref="A279:C279"/>
    <mergeCell ref="A280:C280"/>
    <mergeCell ref="A281:C281"/>
    <mergeCell ref="A282:C282"/>
    <mergeCell ref="A283:C283"/>
    <mergeCell ref="A284:C284"/>
    <mergeCell ref="A285:C285"/>
    <mergeCell ref="A286:C286"/>
    <mergeCell ref="A287:C287"/>
    <mergeCell ref="A288:C288"/>
    <mergeCell ref="A289:C289"/>
    <mergeCell ref="A290:C290"/>
    <mergeCell ref="A291:C291"/>
    <mergeCell ref="A292:C292"/>
    <mergeCell ref="A293:C293"/>
    <mergeCell ref="A294:C294"/>
    <mergeCell ref="A295:C295"/>
    <mergeCell ref="A296:C296"/>
    <mergeCell ref="A297:C297"/>
    <mergeCell ref="A298:C298"/>
    <mergeCell ref="A299:C299"/>
    <mergeCell ref="A300:C300"/>
    <mergeCell ref="A301:C301"/>
    <mergeCell ref="A302:C302"/>
    <mergeCell ref="A303:C303"/>
    <mergeCell ref="A304:C304"/>
    <mergeCell ref="A305:C305"/>
    <mergeCell ref="A306:C306"/>
    <mergeCell ref="A307:C307"/>
    <mergeCell ref="A308:C308"/>
    <mergeCell ref="A309:C309"/>
    <mergeCell ref="A310:C310"/>
    <mergeCell ref="A311:C311"/>
    <mergeCell ref="A312:C312"/>
    <mergeCell ref="A313:C313"/>
    <mergeCell ref="A314:C314"/>
    <mergeCell ref="A315:C315"/>
    <mergeCell ref="A316:C316"/>
    <mergeCell ref="A317:C317"/>
    <mergeCell ref="A318:C318"/>
    <mergeCell ref="A319:C319"/>
    <mergeCell ref="A320:C320"/>
    <mergeCell ref="A321:C321"/>
    <mergeCell ref="A322:C322"/>
    <mergeCell ref="A323:C323"/>
    <mergeCell ref="A324:C324"/>
    <mergeCell ref="A325:C325"/>
    <mergeCell ref="A326:C326"/>
    <mergeCell ref="A327:C327"/>
    <mergeCell ref="A328:C328"/>
    <mergeCell ref="A329:C329"/>
    <mergeCell ref="A330:C330"/>
    <mergeCell ref="A331:C331"/>
    <mergeCell ref="A332:C332"/>
    <mergeCell ref="A333:C333"/>
    <mergeCell ref="A334:C334"/>
    <mergeCell ref="A335:C335"/>
    <mergeCell ref="A336:C336"/>
    <mergeCell ref="A337:C337"/>
    <mergeCell ref="A338:C338"/>
    <mergeCell ref="A339:C339"/>
    <mergeCell ref="A340:C340"/>
    <mergeCell ref="A341:C341"/>
    <mergeCell ref="A342:C342"/>
    <mergeCell ref="A343:C343"/>
    <mergeCell ref="A344:C344"/>
    <mergeCell ref="A345:C345"/>
    <mergeCell ref="A346:C346"/>
    <mergeCell ref="A347:C347"/>
    <mergeCell ref="A348:C348"/>
    <mergeCell ref="A349:C349"/>
    <mergeCell ref="A350:C350"/>
    <mergeCell ref="A351:C351"/>
    <mergeCell ref="A352:C352"/>
    <mergeCell ref="A353:C353"/>
    <mergeCell ref="A354:C354"/>
    <mergeCell ref="A355:C355"/>
    <mergeCell ref="A356:C356"/>
    <mergeCell ref="A357:C357"/>
    <mergeCell ref="A358:C358"/>
    <mergeCell ref="A359:C359"/>
    <mergeCell ref="A360:C360"/>
    <mergeCell ref="A361:C361"/>
    <mergeCell ref="A362:C362"/>
    <mergeCell ref="A363:C363"/>
    <mergeCell ref="A364:C364"/>
    <mergeCell ref="A365:C365"/>
    <mergeCell ref="A366:C366"/>
    <mergeCell ref="A367:C367"/>
    <mergeCell ref="A368:C368"/>
    <mergeCell ref="A369:C369"/>
    <mergeCell ref="A370:C370"/>
    <mergeCell ref="A371:C371"/>
    <mergeCell ref="A372:C372"/>
    <mergeCell ref="A373:C373"/>
    <mergeCell ref="A374:C374"/>
    <mergeCell ref="A375:C375"/>
    <mergeCell ref="A376:C376"/>
    <mergeCell ref="A377:C377"/>
    <mergeCell ref="A378:C378"/>
    <mergeCell ref="A379:C379"/>
    <mergeCell ref="A380:C380"/>
    <mergeCell ref="A381:C381"/>
    <mergeCell ref="A382:C382"/>
    <mergeCell ref="A383:C383"/>
    <mergeCell ref="A384:C384"/>
    <mergeCell ref="A385:C385"/>
    <mergeCell ref="A386:C386"/>
    <mergeCell ref="A387:C387"/>
    <mergeCell ref="A388:C388"/>
    <mergeCell ref="A389:C389"/>
    <mergeCell ref="A390:C390"/>
    <mergeCell ref="A391:C391"/>
    <mergeCell ref="A392:C392"/>
    <mergeCell ref="A393:C393"/>
    <mergeCell ref="A394:C394"/>
    <mergeCell ref="A395:C395"/>
    <mergeCell ref="A396:C396"/>
    <mergeCell ref="A397:C397"/>
    <mergeCell ref="A398:C398"/>
    <mergeCell ref="A399:C399"/>
    <mergeCell ref="A400:C400"/>
    <mergeCell ref="A401:C401"/>
    <mergeCell ref="A402:C402"/>
    <mergeCell ref="A403:C403"/>
    <mergeCell ref="A404:C404"/>
    <mergeCell ref="A405:C405"/>
    <mergeCell ref="A406:C406"/>
    <mergeCell ref="A407:C407"/>
    <mergeCell ref="A408:C408"/>
    <mergeCell ref="A409:C409"/>
    <mergeCell ref="A410:C410"/>
    <mergeCell ref="A411:C411"/>
    <mergeCell ref="A412:C412"/>
    <mergeCell ref="A413:C413"/>
    <mergeCell ref="A414:C414"/>
    <mergeCell ref="A415:C415"/>
    <mergeCell ref="A416:C416"/>
    <mergeCell ref="A417:C417"/>
    <mergeCell ref="A418:C418"/>
    <mergeCell ref="A419:C419"/>
    <mergeCell ref="A420:C420"/>
    <mergeCell ref="A421:C421"/>
    <mergeCell ref="A422:C422"/>
    <mergeCell ref="A423:C423"/>
    <mergeCell ref="A424:C424"/>
    <mergeCell ref="A425:C425"/>
    <mergeCell ref="A426:C426"/>
    <mergeCell ref="A427:C427"/>
    <mergeCell ref="A428:C428"/>
    <mergeCell ref="A429:C429"/>
    <mergeCell ref="A430:C430"/>
    <mergeCell ref="A431:C43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P69"/>
  <sheetViews>
    <sheetView showZeros="0" workbookViewId="0">
      <pane ySplit="5" topLeftCell="A6" activePane="bottomLeft" state="frozen"/>
      <selection/>
      <selection pane="bottomLeft" activeCell="A30" sqref="A30"/>
    </sheetView>
  </sheetViews>
  <sheetFormatPr defaultColWidth="9" defaultRowHeight="14.25"/>
  <cols>
    <col min="1" max="1" width="42" customWidth="1"/>
    <col min="2" max="3" width="9.5" customWidth="1"/>
    <col min="4" max="4" width="8.125" customWidth="1"/>
    <col min="5" max="6" width="9.5" customWidth="1"/>
    <col min="7" max="7" width="8" customWidth="1"/>
    <col min="8" max="10" width="9.25" customWidth="1"/>
    <col min="11" max="11" width="10.5" customWidth="1"/>
    <col min="12" max="12" width="9.25" customWidth="1"/>
    <col min="13" max="13" width="8.5" customWidth="1"/>
    <col min="14" max="14" width="9.5" customWidth="1"/>
    <col min="15" max="15" width="8" customWidth="1"/>
    <col min="16" max="16" width="11" customWidth="1"/>
    <col min="18" max="18" width="10.75" customWidth="1"/>
    <col min="19" max="19" width="9.75" customWidth="1"/>
  </cols>
  <sheetData>
    <row r="1" ht="24.95" customHeight="1" spans="1:16">
      <c r="A1" s="12" t="s">
        <v>1058</v>
      </c>
      <c r="B1" s="12"/>
      <c r="C1" s="12"/>
      <c r="D1" s="12"/>
      <c r="E1" s="12"/>
      <c r="F1" s="12"/>
      <c r="G1" s="12"/>
      <c r="H1" s="12"/>
      <c r="I1" s="12"/>
      <c r="J1" s="12"/>
      <c r="K1" s="12"/>
      <c r="L1" s="12"/>
      <c r="M1" s="12"/>
      <c r="N1" s="12"/>
      <c r="O1" s="12"/>
      <c r="P1" s="13"/>
    </row>
    <row r="2" ht="24.75" customHeight="1" spans="1:15">
      <c r="A2" s="31"/>
      <c r="B2" s="31" t="s">
        <v>1059</v>
      </c>
      <c r="C2" s="31"/>
      <c r="D2" s="31"/>
      <c r="E2" s="31"/>
      <c r="F2" s="31"/>
      <c r="G2" s="31"/>
      <c r="H2" s="31"/>
      <c r="I2" s="31"/>
      <c r="J2" s="31"/>
      <c r="K2" s="31"/>
      <c r="L2" s="31"/>
      <c r="M2" s="13"/>
      <c r="N2" s="13"/>
      <c r="O2" s="13"/>
    </row>
    <row r="3" ht="24.75" customHeight="1" spans="1:16">
      <c r="A3" s="31"/>
      <c r="B3" s="31"/>
      <c r="C3" s="31"/>
      <c r="D3" s="31"/>
      <c r="E3" s="31"/>
      <c r="F3" s="31"/>
      <c r="G3" s="31"/>
      <c r="H3" s="31"/>
      <c r="I3" s="31"/>
      <c r="J3" s="31"/>
      <c r="K3" s="31"/>
      <c r="L3" s="31"/>
      <c r="M3" s="13"/>
      <c r="N3" s="13"/>
      <c r="O3" s="13"/>
      <c r="P3" s="13" t="s">
        <v>24</v>
      </c>
    </row>
    <row r="4" ht="32.25" customHeight="1" spans="1:16">
      <c r="A4" s="35" t="s">
        <v>1060</v>
      </c>
      <c r="B4" s="68" t="s">
        <v>1061</v>
      </c>
      <c r="C4" s="68"/>
      <c r="D4" s="68"/>
      <c r="E4" s="68" t="s">
        <v>1062</v>
      </c>
      <c r="F4" s="68"/>
      <c r="G4" s="68"/>
      <c r="H4" s="68" t="s">
        <v>28</v>
      </c>
      <c r="I4" s="68"/>
      <c r="J4" s="68"/>
      <c r="K4" s="68" t="s">
        <v>127</v>
      </c>
      <c r="L4" s="68"/>
      <c r="M4" s="68"/>
      <c r="N4" s="68" t="s">
        <v>1063</v>
      </c>
      <c r="O4" s="68"/>
      <c r="P4" s="68"/>
    </row>
    <row r="5" ht="16.5" customHeight="1" spans="1:16">
      <c r="A5" s="43"/>
      <c r="B5" s="68" t="s">
        <v>32</v>
      </c>
      <c r="C5" s="68" t="s">
        <v>33</v>
      </c>
      <c r="D5" s="68" t="s">
        <v>34</v>
      </c>
      <c r="E5" s="68" t="s">
        <v>32</v>
      </c>
      <c r="F5" s="68" t="s">
        <v>33</v>
      </c>
      <c r="G5" s="68" t="s">
        <v>34</v>
      </c>
      <c r="H5" s="68" t="s">
        <v>32</v>
      </c>
      <c r="I5" s="68" t="s">
        <v>33</v>
      </c>
      <c r="J5" s="68" t="s">
        <v>34</v>
      </c>
      <c r="K5" s="68" t="s">
        <v>32</v>
      </c>
      <c r="L5" s="68" t="s">
        <v>33</v>
      </c>
      <c r="M5" s="68" t="s">
        <v>34</v>
      </c>
      <c r="N5" s="68" t="s">
        <v>32</v>
      </c>
      <c r="O5" s="68" t="s">
        <v>33</v>
      </c>
      <c r="P5" s="68" t="s">
        <v>34</v>
      </c>
    </row>
    <row r="6" ht="15" customHeight="1" spans="1:16">
      <c r="A6" s="8" t="s">
        <v>64</v>
      </c>
      <c r="B6" s="11">
        <f t="shared" ref="B6:G6" si="0">B7+B51+B52+B56+B68+B58+B57</f>
        <v>542082</v>
      </c>
      <c r="C6" s="11">
        <f t="shared" si="0"/>
        <v>442835</v>
      </c>
      <c r="D6" s="11">
        <f t="shared" si="0"/>
        <v>99247</v>
      </c>
      <c r="E6" s="11">
        <f t="shared" si="0"/>
        <v>344488</v>
      </c>
      <c r="F6" s="11">
        <f t="shared" si="0"/>
        <v>260374</v>
      </c>
      <c r="G6" s="11">
        <f t="shared" si="0"/>
        <v>84114</v>
      </c>
      <c r="H6" s="11">
        <f>H7+H51+H56+H57+H58+H66+H67+H68</f>
        <v>406201</v>
      </c>
      <c r="I6" s="11">
        <f>I7+I51+I52+I56+I57+I58+I66+I67+I68</f>
        <v>353092</v>
      </c>
      <c r="J6" s="11">
        <f>J7+J51+J52+J56+J68+J58</f>
        <v>53109</v>
      </c>
      <c r="K6" s="11">
        <f t="shared" ref="K6:M6" si="1">K7+K51+K52+K56+K68+K58+K57</f>
        <v>513916</v>
      </c>
      <c r="L6" s="11">
        <f t="shared" si="1"/>
        <v>459272</v>
      </c>
      <c r="M6" s="11">
        <f t="shared" si="1"/>
        <v>54644</v>
      </c>
      <c r="N6" s="11">
        <f t="shared" ref="N6:P6" si="2">K6-B6</f>
        <v>-28166</v>
      </c>
      <c r="O6" s="11">
        <f t="shared" si="2"/>
        <v>16437</v>
      </c>
      <c r="P6" s="11">
        <f t="shared" si="2"/>
        <v>-44603</v>
      </c>
    </row>
    <row r="7" ht="15" customHeight="1" spans="1:16">
      <c r="A7" s="8" t="s">
        <v>1064</v>
      </c>
      <c r="B7" s="11">
        <f t="shared" ref="B7" si="3">B8+B13+B44</f>
        <v>182339</v>
      </c>
      <c r="C7" s="11">
        <f t="shared" ref="C7:M7" si="4">C8+C13+C44</f>
        <v>165639</v>
      </c>
      <c r="D7" s="11">
        <f t="shared" si="4"/>
        <v>16700</v>
      </c>
      <c r="E7" s="11">
        <f t="shared" si="4"/>
        <v>157500</v>
      </c>
      <c r="F7" s="11">
        <f t="shared" si="4"/>
        <v>142879</v>
      </c>
      <c r="G7" s="11">
        <f t="shared" si="4"/>
        <v>14621</v>
      </c>
      <c r="H7" s="11">
        <f t="shared" si="4"/>
        <v>160839</v>
      </c>
      <c r="I7" s="11">
        <f t="shared" si="4"/>
        <v>144487</v>
      </c>
      <c r="J7" s="11">
        <f t="shared" si="4"/>
        <v>16352</v>
      </c>
      <c r="K7" s="11">
        <f t="shared" si="4"/>
        <v>214248</v>
      </c>
      <c r="L7" s="11">
        <f t="shared" si="4"/>
        <v>196416</v>
      </c>
      <c r="M7" s="11">
        <f t="shared" si="4"/>
        <v>17832</v>
      </c>
      <c r="N7" s="11">
        <f>K7-B7</f>
        <v>31909</v>
      </c>
      <c r="O7" s="11">
        <f>L7-C7</f>
        <v>30777</v>
      </c>
      <c r="P7" s="11">
        <f>M7-D7</f>
        <v>1132</v>
      </c>
    </row>
    <row r="8" ht="15" customHeight="1" spans="1:16">
      <c r="A8" s="8" t="s">
        <v>1065</v>
      </c>
      <c r="B8" s="11">
        <f t="shared" ref="B8" si="5">SUM(B9:B12)</f>
        <v>36849</v>
      </c>
      <c r="C8" s="11">
        <f t="shared" ref="C8:M8" si="6">SUM(C9:C12)</f>
        <v>33880</v>
      </c>
      <c r="D8" s="11">
        <f t="shared" si="6"/>
        <v>2969</v>
      </c>
      <c r="E8" s="11">
        <f t="shared" si="6"/>
        <v>34259</v>
      </c>
      <c r="F8" s="11">
        <f t="shared" si="6"/>
        <v>31206</v>
      </c>
      <c r="G8" s="11">
        <f t="shared" si="6"/>
        <v>3053</v>
      </c>
      <c r="H8" s="11">
        <f t="shared" si="6"/>
        <v>34259</v>
      </c>
      <c r="I8" s="11">
        <f t="shared" si="6"/>
        <v>31206</v>
      </c>
      <c r="J8" s="11">
        <f t="shared" si="6"/>
        <v>3053</v>
      </c>
      <c r="K8" s="11">
        <f t="shared" si="6"/>
        <v>34895</v>
      </c>
      <c r="L8" s="11">
        <f t="shared" si="6"/>
        <v>31182</v>
      </c>
      <c r="M8" s="11">
        <f t="shared" si="6"/>
        <v>3713</v>
      </c>
      <c r="N8" s="11">
        <f t="shared" ref="N8" si="7">K8-B8</f>
        <v>-1954</v>
      </c>
      <c r="O8" s="11">
        <f t="shared" ref="O8" si="8">L8-C8</f>
        <v>-2698</v>
      </c>
      <c r="P8" s="11">
        <f t="shared" ref="P8" si="9">M8-D8</f>
        <v>744</v>
      </c>
    </row>
    <row r="9" ht="15" customHeight="1" spans="1:16">
      <c r="A9" s="8" t="s">
        <v>1066</v>
      </c>
      <c r="B9" s="11">
        <f t="shared" ref="B9:B12" si="10">C9+D9</f>
        <v>14111</v>
      </c>
      <c r="C9" s="11">
        <v>11446</v>
      </c>
      <c r="D9" s="11">
        <v>2665</v>
      </c>
      <c r="E9" s="11">
        <f t="shared" ref="E9:E12" si="11">F9+G9</f>
        <v>11376</v>
      </c>
      <c r="F9" s="11">
        <v>10404</v>
      </c>
      <c r="G9" s="11">
        <v>972</v>
      </c>
      <c r="H9" s="11">
        <f t="shared" ref="H9:H12" si="12">I9+J9</f>
        <v>11376</v>
      </c>
      <c r="I9" s="11">
        <v>10404</v>
      </c>
      <c r="J9" s="11">
        <v>972</v>
      </c>
      <c r="K9" s="11">
        <f t="shared" ref="K9:K12" si="13">L9+M9</f>
        <v>13624</v>
      </c>
      <c r="L9" s="11">
        <v>10380</v>
      </c>
      <c r="M9" s="11">
        <v>3244</v>
      </c>
      <c r="N9" s="11">
        <f t="shared" ref="N9:N40" si="14">K9-B9</f>
        <v>-487</v>
      </c>
      <c r="O9" s="11">
        <f t="shared" ref="O9:O40" si="15">L9-C9</f>
        <v>-1066</v>
      </c>
      <c r="P9" s="11">
        <f t="shared" ref="P9:P40" si="16">M9-D9</f>
        <v>579</v>
      </c>
    </row>
    <row r="10" ht="15" customHeight="1" spans="1:16">
      <c r="A10" s="8" t="s">
        <v>1067</v>
      </c>
      <c r="B10" s="11">
        <f t="shared" si="10"/>
        <v>5503</v>
      </c>
      <c r="C10" s="11">
        <v>5395</v>
      </c>
      <c r="D10" s="11">
        <v>108</v>
      </c>
      <c r="E10" s="11">
        <f t="shared" si="11"/>
        <v>5503</v>
      </c>
      <c r="F10" s="11">
        <v>5395</v>
      </c>
      <c r="G10" s="11">
        <v>108</v>
      </c>
      <c r="H10" s="11">
        <f t="shared" si="12"/>
        <v>5503</v>
      </c>
      <c r="I10" s="11">
        <v>5395</v>
      </c>
      <c r="J10" s="11">
        <v>108</v>
      </c>
      <c r="K10" s="11">
        <f t="shared" si="13"/>
        <v>5503</v>
      </c>
      <c r="L10" s="11">
        <v>5395</v>
      </c>
      <c r="M10" s="11">
        <v>108</v>
      </c>
      <c r="N10" s="11">
        <f t="shared" si="14"/>
        <v>0</v>
      </c>
      <c r="O10" s="11">
        <f t="shared" si="15"/>
        <v>0</v>
      </c>
      <c r="P10" s="11">
        <f t="shared" si="16"/>
        <v>0</v>
      </c>
    </row>
    <row r="11" ht="15" customHeight="1" spans="1:16">
      <c r="A11" s="8" t="s">
        <v>1068</v>
      </c>
      <c r="B11" s="11">
        <f t="shared" si="10"/>
        <v>6917</v>
      </c>
      <c r="C11" s="11">
        <v>6917</v>
      </c>
      <c r="D11" s="11"/>
      <c r="E11" s="11">
        <f t="shared" si="11"/>
        <v>5285</v>
      </c>
      <c r="F11" s="11">
        <v>5285</v>
      </c>
      <c r="G11" s="11">
        <v>0</v>
      </c>
      <c r="H11" s="11">
        <f t="shared" si="12"/>
        <v>5285</v>
      </c>
      <c r="I11" s="11">
        <v>5285</v>
      </c>
      <c r="J11" s="11">
        <v>0</v>
      </c>
      <c r="K11" s="11">
        <f t="shared" si="13"/>
        <v>5450</v>
      </c>
      <c r="L11" s="11">
        <v>5285</v>
      </c>
      <c r="M11" s="11">
        <v>165</v>
      </c>
      <c r="N11" s="11">
        <f t="shared" si="14"/>
        <v>-1467</v>
      </c>
      <c r="O11" s="11">
        <f t="shared" si="15"/>
        <v>-1632</v>
      </c>
      <c r="P11" s="11">
        <f t="shared" si="16"/>
        <v>165</v>
      </c>
    </row>
    <row r="12" ht="15" customHeight="1" spans="1:16">
      <c r="A12" s="8" t="s">
        <v>1069</v>
      </c>
      <c r="B12" s="11">
        <f t="shared" si="10"/>
        <v>10318</v>
      </c>
      <c r="C12" s="11">
        <v>10122</v>
      </c>
      <c r="D12" s="11">
        <v>196</v>
      </c>
      <c r="E12" s="11">
        <f t="shared" si="11"/>
        <v>12095</v>
      </c>
      <c r="F12" s="11">
        <v>10122</v>
      </c>
      <c r="G12" s="11">
        <v>1973</v>
      </c>
      <c r="H12" s="11">
        <f t="shared" si="12"/>
        <v>12095</v>
      </c>
      <c r="I12" s="11">
        <v>10122</v>
      </c>
      <c r="J12" s="11">
        <v>1973</v>
      </c>
      <c r="K12" s="11">
        <f t="shared" si="13"/>
        <v>10318</v>
      </c>
      <c r="L12" s="11">
        <v>10122</v>
      </c>
      <c r="M12" s="11">
        <v>196</v>
      </c>
      <c r="N12" s="11">
        <f t="shared" si="14"/>
        <v>0</v>
      </c>
      <c r="O12" s="11">
        <f t="shared" si="15"/>
        <v>0</v>
      </c>
      <c r="P12" s="11">
        <f t="shared" si="16"/>
        <v>0</v>
      </c>
    </row>
    <row r="13" ht="15" customHeight="1" spans="1:16">
      <c r="A13" s="8" t="s">
        <v>1070</v>
      </c>
      <c r="B13" s="11">
        <f>SUM(B15:B43)</f>
        <v>48410</v>
      </c>
      <c r="C13" s="11">
        <f>SUM(C14:C43)</f>
        <v>41669</v>
      </c>
      <c r="D13" s="11">
        <f t="shared" ref="D13" si="17">SUM(D15:D43)</f>
        <v>6741</v>
      </c>
      <c r="E13" s="11">
        <f t="shared" ref="E13:K13" si="18">SUM(E15:E43)</f>
        <v>30898</v>
      </c>
      <c r="F13" s="11">
        <f t="shared" si="18"/>
        <v>24780</v>
      </c>
      <c r="G13" s="11">
        <f t="shared" si="18"/>
        <v>6118</v>
      </c>
      <c r="H13" s="11">
        <f t="shared" si="18"/>
        <v>34237</v>
      </c>
      <c r="I13" s="11">
        <f t="shared" si="18"/>
        <v>26388</v>
      </c>
      <c r="J13" s="11">
        <f t="shared" si="18"/>
        <v>7849</v>
      </c>
      <c r="K13" s="11">
        <f t="shared" si="18"/>
        <v>45987</v>
      </c>
      <c r="L13" s="11">
        <f>SUM(L14:L43)</f>
        <v>37788</v>
      </c>
      <c r="M13" s="11">
        <f>SUM(M15:M43)</f>
        <v>8199</v>
      </c>
      <c r="N13" s="11">
        <f t="shared" si="14"/>
        <v>-2423</v>
      </c>
      <c r="O13" s="11">
        <f t="shared" si="15"/>
        <v>-3881</v>
      </c>
      <c r="P13" s="11">
        <f t="shared" si="16"/>
        <v>1458</v>
      </c>
    </row>
    <row r="14" ht="15" customHeight="1" spans="1:16">
      <c r="A14" s="8" t="s">
        <v>1071</v>
      </c>
      <c r="B14" s="11"/>
      <c r="C14" s="11"/>
      <c r="D14" s="11"/>
      <c r="E14" s="11">
        <f t="shared" ref="E14:E17" si="19">SUM(F14:G14)</f>
        <v>0</v>
      </c>
      <c r="F14" s="11"/>
      <c r="G14" s="11"/>
      <c r="H14" s="11"/>
      <c r="I14" s="11"/>
      <c r="J14" s="11"/>
      <c r="K14" s="11"/>
      <c r="L14" s="11"/>
      <c r="M14" s="11"/>
      <c r="N14" s="11">
        <f t="shared" si="14"/>
        <v>0</v>
      </c>
      <c r="O14" s="11">
        <f t="shared" si="15"/>
        <v>0</v>
      </c>
      <c r="P14" s="11">
        <f t="shared" si="16"/>
        <v>0</v>
      </c>
    </row>
    <row r="15" ht="15" customHeight="1" spans="1:16">
      <c r="A15" s="8" t="s">
        <v>1072</v>
      </c>
      <c r="B15" s="11"/>
      <c r="C15" s="11"/>
      <c r="D15" s="11"/>
      <c r="E15" s="11">
        <f t="shared" si="19"/>
        <v>0</v>
      </c>
      <c r="F15" s="11"/>
      <c r="G15" s="11"/>
      <c r="H15" s="11"/>
      <c r="I15" s="11"/>
      <c r="J15" s="11"/>
      <c r="K15" s="11">
        <f t="shared" ref="K15" si="20">L15+M15</f>
        <v>0</v>
      </c>
      <c r="L15" s="11"/>
      <c r="M15" s="11"/>
      <c r="N15" s="11">
        <f t="shared" si="14"/>
        <v>0</v>
      </c>
      <c r="O15" s="11">
        <f t="shared" si="15"/>
        <v>0</v>
      </c>
      <c r="P15" s="11">
        <f t="shared" si="16"/>
        <v>0</v>
      </c>
    </row>
    <row r="16" ht="15" customHeight="1" spans="1:16">
      <c r="A16" s="8" t="s">
        <v>1073</v>
      </c>
      <c r="B16" s="11">
        <f t="shared" ref="B16" si="21">C16+D16</f>
        <v>3186</v>
      </c>
      <c r="C16" s="11">
        <v>3186</v>
      </c>
      <c r="D16" s="11"/>
      <c r="E16" s="11">
        <f t="shared" si="19"/>
        <v>1808</v>
      </c>
      <c r="F16" s="11">
        <v>1808</v>
      </c>
      <c r="G16" s="11"/>
      <c r="H16" s="11">
        <f t="shared" ref="H16" si="22">I16+J16</f>
        <v>2545</v>
      </c>
      <c r="I16" s="11">
        <v>2545</v>
      </c>
      <c r="J16" s="11"/>
      <c r="K16" s="11">
        <f t="shared" ref="K16:K43" si="23">L16+M16</f>
        <v>3740</v>
      </c>
      <c r="L16" s="11">
        <v>3740</v>
      </c>
      <c r="M16" s="11"/>
      <c r="N16" s="11">
        <f t="shared" si="14"/>
        <v>554</v>
      </c>
      <c r="O16" s="11">
        <f t="shared" si="15"/>
        <v>554</v>
      </c>
      <c r="P16" s="11">
        <f t="shared" si="16"/>
        <v>0</v>
      </c>
    </row>
    <row r="17" ht="15" customHeight="1" spans="1:16">
      <c r="A17" s="8" t="s">
        <v>1074</v>
      </c>
      <c r="B17" s="11">
        <f t="shared" ref="B17:B30" si="24">C17+D17</f>
        <v>56</v>
      </c>
      <c r="C17" s="11">
        <v>30</v>
      </c>
      <c r="D17" s="11">
        <v>26</v>
      </c>
      <c r="E17" s="11">
        <f t="shared" si="19"/>
        <v>0</v>
      </c>
      <c r="F17" s="11"/>
      <c r="G17" s="11"/>
      <c r="H17" s="11"/>
      <c r="I17" s="11"/>
      <c r="J17" s="11"/>
      <c r="K17" s="11">
        <f t="shared" si="23"/>
        <v>134</v>
      </c>
      <c r="L17" s="11">
        <v>54</v>
      </c>
      <c r="M17" s="11">
        <v>80</v>
      </c>
      <c r="N17" s="11">
        <f t="shared" si="14"/>
        <v>78</v>
      </c>
      <c r="O17" s="11">
        <f t="shared" si="15"/>
        <v>24</v>
      </c>
      <c r="P17" s="11">
        <f t="shared" si="16"/>
        <v>54</v>
      </c>
    </row>
    <row r="18" ht="15" customHeight="1" spans="1:16">
      <c r="A18" s="8" t="s">
        <v>1075</v>
      </c>
      <c r="B18" s="11">
        <f t="shared" si="24"/>
        <v>5905</v>
      </c>
      <c r="C18" s="11">
        <v>5390</v>
      </c>
      <c r="D18" s="11">
        <v>515</v>
      </c>
      <c r="E18" s="11">
        <f t="shared" ref="E18" si="25">F18+G18</f>
        <v>7689</v>
      </c>
      <c r="F18" s="11">
        <v>7689</v>
      </c>
      <c r="G18" s="11"/>
      <c r="H18" s="11">
        <f t="shared" ref="H18" si="26">I18+J18</f>
        <v>7689</v>
      </c>
      <c r="I18" s="11">
        <v>7689</v>
      </c>
      <c r="J18" s="11"/>
      <c r="K18" s="11">
        <f t="shared" si="23"/>
        <v>5905</v>
      </c>
      <c r="L18" s="11">
        <v>5390</v>
      </c>
      <c r="M18" s="11">
        <v>515</v>
      </c>
      <c r="N18" s="11">
        <f t="shared" si="14"/>
        <v>0</v>
      </c>
      <c r="O18" s="11">
        <f t="shared" si="15"/>
        <v>0</v>
      </c>
      <c r="P18" s="11">
        <f t="shared" si="16"/>
        <v>0</v>
      </c>
    </row>
    <row r="19" ht="15" customHeight="1" spans="1:16">
      <c r="A19" s="8" t="s">
        <v>1076</v>
      </c>
      <c r="B19" s="11">
        <f t="shared" si="24"/>
        <v>151</v>
      </c>
      <c r="C19" s="11"/>
      <c r="D19" s="11">
        <v>151</v>
      </c>
      <c r="E19" s="11">
        <f t="shared" ref="E19:E24" si="27">F19+G19</f>
        <v>0</v>
      </c>
      <c r="F19" s="11"/>
      <c r="G19" s="11"/>
      <c r="H19" s="11"/>
      <c r="I19" s="11"/>
      <c r="J19" s="11"/>
      <c r="K19" s="11">
        <f t="shared" si="23"/>
        <v>151</v>
      </c>
      <c r="L19" s="11"/>
      <c r="M19" s="11">
        <v>151</v>
      </c>
      <c r="N19" s="11">
        <f t="shared" si="14"/>
        <v>0</v>
      </c>
      <c r="O19" s="11">
        <f t="shared" si="15"/>
        <v>0</v>
      </c>
      <c r="P19" s="11">
        <f t="shared" si="16"/>
        <v>0</v>
      </c>
    </row>
    <row r="20" ht="15" customHeight="1" spans="1:16">
      <c r="A20" s="8" t="s">
        <v>1077</v>
      </c>
      <c r="B20" s="11">
        <f t="shared" si="24"/>
        <v>757</v>
      </c>
      <c r="C20" s="11">
        <v>757</v>
      </c>
      <c r="D20" s="11"/>
      <c r="E20" s="11">
        <f t="shared" si="27"/>
        <v>506</v>
      </c>
      <c r="F20" s="11">
        <v>506</v>
      </c>
      <c r="G20" s="11"/>
      <c r="H20" s="11">
        <f t="shared" ref="H20:H24" si="28">I20+J20</f>
        <v>1377</v>
      </c>
      <c r="I20" s="11">
        <v>1377</v>
      </c>
      <c r="J20" s="11"/>
      <c r="K20" s="11">
        <f t="shared" si="23"/>
        <v>1377</v>
      </c>
      <c r="L20" s="11">
        <v>1377</v>
      </c>
      <c r="M20" s="11"/>
      <c r="N20" s="11">
        <f t="shared" si="14"/>
        <v>620</v>
      </c>
      <c r="O20" s="11">
        <f t="shared" si="15"/>
        <v>620</v>
      </c>
      <c r="P20" s="11">
        <f t="shared" si="16"/>
        <v>0</v>
      </c>
    </row>
    <row r="21" ht="15" customHeight="1" spans="1:16">
      <c r="A21" s="8" t="s">
        <v>1078</v>
      </c>
      <c r="B21" s="11">
        <f t="shared" si="24"/>
        <v>15022</v>
      </c>
      <c r="C21" s="11">
        <v>14911</v>
      </c>
      <c r="D21" s="11">
        <v>111</v>
      </c>
      <c r="E21" s="11">
        <f t="shared" si="27"/>
        <v>1787</v>
      </c>
      <c r="F21" s="11">
        <v>1787</v>
      </c>
      <c r="G21" s="11"/>
      <c r="H21" s="11">
        <f t="shared" si="28"/>
        <v>2701</v>
      </c>
      <c r="I21" s="11">
        <v>1787</v>
      </c>
      <c r="J21" s="11">
        <v>914</v>
      </c>
      <c r="K21" s="11">
        <f t="shared" si="23"/>
        <v>10181</v>
      </c>
      <c r="L21" s="11">
        <v>9170</v>
      </c>
      <c r="M21" s="11">
        <v>1011</v>
      </c>
      <c r="N21" s="11">
        <f t="shared" si="14"/>
        <v>-4841</v>
      </c>
      <c r="O21" s="11">
        <f t="shared" si="15"/>
        <v>-5741</v>
      </c>
      <c r="P21" s="11">
        <f t="shared" si="16"/>
        <v>900</v>
      </c>
    </row>
    <row r="22" ht="15" customHeight="1" spans="1:16">
      <c r="A22" s="8" t="s">
        <v>1079</v>
      </c>
      <c r="B22" s="11">
        <f t="shared" si="24"/>
        <v>2442</v>
      </c>
      <c r="C22" s="11">
        <v>2442</v>
      </c>
      <c r="D22" s="11"/>
      <c r="E22" s="11">
        <f t="shared" si="27"/>
        <v>0</v>
      </c>
      <c r="F22" s="11"/>
      <c r="G22" s="11"/>
      <c r="H22" s="11">
        <f t="shared" si="28"/>
        <v>0</v>
      </c>
      <c r="I22" s="11"/>
      <c r="J22" s="11"/>
      <c r="K22" s="11">
        <f t="shared" si="23"/>
        <v>2126</v>
      </c>
      <c r="L22" s="11">
        <v>2062</v>
      </c>
      <c r="M22" s="11">
        <v>64</v>
      </c>
      <c r="N22" s="11">
        <f t="shared" si="14"/>
        <v>-316</v>
      </c>
      <c r="O22" s="11">
        <f t="shared" si="15"/>
        <v>-380</v>
      </c>
      <c r="P22" s="11">
        <f t="shared" si="16"/>
        <v>64</v>
      </c>
    </row>
    <row r="23" ht="15" customHeight="1" spans="1:16">
      <c r="A23" s="8" t="s">
        <v>1080</v>
      </c>
      <c r="B23" s="11">
        <f t="shared" si="24"/>
        <v>4943</v>
      </c>
      <c r="C23" s="11">
        <v>4943</v>
      </c>
      <c r="D23" s="11"/>
      <c r="E23" s="11">
        <f t="shared" si="27"/>
        <v>2672</v>
      </c>
      <c r="F23" s="11">
        <v>2672</v>
      </c>
      <c r="G23" s="11"/>
      <c r="H23" s="11">
        <f t="shared" si="28"/>
        <v>2672</v>
      </c>
      <c r="I23" s="11">
        <v>2672</v>
      </c>
      <c r="J23" s="11"/>
      <c r="K23" s="11">
        <f t="shared" si="23"/>
        <v>4813</v>
      </c>
      <c r="L23" s="11">
        <v>4813</v>
      </c>
      <c r="M23" s="11"/>
      <c r="N23" s="11">
        <f t="shared" si="14"/>
        <v>-130</v>
      </c>
      <c r="O23" s="11">
        <f t="shared" si="15"/>
        <v>-130</v>
      </c>
      <c r="P23" s="11">
        <f t="shared" si="16"/>
        <v>0</v>
      </c>
    </row>
    <row r="24" ht="15" customHeight="1" spans="1:16">
      <c r="A24" s="8" t="s">
        <v>1081</v>
      </c>
      <c r="B24" s="11">
        <f t="shared" si="24"/>
        <v>1923</v>
      </c>
      <c r="C24" s="11">
        <v>656</v>
      </c>
      <c r="D24" s="11">
        <v>1267</v>
      </c>
      <c r="E24" s="11">
        <f t="shared" si="27"/>
        <v>2175</v>
      </c>
      <c r="F24" s="11">
        <v>825</v>
      </c>
      <c r="G24" s="11">
        <v>1350</v>
      </c>
      <c r="H24" s="11">
        <f t="shared" si="28"/>
        <v>2175</v>
      </c>
      <c r="I24" s="11">
        <v>825</v>
      </c>
      <c r="J24" s="11">
        <v>1350</v>
      </c>
      <c r="K24" s="11">
        <f t="shared" si="23"/>
        <v>2393</v>
      </c>
      <c r="L24" s="11">
        <v>811</v>
      </c>
      <c r="M24" s="11">
        <v>1582</v>
      </c>
      <c r="N24" s="11">
        <f t="shared" si="14"/>
        <v>470</v>
      </c>
      <c r="O24" s="11">
        <f t="shared" si="15"/>
        <v>155</v>
      </c>
      <c r="P24" s="11">
        <f t="shared" si="16"/>
        <v>315</v>
      </c>
    </row>
    <row r="25" ht="15" customHeight="1" spans="1:16">
      <c r="A25" s="8" t="s">
        <v>1082</v>
      </c>
      <c r="B25" s="11">
        <f t="shared" si="24"/>
        <v>488</v>
      </c>
      <c r="C25" s="11">
        <v>-640</v>
      </c>
      <c r="D25" s="11">
        <v>1128</v>
      </c>
      <c r="E25" s="11">
        <f t="shared" ref="E25:E27" si="29">F25+G25</f>
        <v>0</v>
      </c>
      <c r="F25" s="11"/>
      <c r="G25" s="11"/>
      <c r="H25" s="11">
        <f t="shared" ref="H25:H30" si="30">I25+J25</f>
        <v>0</v>
      </c>
      <c r="I25" s="11"/>
      <c r="J25" s="11"/>
      <c r="K25" s="11">
        <f t="shared" si="23"/>
        <v>1148</v>
      </c>
      <c r="L25" s="11">
        <v>-35</v>
      </c>
      <c r="M25" s="11">
        <v>1183</v>
      </c>
      <c r="N25" s="11">
        <f t="shared" si="14"/>
        <v>660</v>
      </c>
      <c r="O25" s="11">
        <f t="shared" si="15"/>
        <v>605</v>
      </c>
      <c r="P25" s="11">
        <f t="shared" si="16"/>
        <v>55</v>
      </c>
    </row>
    <row r="26" ht="15" customHeight="1" spans="1:16">
      <c r="A26" s="8" t="s">
        <v>1083</v>
      </c>
      <c r="B26" s="11">
        <f t="shared" si="24"/>
        <v>0</v>
      </c>
      <c r="C26" s="11"/>
      <c r="D26" s="11"/>
      <c r="E26" s="11">
        <f t="shared" si="29"/>
        <v>4189</v>
      </c>
      <c r="F26" s="11">
        <v>4189</v>
      </c>
      <c r="G26" s="11"/>
      <c r="H26" s="11">
        <f t="shared" si="30"/>
        <v>4189</v>
      </c>
      <c r="I26" s="11">
        <v>4189</v>
      </c>
      <c r="J26" s="11"/>
      <c r="K26" s="11">
        <f t="shared" si="23"/>
        <v>0</v>
      </c>
      <c r="L26" s="11"/>
      <c r="M26" s="11"/>
      <c r="N26" s="11">
        <f t="shared" si="14"/>
        <v>0</v>
      </c>
      <c r="O26" s="11">
        <f t="shared" si="15"/>
        <v>0</v>
      </c>
      <c r="P26" s="11">
        <f t="shared" si="16"/>
        <v>0</v>
      </c>
    </row>
    <row r="27" ht="17.25" customHeight="1" spans="1:16">
      <c r="A27" s="8" t="s">
        <v>1084</v>
      </c>
      <c r="B27" s="11">
        <f t="shared" si="24"/>
        <v>450</v>
      </c>
      <c r="C27" s="11">
        <v>25</v>
      </c>
      <c r="D27" s="11">
        <v>425</v>
      </c>
      <c r="E27" s="11">
        <f t="shared" si="29"/>
        <v>0</v>
      </c>
      <c r="F27" s="11"/>
      <c r="G27" s="11"/>
      <c r="H27" s="11">
        <f t="shared" si="30"/>
        <v>0</v>
      </c>
      <c r="I27" s="11"/>
      <c r="J27" s="11"/>
      <c r="K27" s="11">
        <f t="shared" si="23"/>
        <v>579</v>
      </c>
      <c r="L27" s="11">
        <v>30</v>
      </c>
      <c r="M27" s="11">
        <v>549</v>
      </c>
      <c r="N27" s="11">
        <f t="shared" si="14"/>
        <v>129</v>
      </c>
      <c r="O27" s="11">
        <f t="shared" si="15"/>
        <v>5</v>
      </c>
      <c r="P27" s="11">
        <f t="shared" si="16"/>
        <v>124</v>
      </c>
    </row>
    <row r="28" ht="17.25" customHeight="1" spans="1:16">
      <c r="A28" s="8" t="s">
        <v>1085</v>
      </c>
      <c r="B28" s="11">
        <f t="shared" si="24"/>
        <v>0</v>
      </c>
      <c r="C28" s="11"/>
      <c r="D28" s="11"/>
      <c r="E28" s="11">
        <f t="shared" ref="E28:E30" si="31">F28+G28</f>
        <v>300</v>
      </c>
      <c r="F28" s="11"/>
      <c r="G28" s="11">
        <v>300</v>
      </c>
      <c r="H28" s="11">
        <f t="shared" si="30"/>
        <v>300</v>
      </c>
      <c r="I28" s="11"/>
      <c r="J28" s="11">
        <v>300</v>
      </c>
      <c r="K28" s="11">
        <f t="shared" si="23"/>
        <v>0</v>
      </c>
      <c r="L28" s="11"/>
      <c r="M28" s="11"/>
      <c r="N28" s="11">
        <f t="shared" si="14"/>
        <v>0</v>
      </c>
      <c r="O28" s="11">
        <f t="shared" si="15"/>
        <v>0</v>
      </c>
      <c r="P28" s="11">
        <f t="shared" si="16"/>
        <v>0</v>
      </c>
    </row>
    <row r="29" ht="17.25" customHeight="1" spans="1:16">
      <c r="A29" s="8" t="s">
        <v>1086</v>
      </c>
      <c r="B29" s="11">
        <f t="shared" si="24"/>
        <v>0</v>
      </c>
      <c r="C29" s="11"/>
      <c r="D29" s="11"/>
      <c r="E29" s="11">
        <f t="shared" si="31"/>
        <v>1600</v>
      </c>
      <c r="F29" s="11"/>
      <c r="G29" s="11">
        <v>1600</v>
      </c>
      <c r="H29" s="11">
        <f t="shared" si="30"/>
        <v>1600</v>
      </c>
      <c r="I29" s="11"/>
      <c r="J29" s="11">
        <v>1600</v>
      </c>
      <c r="K29" s="11">
        <f t="shared" si="23"/>
        <v>0</v>
      </c>
      <c r="L29" s="11"/>
      <c r="M29" s="11"/>
      <c r="N29" s="11">
        <f t="shared" si="14"/>
        <v>0</v>
      </c>
      <c r="O29" s="11">
        <f t="shared" si="15"/>
        <v>0</v>
      </c>
      <c r="P29" s="11">
        <f t="shared" si="16"/>
        <v>0</v>
      </c>
    </row>
    <row r="30" ht="17.25" customHeight="1" spans="1:16">
      <c r="A30" s="8" t="s">
        <v>1087</v>
      </c>
      <c r="B30" s="11">
        <f t="shared" si="24"/>
        <v>6830</v>
      </c>
      <c r="C30" s="11">
        <v>3962</v>
      </c>
      <c r="D30" s="11">
        <v>2868</v>
      </c>
      <c r="E30" s="11">
        <f t="shared" si="31"/>
        <v>2264</v>
      </c>
      <c r="F30" s="11">
        <v>64</v>
      </c>
      <c r="G30" s="11">
        <v>2200</v>
      </c>
      <c r="H30" s="11">
        <f t="shared" si="30"/>
        <v>2264</v>
      </c>
      <c r="I30" s="11">
        <v>64</v>
      </c>
      <c r="J30" s="11">
        <v>2200</v>
      </c>
      <c r="K30" s="11">
        <f t="shared" si="23"/>
        <v>6016</v>
      </c>
      <c r="L30" s="11">
        <v>3129</v>
      </c>
      <c r="M30" s="11">
        <v>2887</v>
      </c>
      <c r="N30" s="11">
        <f t="shared" si="14"/>
        <v>-814</v>
      </c>
      <c r="O30" s="11">
        <f t="shared" si="15"/>
        <v>-833</v>
      </c>
      <c r="P30" s="11">
        <f t="shared" si="16"/>
        <v>19</v>
      </c>
    </row>
    <row r="31" ht="17.25" customHeight="1" spans="1:16">
      <c r="A31" s="8" t="s">
        <v>1088</v>
      </c>
      <c r="B31" s="11"/>
      <c r="C31" s="11"/>
      <c r="D31" s="11"/>
      <c r="E31" s="11"/>
      <c r="F31" s="11"/>
      <c r="G31" s="11"/>
      <c r="H31" s="11"/>
      <c r="I31" s="11"/>
      <c r="J31" s="11"/>
      <c r="K31" s="11">
        <f t="shared" si="23"/>
        <v>200</v>
      </c>
      <c r="L31" s="11">
        <v>200</v>
      </c>
      <c r="M31" s="11"/>
      <c r="N31" s="11">
        <f t="shared" si="14"/>
        <v>200</v>
      </c>
      <c r="O31" s="11">
        <f t="shared" si="15"/>
        <v>200</v>
      </c>
      <c r="P31" s="11">
        <f t="shared" si="16"/>
        <v>0</v>
      </c>
    </row>
    <row r="32" ht="17.25" customHeight="1" spans="1:16">
      <c r="A32" s="8" t="s">
        <v>1089</v>
      </c>
      <c r="B32" s="11">
        <f t="shared" ref="B32" si="32">C32+D32</f>
        <v>4597</v>
      </c>
      <c r="C32" s="11">
        <v>4597</v>
      </c>
      <c r="D32" s="11"/>
      <c r="E32" s="11">
        <f t="shared" ref="E32" si="33">F32+G32</f>
        <v>4597</v>
      </c>
      <c r="F32" s="11">
        <v>4597</v>
      </c>
      <c r="G32" s="11"/>
      <c r="H32" s="11">
        <f t="shared" ref="H32" si="34">I32+J32</f>
        <v>4597</v>
      </c>
      <c r="I32" s="11">
        <v>4597</v>
      </c>
      <c r="J32" s="11"/>
      <c r="K32" s="11">
        <f t="shared" si="23"/>
        <v>4597</v>
      </c>
      <c r="L32" s="11">
        <v>4597</v>
      </c>
      <c r="M32" s="11"/>
      <c r="N32" s="11">
        <f t="shared" si="14"/>
        <v>0</v>
      </c>
      <c r="O32" s="11">
        <f t="shared" si="15"/>
        <v>0</v>
      </c>
      <c r="P32" s="11">
        <f t="shared" si="16"/>
        <v>0</v>
      </c>
    </row>
    <row r="33" ht="17.25" customHeight="1" spans="1:16">
      <c r="A33" s="8" t="s">
        <v>1090</v>
      </c>
      <c r="B33" s="11">
        <f t="shared" ref="B33:B43" si="35">C33+D33</f>
        <v>642</v>
      </c>
      <c r="C33" s="11">
        <v>642</v>
      </c>
      <c r="D33" s="11"/>
      <c r="E33" s="11">
        <f t="shared" ref="E33:E43" si="36">F33+G33</f>
        <v>643</v>
      </c>
      <c r="F33" s="11">
        <v>643</v>
      </c>
      <c r="G33" s="11"/>
      <c r="H33" s="11">
        <f t="shared" ref="H33:H43" si="37">I33+J33</f>
        <v>643</v>
      </c>
      <c r="I33" s="11">
        <v>643</v>
      </c>
      <c r="J33" s="11"/>
      <c r="K33" s="11">
        <f t="shared" si="23"/>
        <v>642</v>
      </c>
      <c r="L33" s="11">
        <v>642</v>
      </c>
      <c r="M33" s="11"/>
      <c r="N33" s="11">
        <f t="shared" si="14"/>
        <v>0</v>
      </c>
      <c r="O33" s="11">
        <f t="shared" si="15"/>
        <v>0</v>
      </c>
      <c r="P33" s="11">
        <f t="shared" si="16"/>
        <v>0</v>
      </c>
    </row>
    <row r="34" ht="17.25" customHeight="1" spans="1:16">
      <c r="A34" s="8" t="s">
        <v>1091</v>
      </c>
      <c r="B34" s="11">
        <f t="shared" si="35"/>
        <v>377</v>
      </c>
      <c r="C34" s="11">
        <v>226</v>
      </c>
      <c r="D34" s="11">
        <v>151</v>
      </c>
      <c r="E34" s="11">
        <f t="shared" si="36"/>
        <v>668</v>
      </c>
      <c r="F34" s="11"/>
      <c r="G34" s="11">
        <v>668</v>
      </c>
      <c r="H34" s="11">
        <f t="shared" si="37"/>
        <v>1485</v>
      </c>
      <c r="I34" s="11"/>
      <c r="J34" s="11">
        <v>1485</v>
      </c>
      <c r="K34" s="11">
        <f t="shared" si="23"/>
        <v>725</v>
      </c>
      <c r="L34" s="11">
        <v>574</v>
      </c>
      <c r="M34" s="11">
        <v>151</v>
      </c>
      <c r="N34" s="11">
        <f t="shared" si="14"/>
        <v>348</v>
      </c>
      <c r="O34" s="11">
        <f t="shared" si="15"/>
        <v>348</v>
      </c>
      <c r="P34" s="11">
        <f t="shared" si="16"/>
        <v>0</v>
      </c>
    </row>
    <row r="35" ht="15" customHeight="1" spans="1:16">
      <c r="A35" s="8" t="s">
        <v>1092</v>
      </c>
      <c r="B35" s="11">
        <f t="shared" si="35"/>
        <v>641</v>
      </c>
      <c r="C35" s="11">
        <v>542</v>
      </c>
      <c r="D35" s="11">
        <v>99</v>
      </c>
      <c r="E35" s="11">
        <f t="shared" si="36"/>
        <v>0</v>
      </c>
      <c r="F35" s="11"/>
      <c r="G35" s="11"/>
      <c r="H35" s="11">
        <f t="shared" si="37"/>
        <v>0</v>
      </c>
      <c r="I35" s="11"/>
      <c r="J35" s="11"/>
      <c r="K35" s="11">
        <f t="shared" si="23"/>
        <v>1260</v>
      </c>
      <c r="L35" s="11">
        <v>1234</v>
      </c>
      <c r="M35" s="11">
        <v>26</v>
      </c>
      <c r="N35" s="11">
        <f t="shared" si="14"/>
        <v>619</v>
      </c>
      <c r="O35" s="11">
        <f t="shared" si="15"/>
        <v>692</v>
      </c>
      <c r="P35" s="11">
        <f t="shared" si="16"/>
        <v>-73</v>
      </c>
    </row>
    <row r="36" ht="15" hidden="1" customHeight="1" spans="1:16">
      <c r="A36" s="8"/>
      <c r="B36" s="11">
        <f t="shared" si="35"/>
        <v>0</v>
      </c>
      <c r="C36" s="11"/>
      <c r="D36" s="11"/>
      <c r="E36" s="11">
        <f t="shared" si="36"/>
        <v>0</v>
      </c>
      <c r="F36" s="11"/>
      <c r="G36" s="11"/>
      <c r="H36" s="11">
        <f t="shared" si="37"/>
        <v>0</v>
      </c>
      <c r="I36" s="11"/>
      <c r="J36" s="11"/>
      <c r="K36" s="11">
        <f t="shared" si="23"/>
        <v>0</v>
      </c>
      <c r="L36" s="11"/>
      <c r="M36" s="11"/>
      <c r="N36" s="11">
        <f t="shared" si="14"/>
        <v>0</v>
      </c>
      <c r="O36" s="11">
        <f t="shared" si="15"/>
        <v>0</v>
      </c>
      <c r="P36" s="11">
        <f t="shared" si="16"/>
        <v>0</v>
      </c>
    </row>
    <row r="37" ht="15" hidden="1" customHeight="1" spans="1:16">
      <c r="A37" s="8"/>
      <c r="B37" s="11">
        <f t="shared" si="35"/>
        <v>0</v>
      </c>
      <c r="C37" s="11"/>
      <c r="D37" s="11"/>
      <c r="E37" s="11">
        <f t="shared" si="36"/>
        <v>0</v>
      </c>
      <c r="F37" s="11"/>
      <c r="G37" s="11"/>
      <c r="H37" s="11">
        <f t="shared" si="37"/>
        <v>0</v>
      </c>
      <c r="I37" s="11"/>
      <c r="J37" s="11"/>
      <c r="K37" s="11">
        <f t="shared" si="23"/>
        <v>0</v>
      </c>
      <c r="L37" s="11"/>
      <c r="M37" s="11"/>
      <c r="N37" s="11">
        <f t="shared" si="14"/>
        <v>0</v>
      </c>
      <c r="O37" s="11">
        <f t="shared" si="15"/>
        <v>0</v>
      </c>
      <c r="P37" s="11">
        <f t="shared" si="16"/>
        <v>0</v>
      </c>
    </row>
    <row r="38" ht="15" hidden="1" customHeight="1" spans="1:16">
      <c r="A38" s="8"/>
      <c r="B38" s="11">
        <f t="shared" si="35"/>
        <v>0</v>
      </c>
      <c r="C38" s="11"/>
      <c r="D38" s="11"/>
      <c r="E38" s="11">
        <f t="shared" si="36"/>
        <v>0</v>
      </c>
      <c r="F38" s="11"/>
      <c r="G38" s="11"/>
      <c r="H38" s="11">
        <f t="shared" si="37"/>
        <v>0</v>
      </c>
      <c r="I38" s="11"/>
      <c r="J38" s="11"/>
      <c r="K38" s="11">
        <f t="shared" si="23"/>
        <v>0</v>
      </c>
      <c r="L38" s="11"/>
      <c r="M38" s="11"/>
      <c r="N38" s="11">
        <f t="shared" si="14"/>
        <v>0</v>
      </c>
      <c r="O38" s="11">
        <f t="shared" si="15"/>
        <v>0</v>
      </c>
      <c r="P38" s="11">
        <f t="shared" si="16"/>
        <v>0</v>
      </c>
    </row>
    <row r="39" ht="15" hidden="1" customHeight="1" spans="1:16">
      <c r="A39" s="8"/>
      <c r="B39" s="11">
        <f t="shared" si="35"/>
        <v>0</v>
      </c>
      <c r="C39" s="11"/>
      <c r="D39" s="11"/>
      <c r="E39" s="11">
        <f t="shared" si="36"/>
        <v>0</v>
      </c>
      <c r="F39" s="11"/>
      <c r="G39" s="11"/>
      <c r="H39" s="11">
        <f t="shared" si="37"/>
        <v>0</v>
      </c>
      <c r="I39" s="11"/>
      <c r="J39" s="11"/>
      <c r="K39" s="11">
        <f t="shared" si="23"/>
        <v>0</v>
      </c>
      <c r="L39" s="11"/>
      <c r="M39" s="11"/>
      <c r="N39" s="11">
        <f t="shared" si="14"/>
        <v>0</v>
      </c>
      <c r="O39" s="11">
        <f t="shared" si="15"/>
        <v>0</v>
      </c>
      <c r="P39" s="11">
        <f t="shared" si="16"/>
        <v>0</v>
      </c>
    </row>
    <row r="40" ht="15" hidden="1" customHeight="1" spans="1:16">
      <c r="A40" s="8"/>
      <c r="B40" s="11">
        <f t="shared" si="35"/>
        <v>0</v>
      </c>
      <c r="C40" s="11"/>
      <c r="D40" s="11"/>
      <c r="E40" s="11">
        <f t="shared" si="36"/>
        <v>0</v>
      </c>
      <c r="F40" s="11"/>
      <c r="G40" s="11"/>
      <c r="H40" s="11">
        <f t="shared" si="37"/>
        <v>0</v>
      </c>
      <c r="I40" s="11"/>
      <c r="J40" s="11"/>
      <c r="K40" s="11">
        <f t="shared" si="23"/>
        <v>0</v>
      </c>
      <c r="L40" s="11"/>
      <c r="M40" s="11"/>
      <c r="N40" s="11">
        <f t="shared" si="14"/>
        <v>0</v>
      </c>
      <c r="O40" s="11">
        <f t="shared" si="15"/>
        <v>0</v>
      </c>
      <c r="P40" s="11">
        <f t="shared" si="16"/>
        <v>0</v>
      </c>
    </row>
    <row r="41" ht="15" hidden="1" customHeight="1" spans="1:16">
      <c r="A41" s="8"/>
      <c r="B41" s="11">
        <f t="shared" si="35"/>
        <v>0</v>
      </c>
      <c r="C41" s="11"/>
      <c r="D41" s="11"/>
      <c r="E41" s="11">
        <f t="shared" si="36"/>
        <v>0</v>
      </c>
      <c r="F41" s="11"/>
      <c r="G41" s="11"/>
      <c r="H41" s="11">
        <f t="shared" si="37"/>
        <v>0</v>
      </c>
      <c r="I41" s="11"/>
      <c r="J41" s="11"/>
      <c r="K41" s="11">
        <f t="shared" si="23"/>
        <v>0</v>
      </c>
      <c r="L41" s="11"/>
      <c r="M41" s="11"/>
      <c r="N41" s="11">
        <f t="shared" ref="N41:N68" si="38">K41-B41</f>
        <v>0</v>
      </c>
      <c r="O41" s="11">
        <f t="shared" ref="O41:O68" si="39">L41-C41</f>
        <v>0</v>
      </c>
      <c r="P41" s="11">
        <f t="shared" ref="P41:P68" si="40">M41-D41</f>
        <v>0</v>
      </c>
    </row>
    <row r="42" ht="15" hidden="1" customHeight="1" spans="1:16">
      <c r="A42" s="8"/>
      <c r="B42" s="11">
        <f t="shared" si="35"/>
        <v>0</v>
      </c>
      <c r="C42" s="11"/>
      <c r="D42" s="11"/>
      <c r="E42" s="11">
        <f t="shared" si="36"/>
        <v>0</v>
      </c>
      <c r="F42" s="11"/>
      <c r="G42" s="11"/>
      <c r="H42" s="11">
        <f t="shared" si="37"/>
        <v>0</v>
      </c>
      <c r="I42" s="11"/>
      <c r="J42" s="11"/>
      <c r="K42" s="11">
        <f t="shared" si="23"/>
        <v>0</v>
      </c>
      <c r="L42" s="11"/>
      <c r="M42" s="11"/>
      <c r="N42" s="11">
        <f t="shared" si="38"/>
        <v>0</v>
      </c>
      <c r="O42" s="11">
        <f t="shared" si="39"/>
        <v>0</v>
      </c>
      <c r="P42" s="11">
        <f t="shared" si="40"/>
        <v>0</v>
      </c>
    </row>
    <row r="43" ht="15" hidden="1" customHeight="1" spans="1:16">
      <c r="A43" s="8"/>
      <c r="B43" s="11">
        <f t="shared" si="35"/>
        <v>0</v>
      </c>
      <c r="C43" s="11"/>
      <c r="D43" s="11"/>
      <c r="E43" s="11">
        <f t="shared" si="36"/>
        <v>0</v>
      </c>
      <c r="F43" s="11"/>
      <c r="G43" s="11"/>
      <c r="H43" s="11">
        <f t="shared" si="37"/>
        <v>0</v>
      </c>
      <c r="I43" s="11"/>
      <c r="J43" s="11"/>
      <c r="K43" s="11">
        <f t="shared" si="23"/>
        <v>0</v>
      </c>
      <c r="L43" s="11"/>
      <c r="M43" s="11"/>
      <c r="N43" s="11">
        <f t="shared" si="38"/>
        <v>0</v>
      </c>
      <c r="O43" s="11">
        <f t="shared" si="39"/>
        <v>0</v>
      </c>
      <c r="P43" s="11">
        <f t="shared" si="40"/>
        <v>0</v>
      </c>
    </row>
    <row r="44" ht="15" customHeight="1" spans="1:16">
      <c r="A44" s="8" t="s">
        <v>1093</v>
      </c>
      <c r="B44" s="11">
        <f>SUM(B45:B46)</f>
        <v>97080</v>
      </c>
      <c r="C44" s="11">
        <f t="shared" ref="C44:D44" si="41">C45</f>
        <v>90090</v>
      </c>
      <c r="D44" s="11">
        <f t="shared" si="41"/>
        <v>6990</v>
      </c>
      <c r="E44" s="11">
        <f>SUM(E45:E46)</f>
        <v>92343</v>
      </c>
      <c r="F44" s="11">
        <f>F45</f>
        <v>86893</v>
      </c>
      <c r="G44" s="11">
        <f>G45</f>
        <v>5450</v>
      </c>
      <c r="H44" s="11">
        <f>SUM(H45:H46)</f>
        <v>92343</v>
      </c>
      <c r="I44" s="11">
        <f t="shared" ref="I44:J44" si="42">I45</f>
        <v>86893</v>
      </c>
      <c r="J44" s="11">
        <f t="shared" si="42"/>
        <v>5450</v>
      </c>
      <c r="K44" s="11">
        <f>SUM(K45:K46)</f>
        <v>133366</v>
      </c>
      <c r="L44" s="11">
        <f>L45</f>
        <v>127446</v>
      </c>
      <c r="M44" s="11">
        <f>M45</f>
        <v>5920</v>
      </c>
      <c r="N44" s="11">
        <f t="shared" si="38"/>
        <v>36286</v>
      </c>
      <c r="O44" s="11">
        <f t="shared" si="39"/>
        <v>37356</v>
      </c>
      <c r="P44" s="11">
        <f t="shared" si="40"/>
        <v>-1070</v>
      </c>
    </row>
    <row r="45" ht="15" customHeight="1" spans="1:16">
      <c r="A45" s="8" t="s">
        <v>1094</v>
      </c>
      <c r="B45" s="11">
        <f>C45+D45</f>
        <v>97080</v>
      </c>
      <c r="C45" s="11">
        <v>90090</v>
      </c>
      <c r="D45" s="11">
        <v>6990</v>
      </c>
      <c r="E45" s="11">
        <f t="shared" ref="E45" si="43">F45+G45</f>
        <v>92343</v>
      </c>
      <c r="F45" s="11">
        <v>86893</v>
      </c>
      <c r="G45" s="11">
        <v>5450</v>
      </c>
      <c r="H45" s="11">
        <f t="shared" ref="H45" si="44">I45+J45</f>
        <v>92343</v>
      </c>
      <c r="I45" s="11">
        <v>86893</v>
      </c>
      <c r="J45" s="11">
        <v>5450</v>
      </c>
      <c r="K45" s="11">
        <f t="shared" ref="K45" si="45">L45+M45</f>
        <v>133366</v>
      </c>
      <c r="L45" s="11">
        <v>127446</v>
      </c>
      <c r="M45" s="11">
        <v>5920</v>
      </c>
      <c r="N45" s="11">
        <f t="shared" si="38"/>
        <v>36286</v>
      </c>
      <c r="O45" s="11">
        <f t="shared" si="39"/>
        <v>37356</v>
      </c>
      <c r="P45" s="11">
        <f t="shared" si="40"/>
        <v>-1070</v>
      </c>
    </row>
    <row r="46" ht="15" hidden="1" customHeight="1" spans="1:16">
      <c r="A46" s="8" t="s">
        <v>1095</v>
      </c>
      <c r="B46" s="11">
        <f t="shared" ref="B46" si="46">C46+D46</f>
        <v>0</v>
      </c>
      <c r="C46" s="11"/>
      <c r="D46" s="11"/>
      <c r="E46" s="11">
        <f t="shared" ref="E46:E52" si="47">F46+G46</f>
        <v>0</v>
      </c>
      <c r="F46" s="11"/>
      <c r="G46" s="11"/>
      <c r="H46" s="11">
        <f t="shared" ref="H46:H52" si="48">I46+J46</f>
        <v>0</v>
      </c>
      <c r="I46" s="11"/>
      <c r="J46" s="11"/>
      <c r="K46" s="11">
        <f t="shared" ref="K46:K65" si="49">L46+M46</f>
        <v>0</v>
      </c>
      <c r="L46" s="11"/>
      <c r="M46" s="11"/>
      <c r="N46" s="11">
        <f t="shared" si="38"/>
        <v>0</v>
      </c>
      <c r="O46" s="11">
        <f t="shared" si="39"/>
        <v>0</v>
      </c>
      <c r="P46" s="11">
        <f t="shared" si="40"/>
        <v>0</v>
      </c>
    </row>
    <row r="47" ht="15" hidden="1" customHeight="1" spans="1:16">
      <c r="A47" s="8" t="s">
        <v>1096</v>
      </c>
      <c r="B47" s="11">
        <f t="shared" ref="B47:B65" si="50">C47+D47</f>
        <v>0</v>
      </c>
      <c r="C47" s="11"/>
      <c r="D47" s="11"/>
      <c r="E47" s="11">
        <f t="shared" si="47"/>
        <v>0</v>
      </c>
      <c r="F47" s="11"/>
      <c r="G47" s="11"/>
      <c r="H47" s="11">
        <f t="shared" si="48"/>
        <v>0</v>
      </c>
      <c r="I47" s="11"/>
      <c r="J47" s="11"/>
      <c r="K47" s="11">
        <f t="shared" si="49"/>
        <v>0</v>
      </c>
      <c r="L47" s="11"/>
      <c r="M47" s="11"/>
      <c r="N47" s="11">
        <f t="shared" si="38"/>
        <v>0</v>
      </c>
      <c r="O47" s="11">
        <f t="shared" si="39"/>
        <v>0</v>
      </c>
      <c r="P47" s="11">
        <f t="shared" si="40"/>
        <v>0</v>
      </c>
    </row>
    <row r="48" ht="15" hidden="1" customHeight="1" spans="1:16">
      <c r="A48" s="8" t="s">
        <v>1097</v>
      </c>
      <c r="B48" s="11">
        <f t="shared" si="50"/>
        <v>0</v>
      </c>
      <c r="C48" s="11"/>
      <c r="D48" s="11"/>
      <c r="E48" s="11">
        <f t="shared" si="47"/>
        <v>0</v>
      </c>
      <c r="F48" s="11"/>
      <c r="G48" s="11"/>
      <c r="H48" s="11">
        <f t="shared" si="48"/>
        <v>0</v>
      </c>
      <c r="I48" s="11"/>
      <c r="J48" s="11"/>
      <c r="K48" s="11">
        <f t="shared" si="49"/>
        <v>0</v>
      </c>
      <c r="L48" s="11"/>
      <c r="M48" s="11"/>
      <c r="N48" s="11">
        <f t="shared" si="38"/>
        <v>0</v>
      </c>
      <c r="O48" s="11">
        <f t="shared" si="39"/>
        <v>0</v>
      </c>
      <c r="P48" s="11">
        <f t="shared" si="40"/>
        <v>0</v>
      </c>
    </row>
    <row r="49" ht="15" hidden="1" customHeight="1" spans="1:16">
      <c r="A49" s="8" t="s">
        <v>1098</v>
      </c>
      <c r="B49" s="11">
        <f t="shared" si="50"/>
        <v>0</v>
      </c>
      <c r="C49" s="11"/>
      <c r="D49" s="11"/>
      <c r="E49" s="11">
        <f t="shared" si="47"/>
        <v>0</v>
      </c>
      <c r="F49" s="11"/>
      <c r="G49" s="11"/>
      <c r="H49" s="11">
        <f t="shared" si="48"/>
        <v>0</v>
      </c>
      <c r="I49" s="11"/>
      <c r="J49" s="11"/>
      <c r="K49" s="11">
        <f t="shared" si="49"/>
        <v>0</v>
      </c>
      <c r="L49" s="11"/>
      <c r="M49" s="11"/>
      <c r="N49" s="11">
        <f t="shared" si="38"/>
        <v>0</v>
      </c>
      <c r="O49" s="11">
        <f t="shared" si="39"/>
        <v>0</v>
      </c>
      <c r="P49" s="11">
        <f t="shared" si="40"/>
        <v>0</v>
      </c>
    </row>
    <row r="50" ht="17.25" hidden="1" customHeight="1" spans="1:16">
      <c r="A50" s="8" t="s">
        <v>1099</v>
      </c>
      <c r="B50" s="11">
        <f t="shared" si="50"/>
        <v>0</v>
      </c>
      <c r="C50" s="11"/>
      <c r="D50" s="11"/>
      <c r="E50" s="11">
        <f t="shared" si="47"/>
        <v>0</v>
      </c>
      <c r="F50" s="11"/>
      <c r="G50" s="11"/>
      <c r="H50" s="11">
        <f t="shared" si="48"/>
        <v>0</v>
      </c>
      <c r="I50" s="11"/>
      <c r="J50" s="11"/>
      <c r="K50" s="11">
        <f t="shared" si="49"/>
        <v>0</v>
      </c>
      <c r="L50" s="11"/>
      <c r="M50" s="11"/>
      <c r="N50" s="11">
        <f t="shared" si="38"/>
        <v>0</v>
      </c>
      <c r="O50" s="11">
        <f t="shared" si="39"/>
        <v>0</v>
      </c>
      <c r="P50" s="11">
        <f t="shared" si="40"/>
        <v>0</v>
      </c>
    </row>
    <row r="51" ht="15" customHeight="1" spans="1:16">
      <c r="A51" s="8" t="s">
        <v>1100</v>
      </c>
      <c r="B51" s="11">
        <f t="shared" si="50"/>
        <v>216711</v>
      </c>
      <c r="C51" s="11">
        <v>138538</v>
      </c>
      <c r="D51" s="11">
        <v>78173</v>
      </c>
      <c r="E51" s="11">
        <f t="shared" si="47"/>
        <v>85562</v>
      </c>
      <c r="F51" s="11">
        <v>18500</v>
      </c>
      <c r="G51" s="11">
        <v>67062</v>
      </c>
      <c r="H51" s="11">
        <f t="shared" si="48"/>
        <v>133996</v>
      </c>
      <c r="I51" s="11">
        <v>100200</v>
      </c>
      <c r="J51" s="11">
        <v>33796</v>
      </c>
      <c r="K51" s="11">
        <f t="shared" si="49"/>
        <v>134051</v>
      </c>
      <c r="L51" s="11">
        <v>100200</v>
      </c>
      <c r="M51" s="11">
        <v>33851</v>
      </c>
      <c r="N51" s="11">
        <f t="shared" si="38"/>
        <v>-82660</v>
      </c>
      <c r="O51" s="11">
        <f t="shared" si="39"/>
        <v>-38338</v>
      </c>
      <c r="P51" s="11">
        <f t="shared" si="40"/>
        <v>-44322</v>
      </c>
    </row>
    <row r="52" ht="15" hidden="1" customHeight="1" spans="1:16">
      <c r="A52" s="8" t="s">
        <v>1101</v>
      </c>
      <c r="B52" s="11">
        <f t="shared" si="50"/>
        <v>0</v>
      </c>
      <c r="C52" s="11"/>
      <c r="D52" s="11"/>
      <c r="E52" s="11">
        <f t="shared" si="47"/>
        <v>0</v>
      </c>
      <c r="F52" s="11"/>
      <c r="G52" s="11"/>
      <c r="H52" s="11">
        <f t="shared" si="48"/>
        <v>0</v>
      </c>
      <c r="I52" s="11"/>
      <c r="J52" s="11"/>
      <c r="K52" s="11">
        <f t="shared" si="49"/>
        <v>0</v>
      </c>
      <c r="L52" s="11"/>
      <c r="M52" s="11"/>
      <c r="N52" s="11">
        <f t="shared" si="38"/>
        <v>0</v>
      </c>
      <c r="O52" s="11">
        <f t="shared" si="39"/>
        <v>0</v>
      </c>
      <c r="P52" s="11">
        <f t="shared" si="40"/>
        <v>0</v>
      </c>
    </row>
    <row r="53" ht="15" hidden="1" customHeight="1" spans="1:16">
      <c r="A53" s="8" t="s">
        <v>1102</v>
      </c>
      <c r="B53" s="11">
        <f t="shared" si="50"/>
        <v>0</v>
      </c>
      <c r="C53" s="11"/>
      <c r="D53" s="11"/>
      <c r="E53" s="11"/>
      <c r="F53" s="11"/>
      <c r="G53" s="11"/>
      <c r="H53" s="11"/>
      <c r="I53" s="11"/>
      <c r="J53" s="11"/>
      <c r="K53" s="11">
        <f t="shared" si="49"/>
        <v>0</v>
      </c>
      <c r="L53" s="11"/>
      <c r="M53" s="11"/>
      <c r="N53" s="11">
        <f t="shared" si="38"/>
        <v>0</v>
      </c>
      <c r="O53" s="11">
        <f t="shared" si="39"/>
        <v>0</v>
      </c>
      <c r="P53" s="11">
        <f t="shared" si="40"/>
        <v>0</v>
      </c>
    </row>
    <row r="54" ht="15" hidden="1" customHeight="1" spans="1:16">
      <c r="A54" s="8" t="s">
        <v>1103</v>
      </c>
      <c r="B54" s="11">
        <f t="shared" si="50"/>
        <v>0</v>
      </c>
      <c r="C54" s="11"/>
      <c r="D54" s="11"/>
      <c r="E54" s="11"/>
      <c r="F54" s="11"/>
      <c r="G54" s="11"/>
      <c r="H54" s="11"/>
      <c r="I54" s="11"/>
      <c r="J54" s="11"/>
      <c r="K54" s="11">
        <f t="shared" si="49"/>
        <v>0</v>
      </c>
      <c r="L54" s="11"/>
      <c r="M54" s="11"/>
      <c r="N54" s="11">
        <f t="shared" si="38"/>
        <v>0</v>
      </c>
      <c r="O54" s="11">
        <f t="shared" si="39"/>
        <v>0</v>
      </c>
      <c r="P54" s="11">
        <f t="shared" si="40"/>
        <v>0</v>
      </c>
    </row>
    <row r="55" ht="15" hidden="1" customHeight="1" spans="1:16">
      <c r="A55" s="8" t="s">
        <v>1104</v>
      </c>
      <c r="B55" s="11">
        <f t="shared" si="50"/>
        <v>0</v>
      </c>
      <c r="C55" s="11"/>
      <c r="D55" s="11"/>
      <c r="E55" s="11"/>
      <c r="F55" s="11"/>
      <c r="G55" s="11"/>
      <c r="H55" s="11"/>
      <c r="I55" s="11"/>
      <c r="J55" s="11"/>
      <c r="K55" s="11">
        <f t="shared" si="49"/>
        <v>0</v>
      </c>
      <c r="L55" s="11"/>
      <c r="M55" s="11"/>
      <c r="N55" s="11">
        <f t="shared" si="38"/>
        <v>0</v>
      </c>
      <c r="O55" s="11">
        <f t="shared" si="39"/>
        <v>0</v>
      </c>
      <c r="P55" s="11">
        <f t="shared" si="40"/>
        <v>0</v>
      </c>
    </row>
    <row r="56" ht="15" customHeight="1" spans="1:16">
      <c r="A56" s="8" t="s">
        <v>1105</v>
      </c>
      <c r="B56" s="11">
        <f t="shared" si="50"/>
        <v>26318</v>
      </c>
      <c r="C56" s="11">
        <v>22388</v>
      </c>
      <c r="D56" s="11">
        <v>3930</v>
      </c>
      <c r="E56" s="11">
        <f>F56+G56</f>
        <v>12283</v>
      </c>
      <c r="F56" s="11">
        <v>9852</v>
      </c>
      <c r="G56" s="11">
        <v>2431</v>
      </c>
      <c r="H56" s="11">
        <f>I56+J56</f>
        <v>14029</v>
      </c>
      <c r="I56" s="11">
        <v>11068</v>
      </c>
      <c r="J56" s="11">
        <v>2961</v>
      </c>
      <c r="K56" s="11">
        <f t="shared" si="49"/>
        <v>14029</v>
      </c>
      <c r="L56" s="11">
        <v>11068</v>
      </c>
      <c r="M56" s="11">
        <v>2961</v>
      </c>
      <c r="N56" s="11">
        <f t="shared" si="38"/>
        <v>-12289</v>
      </c>
      <c r="O56" s="11">
        <f t="shared" si="39"/>
        <v>-11320</v>
      </c>
      <c r="P56" s="11">
        <f t="shared" si="40"/>
        <v>-969</v>
      </c>
    </row>
    <row r="57" ht="15" customHeight="1" spans="1:16">
      <c r="A57" s="8" t="s">
        <v>1106</v>
      </c>
      <c r="B57" s="11">
        <f t="shared" si="50"/>
        <v>30754</v>
      </c>
      <c r="C57" s="11">
        <v>30754</v>
      </c>
      <c r="D57" s="11"/>
      <c r="E57" s="11">
        <f t="shared" ref="E57" si="51">F57+G57</f>
        <v>77000</v>
      </c>
      <c r="F57" s="11">
        <v>77000</v>
      </c>
      <c r="G57" s="11"/>
      <c r="H57" s="11">
        <f>I57+J57</f>
        <v>75575</v>
      </c>
      <c r="I57" s="11">
        <v>75575</v>
      </c>
      <c r="J57" s="11"/>
      <c r="K57" s="11">
        <f t="shared" si="49"/>
        <v>75575</v>
      </c>
      <c r="L57" s="11">
        <v>75575</v>
      </c>
      <c r="M57" s="11"/>
      <c r="N57" s="11">
        <f t="shared" si="38"/>
        <v>44821</v>
      </c>
      <c r="O57" s="11">
        <f t="shared" si="39"/>
        <v>44821</v>
      </c>
      <c r="P57" s="11">
        <f t="shared" si="40"/>
        <v>0</v>
      </c>
    </row>
    <row r="58" spans="1:16">
      <c r="A58" s="8" t="s">
        <v>1107</v>
      </c>
      <c r="B58" s="11">
        <f t="shared" si="50"/>
        <v>84429</v>
      </c>
      <c r="C58" s="11">
        <v>83985</v>
      </c>
      <c r="D58" s="11">
        <v>444</v>
      </c>
      <c r="E58" s="11">
        <f t="shared" ref="E58:E65" si="52">F58+G58</f>
        <v>8000</v>
      </c>
      <c r="F58" s="11">
        <v>8000</v>
      </c>
      <c r="G58" s="11"/>
      <c r="H58" s="11">
        <f t="shared" ref="H58" si="53">I58+J58</f>
        <v>17619</v>
      </c>
      <c r="I58" s="11">
        <v>17619</v>
      </c>
      <c r="J58" s="11"/>
      <c r="K58" s="11">
        <f t="shared" si="49"/>
        <v>72485</v>
      </c>
      <c r="L58" s="11">
        <v>72485</v>
      </c>
      <c r="M58" s="11"/>
      <c r="N58" s="11">
        <f t="shared" si="38"/>
        <v>-11944</v>
      </c>
      <c r="O58" s="11">
        <f t="shared" si="39"/>
        <v>-11500</v>
      </c>
      <c r="P58" s="11">
        <f t="shared" si="40"/>
        <v>-444</v>
      </c>
    </row>
    <row r="59" hidden="1" spans="1:16">
      <c r="A59" s="8" t="s">
        <v>1108</v>
      </c>
      <c r="B59" s="11">
        <f t="shared" si="50"/>
        <v>0</v>
      </c>
      <c r="C59" s="11"/>
      <c r="D59" s="11"/>
      <c r="E59" s="11">
        <f t="shared" si="52"/>
        <v>0</v>
      </c>
      <c r="F59" s="11"/>
      <c r="G59" s="11"/>
      <c r="H59" s="11">
        <f t="shared" ref="H59:H68" si="54">I59+J59</f>
        <v>0</v>
      </c>
      <c r="I59" s="11"/>
      <c r="J59" s="11"/>
      <c r="K59" s="11">
        <f t="shared" si="49"/>
        <v>0</v>
      </c>
      <c r="L59" s="11"/>
      <c r="M59" s="11"/>
      <c r="N59" s="11">
        <f t="shared" si="38"/>
        <v>0</v>
      </c>
      <c r="O59" s="11">
        <f t="shared" si="39"/>
        <v>0</v>
      </c>
      <c r="P59" s="11">
        <f t="shared" si="40"/>
        <v>0</v>
      </c>
    </row>
    <row r="60" hidden="1" spans="1:16">
      <c r="A60" s="8" t="s">
        <v>1109</v>
      </c>
      <c r="B60" s="11">
        <f t="shared" si="50"/>
        <v>0</v>
      </c>
      <c r="C60" s="11"/>
      <c r="D60" s="11"/>
      <c r="E60" s="11">
        <f t="shared" si="52"/>
        <v>0</v>
      </c>
      <c r="F60" s="11"/>
      <c r="G60" s="11"/>
      <c r="H60" s="11">
        <f t="shared" si="54"/>
        <v>0</v>
      </c>
      <c r="I60" s="11"/>
      <c r="J60" s="11"/>
      <c r="K60" s="11">
        <f t="shared" si="49"/>
        <v>0</v>
      </c>
      <c r="L60" s="11"/>
      <c r="M60" s="11"/>
      <c r="N60" s="11">
        <f t="shared" si="38"/>
        <v>0</v>
      </c>
      <c r="O60" s="11">
        <f t="shared" si="39"/>
        <v>0</v>
      </c>
      <c r="P60" s="11">
        <f t="shared" si="40"/>
        <v>0</v>
      </c>
    </row>
    <row r="61" hidden="1" spans="1:16">
      <c r="A61" s="8" t="s">
        <v>1110</v>
      </c>
      <c r="B61" s="11">
        <f t="shared" si="50"/>
        <v>0</v>
      </c>
      <c r="C61" s="11"/>
      <c r="D61" s="11"/>
      <c r="E61" s="11">
        <f t="shared" si="52"/>
        <v>0</v>
      </c>
      <c r="F61" s="11"/>
      <c r="G61" s="11"/>
      <c r="H61" s="11">
        <f t="shared" si="54"/>
        <v>0</v>
      </c>
      <c r="I61" s="11"/>
      <c r="J61" s="11"/>
      <c r="K61" s="11">
        <f t="shared" si="49"/>
        <v>0</v>
      </c>
      <c r="L61" s="11"/>
      <c r="M61" s="11"/>
      <c r="N61" s="11">
        <f t="shared" si="38"/>
        <v>0</v>
      </c>
      <c r="O61" s="11">
        <f t="shared" si="39"/>
        <v>0</v>
      </c>
      <c r="P61" s="11">
        <f t="shared" si="40"/>
        <v>0</v>
      </c>
    </row>
    <row r="62" ht="12" hidden="1" customHeight="1" spans="1:16">
      <c r="A62" s="8" t="s">
        <v>1111</v>
      </c>
      <c r="B62" s="11">
        <f t="shared" si="50"/>
        <v>0</v>
      </c>
      <c r="C62" s="11"/>
      <c r="D62" s="11"/>
      <c r="E62" s="11">
        <f t="shared" si="52"/>
        <v>0</v>
      </c>
      <c r="F62" s="11"/>
      <c r="G62" s="11"/>
      <c r="H62" s="11">
        <f t="shared" si="54"/>
        <v>0</v>
      </c>
      <c r="I62" s="11"/>
      <c r="J62" s="11"/>
      <c r="K62" s="11">
        <f t="shared" si="49"/>
        <v>0</v>
      </c>
      <c r="L62" s="11"/>
      <c r="M62" s="11"/>
      <c r="N62" s="11">
        <f t="shared" si="38"/>
        <v>0</v>
      </c>
      <c r="O62" s="11">
        <f t="shared" si="39"/>
        <v>0</v>
      </c>
      <c r="P62" s="11">
        <f t="shared" si="40"/>
        <v>0</v>
      </c>
    </row>
    <row r="63" hidden="1" spans="1:16">
      <c r="A63" s="8" t="s">
        <v>1112</v>
      </c>
      <c r="B63" s="11">
        <f t="shared" si="50"/>
        <v>0</v>
      </c>
      <c r="C63" s="11"/>
      <c r="D63" s="11"/>
      <c r="E63" s="11">
        <f t="shared" si="52"/>
        <v>0</v>
      </c>
      <c r="F63" s="11"/>
      <c r="G63" s="11"/>
      <c r="H63" s="11">
        <f t="shared" si="54"/>
        <v>0</v>
      </c>
      <c r="I63" s="11"/>
      <c r="J63" s="11"/>
      <c r="K63" s="11">
        <f t="shared" si="49"/>
        <v>0</v>
      </c>
      <c r="L63" s="11"/>
      <c r="M63" s="11"/>
      <c r="N63" s="11">
        <f t="shared" si="38"/>
        <v>0</v>
      </c>
      <c r="O63" s="11">
        <f t="shared" si="39"/>
        <v>0</v>
      </c>
      <c r="P63" s="11">
        <f t="shared" si="40"/>
        <v>0</v>
      </c>
    </row>
    <row r="64" hidden="1" spans="1:16">
      <c r="A64" s="8" t="s">
        <v>1113</v>
      </c>
      <c r="B64" s="11">
        <f t="shared" si="50"/>
        <v>0</v>
      </c>
      <c r="C64" s="11"/>
      <c r="D64" s="11"/>
      <c r="E64" s="11">
        <f t="shared" si="52"/>
        <v>0</v>
      </c>
      <c r="F64" s="11"/>
      <c r="G64" s="11"/>
      <c r="H64" s="11">
        <f t="shared" si="54"/>
        <v>0</v>
      </c>
      <c r="I64" s="11"/>
      <c r="J64" s="11"/>
      <c r="K64" s="11">
        <f t="shared" si="49"/>
        <v>0</v>
      </c>
      <c r="L64" s="11"/>
      <c r="M64" s="11"/>
      <c r="N64" s="11">
        <f t="shared" si="38"/>
        <v>0</v>
      </c>
      <c r="O64" s="11">
        <f t="shared" si="39"/>
        <v>0</v>
      </c>
      <c r="P64" s="11">
        <f t="shared" si="40"/>
        <v>0</v>
      </c>
    </row>
    <row r="65" hidden="1" spans="1:16">
      <c r="A65" s="8" t="s">
        <v>1114</v>
      </c>
      <c r="B65" s="11">
        <f t="shared" si="50"/>
        <v>0</v>
      </c>
      <c r="C65" s="11"/>
      <c r="D65" s="11"/>
      <c r="E65" s="11">
        <f t="shared" si="52"/>
        <v>0</v>
      </c>
      <c r="F65" s="11"/>
      <c r="G65" s="11"/>
      <c r="H65" s="11">
        <f t="shared" si="54"/>
        <v>0</v>
      </c>
      <c r="I65" s="11"/>
      <c r="J65" s="11"/>
      <c r="K65" s="11">
        <f t="shared" si="49"/>
        <v>0</v>
      </c>
      <c r="L65" s="11"/>
      <c r="M65" s="11"/>
      <c r="N65" s="11">
        <f t="shared" si="38"/>
        <v>0</v>
      </c>
      <c r="O65" s="11">
        <f t="shared" si="39"/>
        <v>0</v>
      </c>
      <c r="P65" s="11">
        <f t="shared" si="40"/>
        <v>0</v>
      </c>
    </row>
    <row r="66" hidden="1" spans="1:16">
      <c r="A66" s="8" t="s">
        <v>1115</v>
      </c>
      <c r="B66" s="11"/>
      <c r="C66" s="11"/>
      <c r="D66" s="11"/>
      <c r="E66" s="11"/>
      <c r="F66" s="11"/>
      <c r="G66" s="11"/>
      <c r="H66" s="11">
        <f t="shared" si="54"/>
        <v>0</v>
      </c>
      <c r="I66" s="11"/>
      <c r="J66" s="11"/>
      <c r="K66" s="11"/>
      <c r="L66" s="11"/>
      <c r="M66" s="11"/>
      <c r="N66" s="11">
        <f t="shared" si="38"/>
        <v>0</v>
      </c>
      <c r="O66" s="11">
        <f t="shared" si="39"/>
        <v>0</v>
      </c>
      <c r="P66" s="11">
        <f t="shared" si="40"/>
        <v>0</v>
      </c>
    </row>
    <row r="67" hidden="1" spans="1:16">
      <c r="A67" s="8" t="s">
        <v>1116</v>
      </c>
      <c r="B67" s="11"/>
      <c r="C67" s="11"/>
      <c r="D67" s="11"/>
      <c r="E67" s="11"/>
      <c r="F67" s="11"/>
      <c r="G67" s="11"/>
      <c r="H67" s="11">
        <f t="shared" si="54"/>
        <v>0</v>
      </c>
      <c r="I67" s="11"/>
      <c r="J67" s="11"/>
      <c r="K67" s="11"/>
      <c r="L67" s="11"/>
      <c r="M67" s="11"/>
      <c r="N67" s="11">
        <f t="shared" si="38"/>
        <v>0</v>
      </c>
      <c r="O67" s="11">
        <f t="shared" si="39"/>
        <v>0</v>
      </c>
      <c r="P67" s="11">
        <f t="shared" si="40"/>
        <v>0</v>
      </c>
    </row>
    <row r="68" spans="1:16">
      <c r="A68" s="8" t="s">
        <v>1117</v>
      </c>
      <c r="B68" s="11">
        <f>C68+D68</f>
        <v>1531</v>
      </c>
      <c r="C68" s="11">
        <v>1531</v>
      </c>
      <c r="D68" s="11"/>
      <c r="E68" s="11">
        <f>F68+G68</f>
        <v>4143</v>
      </c>
      <c r="F68" s="11">
        <f>12018-7577-298</f>
        <v>4143</v>
      </c>
      <c r="G68" s="11"/>
      <c r="H68" s="11">
        <f t="shared" si="54"/>
        <v>4143</v>
      </c>
      <c r="I68" s="11">
        <f>12018-7577-298</f>
        <v>4143</v>
      </c>
      <c r="J68" s="11"/>
      <c r="K68" s="11">
        <f>L68+M68</f>
        <v>3528</v>
      </c>
      <c r="L68" s="11">
        <v>3528</v>
      </c>
      <c r="M68" s="11"/>
      <c r="N68" s="11">
        <f t="shared" si="38"/>
        <v>1997</v>
      </c>
      <c r="O68" s="11">
        <f t="shared" si="39"/>
        <v>1997</v>
      </c>
      <c r="P68" s="11">
        <f t="shared" si="40"/>
        <v>0</v>
      </c>
    </row>
  </sheetData>
  <mergeCells count="8">
    <mergeCell ref="A1:O1"/>
    <mergeCell ref="B4:D4"/>
    <mergeCell ref="E4:G4"/>
    <mergeCell ref="H4:J4"/>
    <mergeCell ref="K4:M4"/>
    <mergeCell ref="N4:P4"/>
    <mergeCell ref="A69:P69"/>
    <mergeCell ref="A4:A5"/>
  </mergeCells>
  <printOptions horizontalCentered="1" verticalCentered="1"/>
  <pageMargins left="0.786805555555556" right="0" top="0.471527777777778" bottom="0.41875" header="0.118055555555556" footer="0.235416666666667"/>
  <pageSetup paperSize="8" scale="98" firstPageNumber="3" orientation="landscape" useFirstPageNumber="1"/>
  <headerFooter alignWithMargins="0">
    <oddFooter>&amp;C&amp;"宋体"&amp;12第 &amp;P 页</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P26"/>
  <sheetViews>
    <sheetView showZeros="0" workbookViewId="0">
      <pane ySplit="5" topLeftCell="A6" activePane="bottomLeft" state="frozen"/>
      <selection/>
      <selection pane="bottomLeft" activeCell="A30" sqref="A30"/>
    </sheetView>
  </sheetViews>
  <sheetFormatPr defaultColWidth="9" defaultRowHeight="14.25"/>
  <cols>
    <col min="1" max="1" width="39.625" customWidth="1"/>
    <col min="2" max="2" width="9.375" customWidth="1"/>
    <col min="3" max="11" width="8.625" customWidth="1"/>
    <col min="12" max="12" width="9.25" customWidth="1"/>
    <col min="13" max="13" width="8.5" customWidth="1"/>
    <col min="14" max="16" width="8.625" customWidth="1"/>
  </cols>
  <sheetData>
    <row r="1" ht="23.25" customHeight="1" spans="1:16">
      <c r="A1" s="12" t="s">
        <v>1118</v>
      </c>
      <c r="B1" s="12"/>
      <c r="C1" s="12"/>
      <c r="D1" s="12"/>
      <c r="E1" s="12"/>
      <c r="F1" s="12"/>
      <c r="G1" s="12"/>
      <c r="H1" s="12"/>
      <c r="I1" s="12"/>
      <c r="J1" s="12"/>
      <c r="K1" s="12"/>
      <c r="L1" s="12"/>
      <c r="M1" s="12"/>
      <c r="N1" s="12"/>
      <c r="O1" s="12"/>
      <c r="P1" s="13"/>
    </row>
    <row r="2" ht="31.5" customHeight="1" spans="1:16">
      <c r="A2" s="167" t="s">
        <v>1119</v>
      </c>
      <c r="B2" s="167"/>
      <c r="C2" s="167"/>
      <c r="D2" s="167"/>
      <c r="E2" s="167"/>
      <c r="F2" s="167"/>
      <c r="G2" s="167"/>
      <c r="H2" s="167"/>
      <c r="I2" s="167"/>
      <c r="J2" s="167"/>
      <c r="K2" s="167"/>
      <c r="L2" s="167"/>
      <c r="M2" s="167"/>
      <c r="N2" s="167"/>
      <c r="O2" s="13"/>
      <c r="P2" s="13"/>
    </row>
    <row r="3" ht="31.5" customHeight="1" spans="1:16">
      <c r="A3" s="167"/>
      <c r="B3" s="167"/>
      <c r="C3" s="167"/>
      <c r="D3" s="167"/>
      <c r="E3" s="167"/>
      <c r="F3" s="167"/>
      <c r="G3" s="167"/>
      <c r="H3" s="167"/>
      <c r="I3" s="167"/>
      <c r="J3" s="167"/>
      <c r="K3" s="167"/>
      <c r="L3" s="167"/>
      <c r="M3" s="167"/>
      <c r="N3" s="167"/>
      <c r="O3" s="173" t="s">
        <v>1120</v>
      </c>
      <c r="P3" s="173"/>
    </row>
    <row r="4" ht="20.25" customHeight="1" spans="1:16">
      <c r="A4" s="186" t="s">
        <v>1060</v>
      </c>
      <c r="B4" s="68" t="s">
        <v>1121</v>
      </c>
      <c r="C4" s="68"/>
      <c r="D4" s="68"/>
      <c r="E4" s="68" t="s">
        <v>1122</v>
      </c>
      <c r="F4" s="68"/>
      <c r="G4" s="68"/>
      <c r="H4" s="68" t="s">
        <v>1123</v>
      </c>
      <c r="I4" s="68"/>
      <c r="J4" s="68"/>
      <c r="K4" s="68" t="s">
        <v>1124</v>
      </c>
      <c r="L4" s="68"/>
      <c r="M4" s="68"/>
      <c r="N4" s="68" t="s">
        <v>1063</v>
      </c>
      <c r="O4" s="68"/>
      <c r="P4" s="68"/>
    </row>
    <row r="5" ht="20.25" customHeight="1" spans="1:16">
      <c r="A5" s="187"/>
      <c r="B5" s="68" t="s">
        <v>32</v>
      </c>
      <c r="C5" s="68" t="s">
        <v>33</v>
      </c>
      <c r="D5" s="68" t="s">
        <v>34</v>
      </c>
      <c r="E5" s="68" t="s">
        <v>32</v>
      </c>
      <c r="F5" s="68" t="s">
        <v>33</v>
      </c>
      <c r="G5" s="68" t="s">
        <v>34</v>
      </c>
      <c r="H5" s="68" t="s">
        <v>32</v>
      </c>
      <c r="I5" s="68" t="s">
        <v>33</v>
      </c>
      <c r="J5" s="68" t="s">
        <v>34</v>
      </c>
      <c r="K5" s="68" t="s">
        <v>32</v>
      </c>
      <c r="L5" s="68" t="s">
        <v>33</v>
      </c>
      <c r="M5" s="68" t="s">
        <v>34</v>
      </c>
      <c r="N5" s="68" t="s">
        <v>32</v>
      </c>
      <c r="O5" s="68" t="s">
        <v>33</v>
      </c>
      <c r="P5" s="68" t="s">
        <v>34</v>
      </c>
    </row>
    <row r="6" ht="20.25" customHeight="1" spans="1:16">
      <c r="A6" s="68" t="s">
        <v>106</v>
      </c>
      <c r="B6" s="11">
        <f t="shared" ref="B6" si="0">SUM(C6:D6)</f>
        <v>281792</v>
      </c>
      <c r="C6" s="11">
        <f>C7+C11+C12+C13+C14+C15+C16+C20+C21+C22+C23+C24+C25+C18+C17+C19</f>
        <v>191998</v>
      </c>
      <c r="D6" s="11">
        <f>D7+D11+D12+D13+D14+D15+D16+D20+D21+D22+D23+D24+D25+D18+D17+D19</f>
        <v>89794</v>
      </c>
      <c r="E6" s="11">
        <f>E7+E11+E12+E13+E14+E15+E16+E20+E21+E22+E23+E24+E17+24</f>
        <v>112831</v>
      </c>
      <c r="F6" s="11">
        <f>F7+F11+F12+F13+F14+F15+F16+F20+F21+F22+F23+F24+F17+24</f>
        <v>37500</v>
      </c>
      <c r="G6" s="11">
        <f>G7+G11+G12+G13+G14+G15+G16+G20+G21+G22+G23+G24+G17+G25</f>
        <v>75331</v>
      </c>
      <c r="H6" s="11">
        <f>H7+H11+H12+H13+H15+H16+H20+H21+H22+H23+H24</f>
        <v>76339</v>
      </c>
      <c r="I6" s="11">
        <f>I7+I11+I12+I13+I15+I16+I20+I21+I22+I23+I24+I18+I14+I25</f>
        <v>43976</v>
      </c>
      <c r="J6" s="11">
        <f>J7+J11+J12+J13+J15+J16+J20+J21+J22+J23+J24+J18+J14+J25</f>
        <v>32363</v>
      </c>
      <c r="K6" s="11">
        <f t="shared" ref="K6" si="1">SUM(L6:M6)</f>
        <v>192208</v>
      </c>
      <c r="L6" s="11">
        <f>L7+L11+L12+L13+L14+L15+L16+L20+L21+L22+L23+L24+L25+L18+L17+L19</f>
        <v>156907</v>
      </c>
      <c r="M6" s="11">
        <f>M7+M11+M12+M13+M14+M15+M16+M20+M21+M22+M23+M24+M25+M18+M17+M19</f>
        <v>35301</v>
      </c>
      <c r="N6" s="11">
        <f t="shared" ref="N6:P6" si="2">K6-B6</f>
        <v>-89584</v>
      </c>
      <c r="O6" s="11">
        <f t="shared" si="2"/>
        <v>-35091</v>
      </c>
      <c r="P6" s="11">
        <f t="shared" si="2"/>
        <v>-54493</v>
      </c>
    </row>
    <row r="7" ht="20.25" customHeight="1" spans="1:16">
      <c r="A7" s="188" t="s">
        <v>1125</v>
      </c>
      <c r="B7" s="11">
        <f t="shared" ref="B7" si="3">SUM(B8:B10)</f>
        <v>11305</v>
      </c>
      <c r="C7" s="11">
        <f t="shared" ref="C7:M7" si="4">SUM(C8:C10)</f>
        <v>10739</v>
      </c>
      <c r="D7" s="11">
        <f t="shared" si="4"/>
        <v>566</v>
      </c>
      <c r="E7" s="11">
        <f t="shared" si="4"/>
        <v>13376</v>
      </c>
      <c r="F7" s="11">
        <f t="shared" si="4"/>
        <v>12684</v>
      </c>
      <c r="G7" s="11">
        <f t="shared" si="4"/>
        <v>692</v>
      </c>
      <c r="H7" s="11">
        <f t="shared" si="4"/>
        <v>13376</v>
      </c>
      <c r="I7" s="11">
        <f t="shared" si="4"/>
        <v>12684</v>
      </c>
      <c r="J7" s="11">
        <f t="shared" si="4"/>
        <v>692</v>
      </c>
      <c r="K7" s="11">
        <f t="shared" si="4"/>
        <v>9349</v>
      </c>
      <c r="L7" s="11">
        <f t="shared" si="4"/>
        <v>8933</v>
      </c>
      <c r="M7" s="11">
        <f t="shared" si="4"/>
        <v>416</v>
      </c>
      <c r="N7" s="11">
        <f>K7-B7</f>
        <v>-1956</v>
      </c>
      <c r="O7" s="11">
        <f>L7-C7</f>
        <v>-1806</v>
      </c>
      <c r="P7" s="11">
        <f>M7-D7</f>
        <v>-150</v>
      </c>
    </row>
    <row r="8" ht="20.25" customHeight="1" spans="1:16">
      <c r="A8" s="188" t="s">
        <v>1126</v>
      </c>
      <c r="B8" s="11">
        <f t="shared" ref="B8:B12" si="5">SUM(C8:D8)</f>
        <v>2216</v>
      </c>
      <c r="C8" s="11">
        <v>2183</v>
      </c>
      <c r="D8" s="11">
        <v>33</v>
      </c>
      <c r="E8" s="11">
        <f t="shared" ref="E8" si="6">SUM(F8:G8)</f>
        <v>2216</v>
      </c>
      <c r="F8" s="11">
        <v>2183</v>
      </c>
      <c r="G8" s="11">
        <v>33</v>
      </c>
      <c r="H8" s="11">
        <f t="shared" ref="H8:H13" si="7">SUM(I8:J8)</f>
        <v>2216</v>
      </c>
      <c r="I8" s="11">
        <v>2183</v>
      </c>
      <c r="J8" s="11">
        <v>33</v>
      </c>
      <c r="K8" s="11">
        <f t="shared" ref="K8:K12" si="8">SUM(L8:M8)</f>
        <v>2216</v>
      </c>
      <c r="L8" s="11">
        <v>2183</v>
      </c>
      <c r="M8" s="11">
        <v>33</v>
      </c>
      <c r="N8" s="11">
        <f t="shared" ref="N8" si="9">K8-B8</f>
        <v>0</v>
      </c>
      <c r="O8" s="11">
        <f t="shared" ref="O8" si="10">L8-C8</f>
        <v>0</v>
      </c>
      <c r="P8" s="11">
        <f t="shared" ref="P8" si="11">M8-D8</f>
        <v>0</v>
      </c>
    </row>
    <row r="9" ht="20.25" customHeight="1" spans="1:16">
      <c r="A9" s="188" t="s">
        <v>1127</v>
      </c>
      <c r="B9" s="11">
        <f t="shared" si="5"/>
        <v>18</v>
      </c>
      <c r="C9" s="11">
        <v>18</v>
      </c>
      <c r="D9" s="11"/>
      <c r="E9" s="11">
        <f t="shared" ref="E9:E16" si="12">SUM(F9:G9)</f>
        <v>658</v>
      </c>
      <c r="F9" s="11">
        <v>650</v>
      </c>
      <c r="G9" s="11">
        <v>8</v>
      </c>
      <c r="H9" s="11">
        <f t="shared" si="7"/>
        <v>658</v>
      </c>
      <c r="I9" s="11">
        <v>650</v>
      </c>
      <c r="J9" s="11">
        <v>8</v>
      </c>
      <c r="K9" s="11">
        <f t="shared" si="8"/>
        <v>18</v>
      </c>
      <c r="L9" s="11">
        <v>18</v>
      </c>
      <c r="M9" s="11"/>
      <c r="N9" s="11">
        <f t="shared" ref="N9:N18" si="13">K9-B9</f>
        <v>0</v>
      </c>
      <c r="O9" s="11">
        <f t="shared" ref="O9:O18" si="14">L9-C9</f>
        <v>0</v>
      </c>
      <c r="P9" s="11">
        <f t="shared" ref="P9:P18" si="15">M9-D9</f>
        <v>0</v>
      </c>
    </row>
    <row r="10" ht="20.25" customHeight="1" spans="1:16">
      <c r="A10" s="188" t="s">
        <v>1128</v>
      </c>
      <c r="B10" s="11">
        <f t="shared" si="5"/>
        <v>9071</v>
      </c>
      <c r="C10" s="11">
        <v>8538</v>
      </c>
      <c r="D10" s="11">
        <v>533</v>
      </c>
      <c r="E10" s="11">
        <f t="shared" si="12"/>
        <v>10502</v>
      </c>
      <c r="F10" s="11">
        <v>9851</v>
      </c>
      <c r="G10" s="11">
        <v>651</v>
      </c>
      <c r="H10" s="11">
        <f t="shared" si="7"/>
        <v>10502</v>
      </c>
      <c r="I10" s="11">
        <v>9851</v>
      </c>
      <c r="J10" s="11">
        <v>651</v>
      </c>
      <c r="K10" s="11">
        <f t="shared" si="8"/>
        <v>7115</v>
      </c>
      <c r="L10" s="11">
        <v>6732</v>
      </c>
      <c r="M10" s="11">
        <v>383</v>
      </c>
      <c r="N10" s="11">
        <f t="shared" si="13"/>
        <v>-1956</v>
      </c>
      <c r="O10" s="11">
        <f t="shared" si="14"/>
        <v>-1806</v>
      </c>
      <c r="P10" s="11">
        <f t="shared" si="15"/>
        <v>-150</v>
      </c>
    </row>
    <row r="11" ht="21.75" customHeight="1" spans="1:16">
      <c r="A11" s="188" t="s">
        <v>1129</v>
      </c>
      <c r="B11" s="11">
        <f t="shared" si="5"/>
        <v>40455</v>
      </c>
      <c r="C11" s="11">
        <v>40455</v>
      </c>
      <c r="D11" s="11"/>
      <c r="E11" s="11">
        <f t="shared" si="12"/>
        <v>13869</v>
      </c>
      <c r="F11" s="11">
        <f>14167-298</f>
        <v>13869</v>
      </c>
      <c r="G11" s="11"/>
      <c r="H11" s="11">
        <f t="shared" si="7"/>
        <v>14167</v>
      </c>
      <c r="I11" s="11">
        <f>14167</f>
        <v>14167</v>
      </c>
      <c r="J11" s="11"/>
      <c r="K11" s="11">
        <f t="shared" si="8"/>
        <v>46050</v>
      </c>
      <c r="L11" s="11">
        <f>46196-146</f>
        <v>46050</v>
      </c>
      <c r="M11" s="11"/>
      <c r="N11" s="11">
        <f t="shared" si="13"/>
        <v>5595</v>
      </c>
      <c r="O11" s="11">
        <f t="shared" si="14"/>
        <v>5595</v>
      </c>
      <c r="P11" s="11">
        <f t="shared" si="15"/>
        <v>0</v>
      </c>
    </row>
    <row r="12" ht="18.75" hidden="1" customHeight="1" spans="1:16">
      <c r="A12" s="188"/>
      <c r="B12" s="11">
        <f t="shared" si="5"/>
        <v>0</v>
      </c>
      <c r="C12" s="11"/>
      <c r="D12" s="11"/>
      <c r="E12" s="11">
        <f t="shared" si="12"/>
        <v>0</v>
      </c>
      <c r="F12" s="11"/>
      <c r="G12" s="11"/>
      <c r="H12" s="11">
        <f t="shared" si="7"/>
        <v>0</v>
      </c>
      <c r="I12" s="11"/>
      <c r="J12" s="11"/>
      <c r="K12" s="11">
        <f t="shared" si="8"/>
        <v>0</v>
      </c>
      <c r="L12" s="11"/>
      <c r="M12" s="11"/>
      <c r="N12" s="11">
        <f t="shared" si="13"/>
        <v>0</v>
      </c>
      <c r="O12" s="11">
        <f t="shared" si="14"/>
        <v>0</v>
      </c>
      <c r="P12" s="11">
        <f t="shared" si="15"/>
        <v>0</v>
      </c>
    </row>
    <row r="13" ht="20.25" customHeight="1" spans="1:16">
      <c r="A13" s="188" t="s">
        <v>1130</v>
      </c>
      <c r="B13" s="11">
        <f t="shared" ref="B13" si="16">SUM(C13:D13)</f>
        <v>0</v>
      </c>
      <c r="C13" s="11">
        <v>-7577</v>
      </c>
      <c r="D13" s="11">
        <v>7577</v>
      </c>
      <c r="E13" s="11">
        <f t="shared" si="12"/>
        <v>0</v>
      </c>
      <c r="F13" s="11">
        <v>-7577</v>
      </c>
      <c r="G13" s="11">
        <v>7577</v>
      </c>
      <c r="H13" s="11">
        <f t="shared" si="7"/>
        <v>0</v>
      </c>
      <c r="I13" s="11">
        <v>-7577</v>
      </c>
      <c r="J13" s="11">
        <v>7577</v>
      </c>
      <c r="K13" s="11">
        <f t="shared" ref="K13" si="17">SUM(L13:M13)</f>
        <v>0</v>
      </c>
      <c r="L13" s="11">
        <v>-7577</v>
      </c>
      <c r="M13" s="11">
        <v>7577</v>
      </c>
      <c r="N13" s="11">
        <f t="shared" si="13"/>
        <v>0</v>
      </c>
      <c r="O13" s="11">
        <f t="shared" si="14"/>
        <v>0</v>
      </c>
      <c r="P13" s="11">
        <f t="shared" si="15"/>
        <v>0</v>
      </c>
    </row>
    <row r="14" ht="20.25" customHeight="1" spans="1:16">
      <c r="A14" s="188" t="s">
        <v>1131</v>
      </c>
      <c r="B14" s="11"/>
      <c r="C14" s="11">
        <v>-2900</v>
      </c>
      <c r="D14" s="11">
        <v>2900</v>
      </c>
      <c r="E14" s="11">
        <f t="shared" si="12"/>
        <v>0</v>
      </c>
      <c r="F14" s="11"/>
      <c r="G14" s="11"/>
      <c r="H14" s="11"/>
      <c r="I14" s="11"/>
      <c r="J14" s="11"/>
      <c r="K14" s="11">
        <f t="shared" ref="K14:K25" si="18">SUM(L14:M14)</f>
        <v>0</v>
      </c>
      <c r="L14" s="11"/>
      <c r="M14" s="11"/>
      <c r="N14" s="11">
        <f t="shared" si="13"/>
        <v>0</v>
      </c>
      <c r="O14" s="11">
        <f t="shared" si="14"/>
        <v>2900</v>
      </c>
      <c r="P14" s="11">
        <f t="shared" si="15"/>
        <v>-2900</v>
      </c>
    </row>
    <row r="15" ht="20.25" customHeight="1" spans="1:16">
      <c r="A15" s="188" t="s">
        <v>1132</v>
      </c>
      <c r="B15" s="11">
        <f t="shared" ref="B15:B18" si="19">SUM(C15:D15)</f>
        <v>0</v>
      </c>
      <c r="C15" s="11">
        <v>434</v>
      </c>
      <c r="D15" s="11">
        <v>-434</v>
      </c>
      <c r="E15" s="11">
        <f t="shared" si="12"/>
        <v>0</v>
      </c>
      <c r="F15" s="11"/>
      <c r="G15" s="11"/>
      <c r="H15" s="11">
        <f t="shared" ref="H15:H16" si="20">SUM(I15:J15)</f>
        <v>0</v>
      </c>
      <c r="I15" s="11"/>
      <c r="J15" s="11"/>
      <c r="K15" s="11">
        <f t="shared" si="18"/>
        <v>0</v>
      </c>
      <c r="L15" s="11">
        <v>1476</v>
      </c>
      <c r="M15" s="11">
        <v>-1476</v>
      </c>
      <c r="N15" s="11">
        <f t="shared" si="13"/>
        <v>0</v>
      </c>
      <c r="O15" s="11">
        <f t="shared" si="14"/>
        <v>1042</v>
      </c>
      <c r="P15" s="11">
        <f t="shared" si="15"/>
        <v>-1042</v>
      </c>
    </row>
    <row r="16" ht="28.5" spans="1:16">
      <c r="A16" s="189" t="s">
        <v>1133</v>
      </c>
      <c r="B16" s="11">
        <f t="shared" si="19"/>
        <v>0</v>
      </c>
      <c r="C16" s="11">
        <v>-298</v>
      </c>
      <c r="D16" s="11">
        <v>298</v>
      </c>
      <c r="E16" s="11">
        <f t="shared" si="12"/>
        <v>0</v>
      </c>
      <c r="F16" s="11"/>
      <c r="G16" s="11"/>
      <c r="H16" s="11">
        <f t="shared" si="20"/>
        <v>0</v>
      </c>
      <c r="I16" s="11">
        <v>-298</v>
      </c>
      <c r="J16" s="11">
        <v>298</v>
      </c>
      <c r="K16" s="11">
        <f t="shared" si="18"/>
        <v>0</v>
      </c>
      <c r="L16" s="11">
        <v>-298</v>
      </c>
      <c r="M16" s="11">
        <v>298</v>
      </c>
      <c r="N16" s="11">
        <f t="shared" si="13"/>
        <v>0</v>
      </c>
      <c r="O16" s="11">
        <f t="shared" si="14"/>
        <v>0</v>
      </c>
      <c r="P16" s="11">
        <f t="shared" si="15"/>
        <v>0</v>
      </c>
    </row>
    <row r="17" ht="20.25" customHeight="1" spans="1:16">
      <c r="A17" s="188" t="s">
        <v>1134</v>
      </c>
      <c r="B17" s="11">
        <f t="shared" si="19"/>
        <v>0</v>
      </c>
      <c r="C17" s="11">
        <v>249</v>
      </c>
      <c r="D17" s="11">
        <v>-249</v>
      </c>
      <c r="E17" s="11"/>
      <c r="F17" s="11"/>
      <c r="G17" s="11"/>
      <c r="H17" s="11"/>
      <c r="I17" s="11"/>
      <c r="J17" s="11"/>
      <c r="K17" s="11">
        <f t="shared" si="18"/>
        <v>0</v>
      </c>
      <c r="L17" s="11">
        <v>249</v>
      </c>
      <c r="M17" s="11">
        <v>-249</v>
      </c>
      <c r="N17" s="11">
        <f t="shared" si="13"/>
        <v>0</v>
      </c>
      <c r="O17" s="11">
        <f t="shared" si="14"/>
        <v>0</v>
      </c>
      <c r="P17" s="11">
        <f t="shared" si="15"/>
        <v>0</v>
      </c>
    </row>
    <row r="18" ht="30.75" hidden="1" customHeight="1" spans="1:16">
      <c r="A18" s="188" t="s">
        <v>1135</v>
      </c>
      <c r="B18" s="11">
        <f t="shared" si="19"/>
        <v>0</v>
      </c>
      <c r="C18" s="11"/>
      <c r="D18" s="11"/>
      <c r="E18" s="11"/>
      <c r="F18" s="11"/>
      <c r="G18" s="11"/>
      <c r="H18" s="11"/>
      <c r="I18" s="11"/>
      <c r="J18" s="11"/>
      <c r="K18" s="11">
        <f t="shared" si="18"/>
        <v>0</v>
      </c>
      <c r="L18" s="11"/>
      <c r="M18" s="11"/>
      <c r="N18" s="11">
        <f t="shared" si="13"/>
        <v>0</v>
      </c>
      <c r="O18" s="11">
        <f t="shared" si="14"/>
        <v>0</v>
      </c>
      <c r="P18" s="11">
        <f t="shared" si="15"/>
        <v>0</v>
      </c>
    </row>
    <row r="19" ht="30.75" customHeight="1" spans="1:16">
      <c r="A19" s="188" t="s">
        <v>1136</v>
      </c>
      <c r="B19" s="11"/>
      <c r="C19" s="11">
        <v>-2</v>
      </c>
      <c r="D19" s="11">
        <v>2</v>
      </c>
      <c r="E19" s="11"/>
      <c r="F19" s="11"/>
      <c r="G19" s="11"/>
      <c r="H19" s="11"/>
      <c r="I19" s="11"/>
      <c r="J19" s="11"/>
      <c r="K19" s="11">
        <f t="shared" si="18"/>
        <v>0</v>
      </c>
      <c r="L19" s="11"/>
      <c r="M19" s="11"/>
      <c r="N19" s="11"/>
      <c r="O19" s="11"/>
      <c r="P19" s="11"/>
    </row>
    <row r="20" ht="20.25" customHeight="1" spans="1:16">
      <c r="A20" s="188" t="s">
        <v>1137</v>
      </c>
      <c r="B20" s="11">
        <f t="shared" ref="B20:B25" si="21">SUM(C20:D20)</f>
        <v>132428</v>
      </c>
      <c r="C20" s="11">
        <v>56255</v>
      </c>
      <c r="D20" s="11">
        <v>76173</v>
      </c>
      <c r="E20" s="11">
        <f>SUM(F20:G20)</f>
        <v>85562</v>
      </c>
      <c r="F20" s="11">
        <v>18500</v>
      </c>
      <c r="G20" s="11">
        <v>67062</v>
      </c>
      <c r="H20" s="11">
        <f t="shared" ref="H20:H24" si="22">SUM(I20:J20)</f>
        <v>48796</v>
      </c>
      <c r="I20" s="11">
        <v>25000</v>
      </c>
      <c r="J20" s="11">
        <v>23796</v>
      </c>
      <c r="K20" s="11">
        <f t="shared" si="18"/>
        <v>48851</v>
      </c>
      <c r="L20" s="11">
        <v>25000</v>
      </c>
      <c r="M20" s="11">
        <v>23851</v>
      </c>
      <c r="N20" s="11">
        <f t="shared" ref="N20:N26" si="23">K20-B20</f>
        <v>-83577</v>
      </c>
      <c r="O20" s="11">
        <f t="shared" ref="O20:O21" si="24">L20-C20</f>
        <v>-31255</v>
      </c>
      <c r="P20" s="11">
        <f t="shared" ref="P20:P26" si="25">M20-D20</f>
        <v>-52322</v>
      </c>
    </row>
    <row r="21" ht="20.25" customHeight="1" spans="1:16">
      <c r="A21" s="188" t="s">
        <v>1138</v>
      </c>
      <c r="B21" s="11">
        <f t="shared" si="21"/>
        <v>0</v>
      </c>
      <c r="C21" s="11"/>
      <c r="D21" s="11"/>
      <c r="E21" s="11"/>
      <c r="F21" s="11"/>
      <c r="G21" s="11"/>
      <c r="H21" s="11">
        <f t="shared" si="22"/>
        <v>0</v>
      </c>
      <c r="I21" s="11"/>
      <c r="J21" s="11"/>
      <c r="K21" s="11">
        <f t="shared" si="18"/>
        <v>0</v>
      </c>
      <c r="L21" s="11"/>
      <c r="M21" s="11"/>
      <c r="N21" s="11">
        <f t="shared" si="23"/>
        <v>0</v>
      </c>
      <c r="O21" s="11">
        <f t="shared" si="24"/>
        <v>0</v>
      </c>
      <c r="P21" s="11">
        <f t="shared" si="25"/>
        <v>0</v>
      </c>
    </row>
    <row r="22" ht="20.25" customHeight="1" spans="1:16">
      <c r="A22" s="188" t="s">
        <v>1139</v>
      </c>
      <c r="B22" s="11">
        <f t="shared" si="21"/>
        <v>83575</v>
      </c>
      <c r="C22" s="11">
        <v>83575</v>
      </c>
      <c r="D22" s="11"/>
      <c r="E22" s="11"/>
      <c r="F22" s="11"/>
      <c r="G22" s="11"/>
      <c r="H22" s="11">
        <f t="shared" si="22"/>
        <v>0</v>
      </c>
      <c r="I22" s="11"/>
      <c r="J22" s="11"/>
      <c r="K22" s="11">
        <f t="shared" si="18"/>
        <v>79662</v>
      </c>
      <c r="L22" s="11">
        <v>79662</v>
      </c>
      <c r="M22" s="11"/>
      <c r="N22" s="11">
        <f t="shared" si="23"/>
        <v>-3913</v>
      </c>
      <c r="O22" s="11">
        <f t="shared" ref="O22" si="26">L22-C22</f>
        <v>-3913</v>
      </c>
      <c r="P22" s="11">
        <f t="shared" si="25"/>
        <v>0</v>
      </c>
    </row>
    <row r="23" ht="20.25" customHeight="1" spans="1:16">
      <c r="A23" s="188" t="s">
        <v>1140</v>
      </c>
      <c r="B23" s="11">
        <f t="shared" si="21"/>
        <v>0</v>
      </c>
      <c r="C23" s="11"/>
      <c r="D23" s="11"/>
      <c r="E23" s="11"/>
      <c r="F23" s="11"/>
      <c r="G23" s="11"/>
      <c r="H23" s="11">
        <f t="shared" si="22"/>
        <v>0</v>
      </c>
      <c r="I23" s="11"/>
      <c r="J23" s="11"/>
      <c r="K23" s="11">
        <f t="shared" si="18"/>
        <v>0</v>
      </c>
      <c r="L23" s="11"/>
      <c r="M23" s="11"/>
      <c r="N23" s="11">
        <f t="shared" si="23"/>
        <v>0</v>
      </c>
      <c r="O23" s="11">
        <f t="shared" ref="O23:O26" si="27">L23-C23</f>
        <v>0</v>
      </c>
      <c r="P23" s="11">
        <f t="shared" si="25"/>
        <v>0</v>
      </c>
    </row>
    <row r="24" ht="20.25" customHeight="1" spans="1:16">
      <c r="A24" s="188" t="s">
        <v>1141</v>
      </c>
      <c r="B24" s="11">
        <f t="shared" si="21"/>
        <v>0</v>
      </c>
      <c r="C24" s="11"/>
      <c r="D24" s="11"/>
      <c r="E24" s="11">
        <f>SUM(F24:G24)</f>
        <v>0</v>
      </c>
      <c r="F24" s="11">
        <v>0</v>
      </c>
      <c r="G24" s="11"/>
      <c r="H24" s="11">
        <f t="shared" si="22"/>
        <v>0</v>
      </c>
      <c r="I24" s="11">
        <v>0</v>
      </c>
      <c r="J24" s="11"/>
      <c r="K24" s="11">
        <f t="shared" si="18"/>
        <v>0</v>
      </c>
      <c r="L24" s="11"/>
      <c r="M24" s="11"/>
      <c r="N24" s="11">
        <f t="shared" si="23"/>
        <v>0</v>
      </c>
      <c r="O24" s="11">
        <f t="shared" si="27"/>
        <v>0</v>
      </c>
      <c r="P24" s="11">
        <f t="shared" si="25"/>
        <v>0</v>
      </c>
    </row>
    <row r="25" ht="20.25" customHeight="1" spans="1:16">
      <c r="A25" s="188" t="s">
        <v>1142</v>
      </c>
      <c r="B25" s="11">
        <f t="shared" si="21"/>
        <v>14029</v>
      </c>
      <c r="C25" s="11">
        <v>11068</v>
      </c>
      <c r="D25" s="11">
        <v>2961</v>
      </c>
      <c r="E25" s="11"/>
      <c r="F25" s="11"/>
      <c r="G25" s="11"/>
      <c r="H25" s="11"/>
      <c r="I25" s="11"/>
      <c r="J25" s="11"/>
      <c r="K25" s="11">
        <f t="shared" si="18"/>
        <v>8296</v>
      </c>
      <c r="L25" s="11">
        <v>3412</v>
      </c>
      <c r="M25" s="11">
        <v>4884</v>
      </c>
      <c r="N25" s="11">
        <f t="shared" si="23"/>
        <v>-5733</v>
      </c>
      <c r="O25" s="11">
        <f t="shared" si="27"/>
        <v>-7656</v>
      </c>
      <c r="P25" s="11">
        <f t="shared" si="25"/>
        <v>1923</v>
      </c>
    </row>
    <row r="26" ht="20.25" customHeight="1" spans="1:16">
      <c r="A26" s="188" t="s">
        <v>1143</v>
      </c>
      <c r="B26" s="11"/>
      <c r="C26" s="11"/>
      <c r="D26" s="11"/>
      <c r="E26" s="11"/>
      <c r="F26" s="11"/>
      <c r="G26" s="11"/>
      <c r="H26" s="11"/>
      <c r="I26" s="11"/>
      <c r="J26" s="11"/>
      <c r="K26" s="11"/>
      <c r="L26" s="11"/>
      <c r="M26" s="11"/>
      <c r="N26" s="11">
        <f t="shared" si="23"/>
        <v>0</v>
      </c>
      <c r="O26" s="11">
        <f t="shared" si="27"/>
        <v>0</v>
      </c>
      <c r="P26" s="11">
        <f t="shared" si="25"/>
        <v>0</v>
      </c>
    </row>
  </sheetData>
  <mergeCells count="10">
    <mergeCell ref="A1:O1"/>
    <mergeCell ref="A2:N2"/>
    <mergeCell ref="O2:P2"/>
    <mergeCell ref="O3:P3"/>
    <mergeCell ref="B4:D4"/>
    <mergeCell ref="E4:G4"/>
    <mergeCell ref="H4:J4"/>
    <mergeCell ref="K4:M4"/>
    <mergeCell ref="N4:P4"/>
    <mergeCell ref="A4:A5"/>
  </mergeCells>
  <printOptions horizontalCentered="1"/>
  <pageMargins left="0.729166666666667" right="0" top="1.39652777777778" bottom="0.471527777777778" header="0.118055555555556" footer="0.235416666666667"/>
  <pageSetup paperSize="8" scale="98" firstPageNumber="4" orientation="landscape" useFirstPageNumber="1"/>
  <headerFooter alignWithMargins="0">
    <oddFooter>&amp;C&amp;"宋体"&amp;12第 &amp;P 页</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V449"/>
  <sheetViews>
    <sheetView showGridLines="0" showZeros="0" workbookViewId="0">
      <pane xSplit="2" ySplit="6" topLeftCell="C7" activePane="bottomRight" state="frozen"/>
      <selection/>
      <selection pane="topRight"/>
      <selection pane="bottomLeft"/>
      <selection pane="bottomRight" activeCell="A30" sqref="A30"/>
    </sheetView>
  </sheetViews>
  <sheetFormatPr defaultColWidth="8.25" defaultRowHeight="14.25"/>
  <cols>
    <col min="1" max="1" width="29.5" customWidth="1"/>
    <col min="2" max="3" width="9.5" customWidth="1"/>
    <col min="4" max="4" width="6.75" customWidth="1"/>
    <col min="5" max="5" width="7.875" customWidth="1"/>
    <col min="6" max="6" width="8.25" customWidth="1"/>
    <col min="7" max="7" width="7.625" customWidth="1"/>
    <col min="8" max="9" width="4.875" customWidth="1"/>
    <col min="10" max="10" width="8.25" customWidth="1"/>
    <col min="11" max="11" width="6.875" customWidth="1"/>
    <col min="12" max="12" width="7.75" customWidth="1"/>
    <col min="13" max="13" width="8.375" customWidth="1"/>
    <col min="14" max="14" width="7.375" customWidth="1"/>
    <col min="15" max="15" width="9.375" customWidth="1"/>
    <col min="16" max="16" width="8.625" customWidth="1"/>
    <col min="17" max="17" width="6.25" customWidth="1"/>
    <col min="18" max="18" width="4.5" customWidth="1"/>
    <col min="19" max="19" width="9.625" customWidth="1"/>
    <col min="20" max="20" width="9.5" customWidth="1"/>
    <col min="21" max="21" width="7.625" customWidth="1"/>
    <col min="22" max="22" width="8.5" customWidth="1"/>
  </cols>
  <sheetData>
    <row r="1" ht="21" customHeight="1" spans="1:22">
      <c r="A1" s="12" t="s">
        <v>1144</v>
      </c>
      <c r="B1" s="13"/>
      <c r="C1" s="13"/>
      <c r="D1" s="13"/>
      <c r="E1" s="13"/>
      <c r="F1" s="13"/>
      <c r="G1" s="13"/>
      <c r="H1" s="13"/>
      <c r="I1" s="13"/>
      <c r="J1" s="13"/>
      <c r="K1" s="13"/>
      <c r="L1" s="13"/>
      <c r="M1" s="13"/>
      <c r="N1" s="13"/>
      <c r="O1" s="13"/>
      <c r="P1" s="13"/>
      <c r="Q1" s="13"/>
      <c r="R1" s="13"/>
      <c r="S1" s="13"/>
      <c r="T1" s="13"/>
      <c r="U1" s="13"/>
      <c r="V1" s="13"/>
    </row>
    <row r="2" ht="26.1" customHeight="1" spans="1:22">
      <c r="A2" s="167" t="s">
        <v>1145</v>
      </c>
      <c r="B2" s="167"/>
      <c r="C2" s="167"/>
      <c r="D2" s="167"/>
      <c r="E2" s="167"/>
      <c r="F2" s="167"/>
      <c r="G2" s="167"/>
      <c r="H2" s="167"/>
      <c r="I2" s="167"/>
      <c r="J2" s="167"/>
      <c r="K2" s="167"/>
      <c r="L2" s="167"/>
      <c r="M2" s="167"/>
      <c r="N2" s="167"/>
      <c r="O2" s="167"/>
      <c r="P2" s="167"/>
      <c r="Q2" s="167"/>
      <c r="R2" s="167"/>
      <c r="S2" s="167"/>
      <c r="T2" s="167"/>
      <c r="U2" s="167"/>
      <c r="V2" s="167"/>
    </row>
    <row r="3" ht="21" customHeight="1" spans="1:22">
      <c r="A3" s="176" t="s">
        <v>24</v>
      </c>
      <c r="B3" s="176"/>
      <c r="C3" s="176"/>
      <c r="D3" s="176"/>
      <c r="E3" s="176"/>
      <c r="F3" s="176"/>
      <c r="G3" s="176"/>
      <c r="H3" s="176"/>
      <c r="I3" s="176"/>
      <c r="J3" s="176"/>
      <c r="K3" s="176"/>
      <c r="L3" s="176"/>
      <c r="M3" s="176"/>
      <c r="N3" s="176"/>
      <c r="O3" s="176"/>
      <c r="P3" s="176"/>
      <c r="Q3" s="176"/>
      <c r="R3" s="176"/>
      <c r="S3" s="176"/>
      <c r="T3" s="176"/>
      <c r="U3" s="176"/>
      <c r="V3" s="176"/>
    </row>
    <row r="4" spans="1:22">
      <c r="A4" s="177" t="s">
        <v>144</v>
      </c>
      <c r="B4" s="178" t="s">
        <v>1146</v>
      </c>
      <c r="C4" s="179" t="s">
        <v>1147</v>
      </c>
      <c r="D4" s="180"/>
      <c r="E4" s="180"/>
      <c r="F4" s="180"/>
      <c r="G4" s="180"/>
      <c r="H4" s="180"/>
      <c r="I4" s="180"/>
      <c r="J4" s="180"/>
      <c r="K4" s="180"/>
      <c r="L4" s="180"/>
      <c r="M4" s="180"/>
      <c r="N4" s="180"/>
      <c r="O4" s="180"/>
      <c r="P4" s="180"/>
      <c r="Q4" s="180"/>
      <c r="R4" s="185"/>
      <c r="S4" s="178" t="s">
        <v>1148</v>
      </c>
      <c r="T4" s="178" t="s">
        <v>1149</v>
      </c>
      <c r="U4" s="178" t="s">
        <v>1150</v>
      </c>
      <c r="V4" s="178" t="s">
        <v>1151</v>
      </c>
    </row>
    <row r="5" spans="1:22">
      <c r="A5" s="181"/>
      <c r="B5" s="178"/>
      <c r="C5" s="178" t="s">
        <v>145</v>
      </c>
      <c r="D5" s="178" t="s">
        <v>1152</v>
      </c>
      <c r="E5" s="178" t="s">
        <v>1153</v>
      </c>
      <c r="F5" s="178" t="s">
        <v>1154</v>
      </c>
      <c r="G5" s="178" t="s">
        <v>1155</v>
      </c>
      <c r="H5" s="178" t="s">
        <v>1156</v>
      </c>
      <c r="I5" s="178" t="s">
        <v>1157</v>
      </c>
      <c r="J5" s="178" t="s">
        <v>1158</v>
      </c>
      <c r="K5" s="178" t="s">
        <v>1159</v>
      </c>
      <c r="L5" s="178" t="s">
        <v>1160</v>
      </c>
      <c r="M5" s="178" t="s">
        <v>1161</v>
      </c>
      <c r="N5" s="178" t="s">
        <v>1162</v>
      </c>
      <c r="O5" s="178" t="s">
        <v>1163</v>
      </c>
      <c r="P5" s="178" t="s">
        <v>1164</v>
      </c>
      <c r="Q5" s="178" t="s">
        <v>1165</v>
      </c>
      <c r="R5" s="178" t="s">
        <v>1166</v>
      </c>
      <c r="S5" s="178"/>
      <c r="T5" s="178"/>
      <c r="U5" s="178"/>
      <c r="V5" s="178"/>
    </row>
    <row r="6" ht="44.25" customHeight="1" spans="1:22">
      <c r="A6" s="182"/>
      <c r="B6" s="178"/>
      <c r="C6" s="178"/>
      <c r="D6" s="178"/>
      <c r="E6" s="178"/>
      <c r="F6" s="178"/>
      <c r="G6" s="178"/>
      <c r="H6" s="178"/>
      <c r="I6" s="178"/>
      <c r="J6" s="178"/>
      <c r="K6" s="178"/>
      <c r="L6" s="178"/>
      <c r="M6" s="178"/>
      <c r="N6" s="178"/>
      <c r="O6" s="178"/>
      <c r="P6" s="178"/>
      <c r="Q6" s="178"/>
      <c r="R6" s="178"/>
      <c r="S6" s="178"/>
      <c r="T6" s="178"/>
      <c r="U6" s="178"/>
      <c r="V6" s="178"/>
    </row>
    <row r="7" ht="18" customHeight="1" spans="1:22">
      <c r="A7" s="183" t="s">
        <v>1167</v>
      </c>
      <c r="B7" s="169">
        <f>B8+B229</f>
        <v>519435</v>
      </c>
      <c r="C7" s="169">
        <f t="shared" ref="C7" si="0">C8+C229</f>
        <v>90226</v>
      </c>
      <c r="D7" s="169">
        <f t="shared" ref="D7:V7" si="1">D8+D229</f>
        <v>660</v>
      </c>
      <c r="E7" s="169">
        <f t="shared" si="1"/>
        <v>7365</v>
      </c>
      <c r="F7" s="169">
        <f t="shared" si="1"/>
        <v>45197</v>
      </c>
      <c r="G7" s="169">
        <f t="shared" si="1"/>
        <v>4178</v>
      </c>
      <c r="H7" s="169">
        <f t="shared" si="1"/>
        <v>0</v>
      </c>
      <c r="I7" s="169">
        <f t="shared" si="1"/>
        <v>0</v>
      </c>
      <c r="J7" s="169">
        <f t="shared" si="1"/>
        <v>85200</v>
      </c>
      <c r="K7" s="169">
        <f t="shared" si="1"/>
        <v>0</v>
      </c>
      <c r="L7" s="169">
        <f t="shared" si="1"/>
        <v>0</v>
      </c>
      <c r="M7" s="169">
        <f t="shared" si="1"/>
        <v>-1248</v>
      </c>
      <c r="N7" s="169">
        <f t="shared" si="1"/>
        <v>0</v>
      </c>
      <c r="O7" s="169">
        <f t="shared" si="1"/>
        <v>-38391</v>
      </c>
      <c r="P7" s="169">
        <f t="shared" si="1"/>
        <v>-12735</v>
      </c>
      <c r="Q7" s="169">
        <f t="shared" si="1"/>
        <v>0</v>
      </c>
      <c r="R7" s="169">
        <f t="shared" si="1"/>
        <v>0</v>
      </c>
      <c r="S7" s="169">
        <f t="shared" si="1"/>
        <v>609661</v>
      </c>
      <c r="T7" s="169">
        <f t="shared" si="1"/>
        <v>601365</v>
      </c>
      <c r="U7" s="169">
        <f t="shared" si="1"/>
        <v>8296</v>
      </c>
      <c r="V7" s="169">
        <f t="shared" si="1"/>
        <v>8296</v>
      </c>
    </row>
    <row r="8" ht="16.5" customHeight="1" spans="1:22">
      <c r="A8" s="183" t="s">
        <v>1168</v>
      </c>
      <c r="B8" s="169">
        <v>426992</v>
      </c>
      <c r="C8" s="169">
        <v>76031</v>
      </c>
      <c r="D8" s="169">
        <v>0</v>
      </c>
      <c r="E8" s="169">
        <v>7041</v>
      </c>
      <c r="F8" s="169">
        <v>43699</v>
      </c>
      <c r="G8" s="169">
        <v>1217</v>
      </c>
      <c r="H8" s="169">
        <v>0</v>
      </c>
      <c r="I8" s="169">
        <v>0</v>
      </c>
      <c r="J8" s="169">
        <v>75200</v>
      </c>
      <c r="K8" s="169">
        <v>0</v>
      </c>
      <c r="L8" s="169">
        <v>0</v>
      </c>
      <c r="M8" s="169">
        <v>0</v>
      </c>
      <c r="N8" s="169">
        <v>0</v>
      </c>
      <c r="O8" s="169">
        <v>-38391</v>
      </c>
      <c r="P8" s="169">
        <v>-12735</v>
      </c>
      <c r="Q8" s="169">
        <v>0</v>
      </c>
      <c r="R8" s="169">
        <v>0</v>
      </c>
      <c r="S8" s="169">
        <v>503023</v>
      </c>
      <c r="T8" s="169">
        <v>499611</v>
      </c>
      <c r="U8" s="169">
        <v>3412</v>
      </c>
      <c r="V8" s="169">
        <v>3412</v>
      </c>
    </row>
    <row r="9" spans="1:22">
      <c r="A9" s="184" t="s">
        <v>322</v>
      </c>
      <c r="B9" s="11">
        <v>43215</v>
      </c>
      <c r="C9" s="11">
        <v>7856</v>
      </c>
      <c r="D9" s="11">
        <v>0</v>
      </c>
      <c r="E9" s="11">
        <v>29</v>
      </c>
      <c r="F9" s="11">
        <v>610</v>
      </c>
      <c r="G9" s="11">
        <v>0</v>
      </c>
      <c r="H9" s="11">
        <v>0</v>
      </c>
      <c r="I9" s="11">
        <v>0</v>
      </c>
      <c r="J9" s="11">
        <v>0</v>
      </c>
      <c r="K9" s="11">
        <v>0</v>
      </c>
      <c r="L9" s="11">
        <v>10093</v>
      </c>
      <c r="M9" s="11">
        <v>0</v>
      </c>
      <c r="N9" s="11">
        <v>0</v>
      </c>
      <c r="O9" s="11">
        <v>-2876</v>
      </c>
      <c r="P9" s="11">
        <v>0</v>
      </c>
      <c r="Q9" s="11">
        <v>0</v>
      </c>
      <c r="R9" s="11">
        <v>0</v>
      </c>
      <c r="S9" s="11">
        <v>51071</v>
      </c>
      <c r="T9" s="11">
        <v>51071</v>
      </c>
      <c r="U9" s="11">
        <v>0</v>
      </c>
      <c r="V9" s="11">
        <v>0</v>
      </c>
    </row>
    <row r="10" spans="1:22">
      <c r="A10" s="184" t="s">
        <v>1169</v>
      </c>
      <c r="B10" s="11">
        <v>1119</v>
      </c>
      <c r="C10" s="11">
        <v>171</v>
      </c>
      <c r="D10" s="11">
        <v>0</v>
      </c>
      <c r="E10" s="11">
        <v>0</v>
      </c>
      <c r="F10" s="11">
        <v>0</v>
      </c>
      <c r="G10" s="11">
        <v>0</v>
      </c>
      <c r="H10" s="11">
        <v>0</v>
      </c>
      <c r="I10" s="11">
        <v>0</v>
      </c>
      <c r="J10" s="11">
        <v>0</v>
      </c>
      <c r="K10" s="11">
        <v>0</v>
      </c>
      <c r="L10" s="11">
        <v>195</v>
      </c>
      <c r="M10" s="11">
        <v>0</v>
      </c>
      <c r="N10" s="11">
        <v>0</v>
      </c>
      <c r="O10" s="11">
        <v>-24</v>
      </c>
      <c r="P10" s="11">
        <v>0</v>
      </c>
      <c r="Q10" s="11">
        <v>0</v>
      </c>
      <c r="R10" s="11">
        <v>0</v>
      </c>
      <c r="S10" s="11">
        <v>1290</v>
      </c>
      <c r="T10" s="11">
        <v>1290</v>
      </c>
      <c r="U10" s="11">
        <v>0</v>
      </c>
      <c r="V10" s="11">
        <v>0</v>
      </c>
    </row>
    <row r="11" spans="1:22">
      <c r="A11" s="184" t="s">
        <v>1170</v>
      </c>
      <c r="B11" s="11">
        <v>914</v>
      </c>
      <c r="C11" s="11">
        <v>47</v>
      </c>
      <c r="D11" s="11">
        <v>0</v>
      </c>
      <c r="E11" s="11">
        <v>0</v>
      </c>
      <c r="F11" s="11">
        <v>0</v>
      </c>
      <c r="G11" s="11">
        <v>0</v>
      </c>
      <c r="H11" s="11">
        <v>0</v>
      </c>
      <c r="I11" s="11">
        <v>0</v>
      </c>
      <c r="J11" s="11">
        <v>0</v>
      </c>
      <c r="K11" s="11">
        <v>0</v>
      </c>
      <c r="L11" s="11">
        <v>111</v>
      </c>
      <c r="M11" s="11">
        <v>0</v>
      </c>
      <c r="N11" s="11">
        <v>0</v>
      </c>
      <c r="O11" s="11">
        <v>-64</v>
      </c>
      <c r="P11" s="11">
        <v>0</v>
      </c>
      <c r="Q11" s="11">
        <v>0</v>
      </c>
      <c r="R11" s="11">
        <v>0</v>
      </c>
      <c r="S11" s="11">
        <v>961</v>
      </c>
      <c r="T11" s="11">
        <v>961</v>
      </c>
      <c r="U11" s="11">
        <v>0</v>
      </c>
      <c r="V11" s="11">
        <v>0</v>
      </c>
    </row>
    <row r="12" spans="1:22">
      <c r="A12" s="184" t="s">
        <v>1171</v>
      </c>
      <c r="B12" s="11">
        <v>9162</v>
      </c>
      <c r="C12" s="11">
        <v>-340</v>
      </c>
      <c r="D12" s="11">
        <v>0</v>
      </c>
      <c r="E12" s="11">
        <v>0</v>
      </c>
      <c r="F12" s="11">
        <v>0</v>
      </c>
      <c r="G12" s="11">
        <v>0</v>
      </c>
      <c r="H12" s="11">
        <v>0</v>
      </c>
      <c r="I12" s="11">
        <v>0</v>
      </c>
      <c r="J12" s="11">
        <v>0</v>
      </c>
      <c r="K12" s="11">
        <v>0</v>
      </c>
      <c r="L12" s="11">
        <v>-336</v>
      </c>
      <c r="M12" s="11">
        <v>0</v>
      </c>
      <c r="N12" s="11">
        <v>0</v>
      </c>
      <c r="O12" s="11">
        <v>-4</v>
      </c>
      <c r="P12" s="11">
        <v>0</v>
      </c>
      <c r="Q12" s="11">
        <v>0</v>
      </c>
      <c r="R12" s="11">
        <v>0</v>
      </c>
      <c r="S12" s="11">
        <v>8822</v>
      </c>
      <c r="T12" s="11">
        <v>8822</v>
      </c>
      <c r="U12" s="11">
        <v>0</v>
      </c>
      <c r="V12" s="11">
        <v>0</v>
      </c>
    </row>
    <row r="13" spans="1:22">
      <c r="A13" s="184" t="s">
        <v>1172</v>
      </c>
      <c r="B13" s="11">
        <v>1033</v>
      </c>
      <c r="C13" s="11">
        <v>433</v>
      </c>
      <c r="D13" s="11">
        <v>0</v>
      </c>
      <c r="E13" s="11">
        <v>0</v>
      </c>
      <c r="F13" s="11">
        <v>58</v>
      </c>
      <c r="G13" s="11">
        <v>0</v>
      </c>
      <c r="H13" s="11">
        <v>0</v>
      </c>
      <c r="I13" s="11">
        <v>0</v>
      </c>
      <c r="J13" s="11">
        <v>0</v>
      </c>
      <c r="K13" s="11">
        <v>0</v>
      </c>
      <c r="L13" s="11">
        <v>375</v>
      </c>
      <c r="M13" s="11">
        <v>0</v>
      </c>
      <c r="N13" s="11">
        <v>0</v>
      </c>
      <c r="O13" s="11">
        <v>0</v>
      </c>
      <c r="P13" s="11">
        <v>0</v>
      </c>
      <c r="Q13" s="11">
        <v>0</v>
      </c>
      <c r="R13" s="11">
        <v>0</v>
      </c>
      <c r="S13" s="11">
        <v>1466</v>
      </c>
      <c r="T13" s="11">
        <v>1466</v>
      </c>
      <c r="U13" s="11">
        <v>0</v>
      </c>
      <c r="V13" s="11">
        <v>0</v>
      </c>
    </row>
    <row r="14" spans="1:22">
      <c r="A14" s="184" t="s">
        <v>1173</v>
      </c>
      <c r="B14" s="11">
        <v>722</v>
      </c>
      <c r="C14" s="11">
        <v>-96</v>
      </c>
      <c r="D14" s="11">
        <v>0</v>
      </c>
      <c r="E14" s="11">
        <v>0</v>
      </c>
      <c r="F14" s="11">
        <v>0</v>
      </c>
      <c r="G14" s="11">
        <v>0</v>
      </c>
      <c r="H14" s="11">
        <v>0</v>
      </c>
      <c r="I14" s="11">
        <v>0</v>
      </c>
      <c r="J14" s="11">
        <v>0</v>
      </c>
      <c r="K14" s="11">
        <v>0</v>
      </c>
      <c r="L14" s="11">
        <v>67</v>
      </c>
      <c r="M14" s="11">
        <v>0</v>
      </c>
      <c r="N14" s="11">
        <v>0</v>
      </c>
      <c r="O14" s="11">
        <v>-163</v>
      </c>
      <c r="P14" s="11">
        <v>0</v>
      </c>
      <c r="Q14" s="11">
        <v>0</v>
      </c>
      <c r="R14" s="11">
        <v>0</v>
      </c>
      <c r="S14" s="11">
        <v>626</v>
      </c>
      <c r="T14" s="11">
        <v>626</v>
      </c>
      <c r="U14" s="11">
        <v>0</v>
      </c>
      <c r="V14" s="11">
        <v>0</v>
      </c>
    </row>
    <row r="15" spans="1:22">
      <c r="A15" s="184" t="s">
        <v>1174</v>
      </c>
      <c r="B15" s="11">
        <v>2431</v>
      </c>
      <c r="C15" s="11">
        <v>-934</v>
      </c>
      <c r="D15" s="11">
        <v>0</v>
      </c>
      <c r="E15" s="11">
        <v>0</v>
      </c>
      <c r="F15" s="11">
        <v>0</v>
      </c>
      <c r="G15" s="11">
        <v>0</v>
      </c>
      <c r="H15" s="11">
        <v>0</v>
      </c>
      <c r="I15" s="11">
        <v>0</v>
      </c>
      <c r="J15" s="11">
        <v>0</v>
      </c>
      <c r="K15" s="11">
        <v>0</v>
      </c>
      <c r="L15" s="11">
        <v>-889</v>
      </c>
      <c r="M15" s="11">
        <v>0</v>
      </c>
      <c r="N15" s="11">
        <v>0</v>
      </c>
      <c r="O15" s="11">
        <v>-45</v>
      </c>
      <c r="P15" s="11">
        <v>0</v>
      </c>
      <c r="Q15" s="11">
        <v>0</v>
      </c>
      <c r="R15" s="11">
        <v>0</v>
      </c>
      <c r="S15" s="11">
        <v>1497</v>
      </c>
      <c r="T15" s="11">
        <v>1497</v>
      </c>
      <c r="U15" s="11">
        <v>0</v>
      </c>
      <c r="V15" s="11">
        <v>0</v>
      </c>
    </row>
    <row r="16" spans="1:22">
      <c r="A16" s="184" t="s">
        <v>1175</v>
      </c>
      <c r="B16" s="11">
        <v>700</v>
      </c>
      <c r="C16" s="11">
        <v>3280</v>
      </c>
      <c r="D16" s="11">
        <v>0</v>
      </c>
      <c r="E16" s="11">
        <v>0</v>
      </c>
      <c r="F16" s="11">
        <v>0</v>
      </c>
      <c r="G16" s="11">
        <v>0</v>
      </c>
      <c r="H16" s="11">
        <v>0</v>
      </c>
      <c r="I16" s="11">
        <v>0</v>
      </c>
      <c r="J16" s="11">
        <v>0</v>
      </c>
      <c r="K16" s="11">
        <v>0</v>
      </c>
      <c r="L16" s="11">
        <v>3495</v>
      </c>
      <c r="M16" s="11">
        <v>0</v>
      </c>
      <c r="N16" s="11">
        <v>0</v>
      </c>
      <c r="O16" s="11">
        <v>-215</v>
      </c>
      <c r="P16" s="11">
        <v>0</v>
      </c>
      <c r="Q16" s="11">
        <v>0</v>
      </c>
      <c r="R16" s="11">
        <v>0</v>
      </c>
      <c r="S16" s="11">
        <v>3980</v>
      </c>
      <c r="T16" s="11">
        <v>3980</v>
      </c>
      <c r="U16" s="11">
        <v>0</v>
      </c>
      <c r="V16" s="11">
        <v>0</v>
      </c>
    </row>
    <row r="17" spans="1:22">
      <c r="A17" s="184" t="s">
        <v>1176</v>
      </c>
      <c r="B17" s="11">
        <v>927</v>
      </c>
      <c r="C17" s="11">
        <v>70</v>
      </c>
      <c r="D17" s="11">
        <v>0</v>
      </c>
      <c r="E17" s="11">
        <v>0</v>
      </c>
      <c r="F17" s="11">
        <v>20</v>
      </c>
      <c r="G17" s="11">
        <v>0</v>
      </c>
      <c r="H17" s="11">
        <v>0</v>
      </c>
      <c r="I17" s="11">
        <v>0</v>
      </c>
      <c r="J17" s="11">
        <v>0</v>
      </c>
      <c r="K17" s="11">
        <v>0</v>
      </c>
      <c r="L17" s="11">
        <v>50</v>
      </c>
      <c r="M17" s="11">
        <v>0</v>
      </c>
      <c r="N17" s="11">
        <v>0</v>
      </c>
      <c r="O17" s="11">
        <v>0</v>
      </c>
      <c r="P17" s="11">
        <v>0</v>
      </c>
      <c r="Q17" s="11">
        <v>0</v>
      </c>
      <c r="R17" s="11">
        <v>0</v>
      </c>
      <c r="S17" s="11">
        <v>997</v>
      </c>
      <c r="T17" s="11">
        <v>997</v>
      </c>
      <c r="U17" s="11">
        <v>0</v>
      </c>
      <c r="V17" s="11">
        <v>0</v>
      </c>
    </row>
    <row r="18" spans="1:22">
      <c r="A18" s="184" t="s">
        <v>1177</v>
      </c>
      <c r="B18" s="11">
        <v>0</v>
      </c>
      <c r="C18" s="11">
        <v>4</v>
      </c>
      <c r="D18" s="11">
        <v>0</v>
      </c>
      <c r="E18" s="11">
        <v>0</v>
      </c>
      <c r="F18" s="11">
        <v>0</v>
      </c>
      <c r="G18" s="11">
        <v>0</v>
      </c>
      <c r="H18" s="11">
        <v>0</v>
      </c>
      <c r="I18" s="11">
        <v>0</v>
      </c>
      <c r="J18" s="11">
        <v>0</v>
      </c>
      <c r="K18" s="11">
        <v>0</v>
      </c>
      <c r="L18" s="11">
        <v>4</v>
      </c>
      <c r="M18" s="11">
        <v>0</v>
      </c>
      <c r="N18" s="11">
        <v>0</v>
      </c>
      <c r="O18" s="11">
        <v>0</v>
      </c>
      <c r="P18" s="11">
        <v>0</v>
      </c>
      <c r="Q18" s="11">
        <v>0</v>
      </c>
      <c r="R18" s="11">
        <v>0</v>
      </c>
      <c r="S18" s="11">
        <v>4</v>
      </c>
      <c r="T18" s="11">
        <v>4</v>
      </c>
      <c r="U18" s="11">
        <v>0</v>
      </c>
      <c r="V18" s="11">
        <v>0</v>
      </c>
    </row>
    <row r="19" spans="1:22">
      <c r="A19" s="184" t="s">
        <v>1178</v>
      </c>
      <c r="B19" s="11">
        <v>811</v>
      </c>
      <c r="C19" s="11">
        <v>518</v>
      </c>
      <c r="D19" s="11">
        <v>0</v>
      </c>
      <c r="E19" s="11">
        <v>29</v>
      </c>
      <c r="F19" s="11">
        <v>241</v>
      </c>
      <c r="G19" s="11">
        <v>0</v>
      </c>
      <c r="H19" s="11">
        <v>0</v>
      </c>
      <c r="I19" s="11">
        <v>0</v>
      </c>
      <c r="J19" s="11">
        <v>0</v>
      </c>
      <c r="K19" s="11">
        <v>0</v>
      </c>
      <c r="L19" s="11">
        <v>248</v>
      </c>
      <c r="M19" s="11">
        <v>0</v>
      </c>
      <c r="N19" s="11">
        <v>0</v>
      </c>
      <c r="O19" s="11">
        <v>0</v>
      </c>
      <c r="P19" s="11">
        <v>0</v>
      </c>
      <c r="Q19" s="11">
        <v>0</v>
      </c>
      <c r="R19" s="11">
        <v>0</v>
      </c>
      <c r="S19" s="11">
        <v>1329</v>
      </c>
      <c r="T19" s="11">
        <v>1329</v>
      </c>
      <c r="U19" s="11">
        <v>0</v>
      </c>
      <c r="V19" s="11">
        <v>0</v>
      </c>
    </row>
    <row r="20" spans="1:22">
      <c r="A20" s="184" t="s">
        <v>1179</v>
      </c>
      <c r="B20" s="11">
        <v>1027</v>
      </c>
      <c r="C20" s="11">
        <v>123</v>
      </c>
      <c r="D20" s="11">
        <v>0</v>
      </c>
      <c r="E20" s="11">
        <v>0</v>
      </c>
      <c r="F20" s="11">
        <v>0</v>
      </c>
      <c r="G20" s="11">
        <v>0</v>
      </c>
      <c r="H20" s="11">
        <v>0</v>
      </c>
      <c r="I20" s="11">
        <v>0</v>
      </c>
      <c r="J20" s="11">
        <v>0</v>
      </c>
      <c r="K20" s="11">
        <v>0</v>
      </c>
      <c r="L20" s="11">
        <v>153</v>
      </c>
      <c r="M20" s="11">
        <v>0</v>
      </c>
      <c r="N20" s="11">
        <v>0</v>
      </c>
      <c r="O20" s="11">
        <v>-30</v>
      </c>
      <c r="P20" s="11">
        <v>0</v>
      </c>
      <c r="Q20" s="11">
        <v>0</v>
      </c>
      <c r="R20" s="11">
        <v>0</v>
      </c>
      <c r="S20" s="11">
        <v>1150</v>
      </c>
      <c r="T20" s="11">
        <v>1150</v>
      </c>
      <c r="U20" s="11">
        <v>0</v>
      </c>
      <c r="V20" s="11">
        <v>0</v>
      </c>
    </row>
    <row r="21" spans="1:22">
      <c r="A21" s="184" t="s">
        <v>1180</v>
      </c>
      <c r="B21" s="11">
        <v>1320</v>
      </c>
      <c r="C21" s="11">
        <v>49</v>
      </c>
      <c r="D21" s="11">
        <v>0</v>
      </c>
      <c r="E21" s="11">
        <v>0</v>
      </c>
      <c r="F21" s="11">
        <v>30</v>
      </c>
      <c r="G21" s="11">
        <v>0</v>
      </c>
      <c r="H21" s="11">
        <v>0</v>
      </c>
      <c r="I21" s="11">
        <v>0</v>
      </c>
      <c r="J21" s="11">
        <v>0</v>
      </c>
      <c r="K21" s="11">
        <v>0</v>
      </c>
      <c r="L21" s="11">
        <v>19</v>
      </c>
      <c r="M21" s="11">
        <v>0</v>
      </c>
      <c r="N21" s="11">
        <v>0</v>
      </c>
      <c r="O21" s="11">
        <v>0</v>
      </c>
      <c r="P21" s="11">
        <v>0</v>
      </c>
      <c r="Q21" s="11">
        <v>0</v>
      </c>
      <c r="R21" s="11">
        <v>0</v>
      </c>
      <c r="S21" s="11">
        <v>1369</v>
      </c>
      <c r="T21" s="11">
        <v>1369</v>
      </c>
      <c r="U21" s="11">
        <v>0</v>
      </c>
      <c r="V21" s="11">
        <v>0</v>
      </c>
    </row>
    <row r="22" spans="1:22">
      <c r="A22" s="184" t="s">
        <v>1181</v>
      </c>
      <c r="B22" s="11">
        <v>0</v>
      </c>
      <c r="C22" s="11">
        <v>0</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row>
    <row r="23" spans="1:22">
      <c r="A23" s="184" t="s">
        <v>1182</v>
      </c>
      <c r="B23" s="11">
        <v>4518</v>
      </c>
      <c r="C23" s="11">
        <v>1215</v>
      </c>
      <c r="D23" s="11">
        <v>0</v>
      </c>
      <c r="E23" s="11">
        <v>0</v>
      </c>
      <c r="F23" s="11">
        <v>0</v>
      </c>
      <c r="G23" s="11">
        <v>0</v>
      </c>
      <c r="H23" s="11">
        <v>0</v>
      </c>
      <c r="I23" s="11">
        <v>0</v>
      </c>
      <c r="J23" s="11">
        <v>0</v>
      </c>
      <c r="K23" s="11">
        <v>0</v>
      </c>
      <c r="L23" s="11">
        <v>1215</v>
      </c>
      <c r="M23" s="11">
        <v>0</v>
      </c>
      <c r="N23" s="11">
        <v>0</v>
      </c>
      <c r="O23" s="11">
        <v>0</v>
      </c>
      <c r="P23" s="11">
        <v>0</v>
      </c>
      <c r="Q23" s="11">
        <v>0</v>
      </c>
      <c r="R23" s="11">
        <v>0</v>
      </c>
      <c r="S23" s="11">
        <v>5733</v>
      </c>
      <c r="T23" s="11">
        <v>5733</v>
      </c>
      <c r="U23" s="11">
        <v>0</v>
      </c>
      <c r="V23" s="11">
        <v>0</v>
      </c>
    </row>
    <row r="24" spans="1:22">
      <c r="A24" s="184" t="s">
        <v>1183</v>
      </c>
      <c r="B24" s="11">
        <v>1372</v>
      </c>
      <c r="C24" s="11">
        <v>345</v>
      </c>
      <c r="D24" s="11">
        <v>0</v>
      </c>
      <c r="E24" s="11">
        <v>0</v>
      </c>
      <c r="F24" s="11">
        <v>0</v>
      </c>
      <c r="G24" s="11">
        <v>0</v>
      </c>
      <c r="H24" s="11">
        <v>0</v>
      </c>
      <c r="I24" s="11">
        <v>0</v>
      </c>
      <c r="J24" s="11">
        <v>0</v>
      </c>
      <c r="K24" s="11">
        <v>0</v>
      </c>
      <c r="L24" s="11">
        <v>345</v>
      </c>
      <c r="M24" s="11">
        <v>0</v>
      </c>
      <c r="N24" s="11">
        <v>0</v>
      </c>
      <c r="O24" s="11">
        <v>0</v>
      </c>
      <c r="P24" s="11">
        <v>0</v>
      </c>
      <c r="Q24" s="11">
        <v>0</v>
      </c>
      <c r="R24" s="11">
        <v>0</v>
      </c>
      <c r="S24" s="11">
        <v>1717</v>
      </c>
      <c r="T24" s="11">
        <v>1717</v>
      </c>
      <c r="U24" s="11">
        <v>0</v>
      </c>
      <c r="V24" s="11">
        <v>0</v>
      </c>
    </row>
    <row r="25" spans="1:22">
      <c r="A25" s="184" t="s">
        <v>1184</v>
      </c>
      <c r="B25" s="11">
        <v>146</v>
      </c>
      <c r="C25" s="11">
        <v>-61</v>
      </c>
      <c r="D25" s="11">
        <v>0</v>
      </c>
      <c r="E25" s="11">
        <v>0</v>
      </c>
      <c r="F25" s="11">
        <v>0</v>
      </c>
      <c r="G25" s="11">
        <v>0</v>
      </c>
      <c r="H25" s="11">
        <v>0</v>
      </c>
      <c r="I25" s="11">
        <v>0</v>
      </c>
      <c r="J25" s="11">
        <v>0</v>
      </c>
      <c r="K25" s="11">
        <v>0</v>
      </c>
      <c r="L25" s="11">
        <v>16</v>
      </c>
      <c r="M25" s="11">
        <v>0</v>
      </c>
      <c r="N25" s="11">
        <v>0</v>
      </c>
      <c r="O25" s="11">
        <v>-77</v>
      </c>
      <c r="P25" s="11">
        <v>0</v>
      </c>
      <c r="Q25" s="11">
        <v>0</v>
      </c>
      <c r="R25" s="11">
        <v>0</v>
      </c>
      <c r="S25" s="11">
        <v>85</v>
      </c>
      <c r="T25" s="11">
        <v>85</v>
      </c>
      <c r="U25" s="11">
        <v>0</v>
      </c>
      <c r="V25" s="11">
        <v>0</v>
      </c>
    </row>
    <row r="26" spans="1:22">
      <c r="A26" s="184" t="s">
        <v>1185</v>
      </c>
      <c r="B26" s="11">
        <v>5</v>
      </c>
      <c r="C26" s="11">
        <v>-5</v>
      </c>
      <c r="D26" s="11">
        <v>0</v>
      </c>
      <c r="E26" s="11">
        <v>0</v>
      </c>
      <c r="F26" s="11">
        <v>0</v>
      </c>
      <c r="G26" s="11">
        <v>0</v>
      </c>
      <c r="H26" s="11">
        <v>0</v>
      </c>
      <c r="I26" s="11">
        <v>0</v>
      </c>
      <c r="J26" s="11">
        <v>0</v>
      </c>
      <c r="K26" s="11">
        <v>0</v>
      </c>
      <c r="L26" s="11">
        <v>-5</v>
      </c>
      <c r="M26" s="11">
        <v>0</v>
      </c>
      <c r="N26" s="11">
        <v>0</v>
      </c>
      <c r="O26" s="11">
        <v>0</v>
      </c>
      <c r="P26" s="11">
        <v>0</v>
      </c>
      <c r="Q26" s="11">
        <v>0</v>
      </c>
      <c r="R26" s="11">
        <v>0</v>
      </c>
      <c r="S26" s="11">
        <v>0</v>
      </c>
      <c r="T26" s="11">
        <v>0</v>
      </c>
      <c r="U26" s="11">
        <v>0</v>
      </c>
      <c r="V26" s="11">
        <v>0</v>
      </c>
    </row>
    <row r="27" spans="1:22">
      <c r="A27" s="184" t="s">
        <v>1186</v>
      </c>
      <c r="B27" s="11">
        <v>106</v>
      </c>
      <c r="C27" s="11">
        <v>20</v>
      </c>
      <c r="D27" s="11">
        <v>0</v>
      </c>
      <c r="E27" s="11">
        <v>0</v>
      </c>
      <c r="F27" s="11">
        <v>0</v>
      </c>
      <c r="G27" s="11">
        <v>0</v>
      </c>
      <c r="H27" s="11">
        <v>0</v>
      </c>
      <c r="I27" s="11">
        <v>0</v>
      </c>
      <c r="J27" s="11">
        <v>0</v>
      </c>
      <c r="K27" s="11">
        <v>0</v>
      </c>
      <c r="L27" s="11">
        <v>58</v>
      </c>
      <c r="M27" s="11">
        <v>0</v>
      </c>
      <c r="N27" s="11">
        <v>0</v>
      </c>
      <c r="O27" s="11">
        <v>-38</v>
      </c>
      <c r="P27" s="11">
        <v>0</v>
      </c>
      <c r="Q27" s="11">
        <v>0</v>
      </c>
      <c r="R27" s="11">
        <v>0</v>
      </c>
      <c r="S27" s="11">
        <v>126</v>
      </c>
      <c r="T27" s="11">
        <v>126</v>
      </c>
      <c r="U27" s="11">
        <v>0</v>
      </c>
      <c r="V27" s="11">
        <v>0</v>
      </c>
    </row>
    <row r="28" spans="1:22">
      <c r="A28" s="184" t="s">
        <v>1187</v>
      </c>
      <c r="B28" s="11">
        <v>167</v>
      </c>
      <c r="C28" s="11">
        <v>21</v>
      </c>
      <c r="D28" s="11">
        <v>0</v>
      </c>
      <c r="E28" s="11">
        <v>0</v>
      </c>
      <c r="F28" s="11">
        <v>0</v>
      </c>
      <c r="G28" s="11">
        <v>0</v>
      </c>
      <c r="H28" s="11">
        <v>0</v>
      </c>
      <c r="I28" s="11">
        <v>0</v>
      </c>
      <c r="J28" s="11">
        <v>0</v>
      </c>
      <c r="K28" s="11">
        <v>0</v>
      </c>
      <c r="L28" s="11">
        <v>21</v>
      </c>
      <c r="M28" s="11">
        <v>0</v>
      </c>
      <c r="N28" s="11">
        <v>0</v>
      </c>
      <c r="O28" s="11">
        <v>0</v>
      </c>
      <c r="P28" s="11">
        <v>0</v>
      </c>
      <c r="Q28" s="11">
        <v>0</v>
      </c>
      <c r="R28" s="11">
        <v>0</v>
      </c>
      <c r="S28" s="11">
        <v>188</v>
      </c>
      <c r="T28" s="11">
        <v>188</v>
      </c>
      <c r="U28" s="11">
        <v>0</v>
      </c>
      <c r="V28" s="11">
        <v>0</v>
      </c>
    </row>
    <row r="29" spans="1:22">
      <c r="A29" s="184" t="s">
        <v>1188</v>
      </c>
      <c r="B29" s="11">
        <v>298</v>
      </c>
      <c r="C29" s="11">
        <v>105</v>
      </c>
      <c r="D29" s="11">
        <v>0</v>
      </c>
      <c r="E29" s="11">
        <v>0</v>
      </c>
      <c r="F29" s="11">
        <v>0</v>
      </c>
      <c r="G29" s="11">
        <v>0</v>
      </c>
      <c r="H29" s="11">
        <v>0</v>
      </c>
      <c r="I29" s="11">
        <v>0</v>
      </c>
      <c r="J29" s="11">
        <v>0</v>
      </c>
      <c r="K29" s="11">
        <v>0</v>
      </c>
      <c r="L29" s="11">
        <v>105</v>
      </c>
      <c r="M29" s="11">
        <v>0</v>
      </c>
      <c r="N29" s="11">
        <v>0</v>
      </c>
      <c r="O29" s="11">
        <v>0</v>
      </c>
      <c r="P29" s="11">
        <v>0</v>
      </c>
      <c r="Q29" s="11">
        <v>0</v>
      </c>
      <c r="R29" s="11">
        <v>0</v>
      </c>
      <c r="S29" s="11">
        <v>403</v>
      </c>
      <c r="T29" s="11">
        <v>403</v>
      </c>
      <c r="U29" s="11">
        <v>0</v>
      </c>
      <c r="V29" s="11">
        <v>0</v>
      </c>
    </row>
    <row r="30" spans="1:22">
      <c r="A30" s="184" t="s">
        <v>1189</v>
      </c>
      <c r="B30" s="11">
        <v>799</v>
      </c>
      <c r="C30" s="11">
        <v>107</v>
      </c>
      <c r="D30" s="11">
        <v>0</v>
      </c>
      <c r="E30" s="11">
        <v>0</v>
      </c>
      <c r="F30" s="11">
        <v>2</v>
      </c>
      <c r="G30" s="11">
        <v>0</v>
      </c>
      <c r="H30" s="11">
        <v>0</v>
      </c>
      <c r="I30" s="11">
        <v>0</v>
      </c>
      <c r="J30" s="11">
        <v>0</v>
      </c>
      <c r="K30" s="11">
        <v>0</v>
      </c>
      <c r="L30" s="11">
        <v>176</v>
      </c>
      <c r="M30" s="11">
        <v>0</v>
      </c>
      <c r="N30" s="11">
        <v>0</v>
      </c>
      <c r="O30" s="11">
        <v>-71</v>
      </c>
      <c r="P30" s="11">
        <v>0</v>
      </c>
      <c r="Q30" s="11">
        <v>0</v>
      </c>
      <c r="R30" s="11">
        <v>0</v>
      </c>
      <c r="S30" s="11">
        <v>906</v>
      </c>
      <c r="T30" s="11">
        <v>906</v>
      </c>
      <c r="U30" s="11">
        <v>0</v>
      </c>
      <c r="V30" s="11">
        <v>0</v>
      </c>
    </row>
    <row r="31" spans="1:22">
      <c r="A31" s="184" t="s">
        <v>1190</v>
      </c>
      <c r="B31" s="11">
        <v>4827</v>
      </c>
      <c r="C31" s="11">
        <v>-1316</v>
      </c>
      <c r="D31" s="11">
        <v>0</v>
      </c>
      <c r="E31" s="11">
        <v>0</v>
      </c>
      <c r="F31" s="11">
        <v>28</v>
      </c>
      <c r="G31" s="11">
        <v>0</v>
      </c>
      <c r="H31" s="11">
        <v>0</v>
      </c>
      <c r="I31" s="11">
        <v>0</v>
      </c>
      <c r="J31" s="11">
        <v>0</v>
      </c>
      <c r="K31" s="11">
        <v>0</v>
      </c>
      <c r="L31" s="11">
        <v>-1163</v>
      </c>
      <c r="M31" s="11">
        <v>0</v>
      </c>
      <c r="N31" s="11">
        <v>0</v>
      </c>
      <c r="O31" s="11">
        <v>-181</v>
      </c>
      <c r="P31" s="11">
        <v>0</v>
      </c>
      <c r="Q31" s="11">
        <v>0</v>
      </c>
      <c r="R31" s="11">
        <v>0</v>
      </c>
      <c r="S31" s="11">
        <v>3511</v>
      </c>
      <c r="T31" s="11">
        <v>3511</v>
      </c>
      <c r="U31" s="11">
        <v>0</v>
      </c>
      <c r="V31" s="11">
        <v>0</v>
      </c>
    </row>
    <row r="32" spans="1:22">
      <c r="A32" s="184" t="s">
        <v>1191</v>
      </c>
      <c r="B32" s="11">
        <v>959</v>
      </c>
      <c r="C32" s="11">
        <v>541</v>
      </c>
      <c r="D32" s="11">
        <v>0</v>
      </c>
      <c r="E32" s="11">
        <v>0</v>
      </c>
      <c r="F32" s="11">
        <v>5</v>
      </c>
      <c r="G32" s="11">
        <v>0</v>
      </c>
      <c r="H32" s="11">
        <v>0</v>
      </c>
      <c r="I32" s="11">
        <v>0</v>
      </c>
      <c r="J32" s="11">
        <v>0</v>
      </c>
      <c r="K32" s="11">
        <v>0</v>
      </c>
      <c r="L32" s="11">
        <v>1687</v>
      </c>
      <c r="M32" s="11">
        <v>0</v>
      </c>
      <c r="N32" s="11">
        <v>0</v>
      </c>
      <c r="O32" s="11">
        <v>-1151</v>
      </c>
      <c r="P32" s="11">
        <v>0</v>
      </c>
      <c r="Q32" s="11">
        <v>0</v>
      </c>
      <c r="R32" s="11">
        <v>0</v>
      </c>
      <c r="S32" s="11">
        <v>1500</v>
      </c>
      <c r="T32" s="11">
        <v>1500</v>
      </c>
      <c r="U32" s="11">
        <v>0</v>
      </c>
      <c r="V32" s="11">
        <v>0</v>
      </c>
    </row>
    <row r="33" spans="1:22">
      <c r="A33" s="184" t="s">
        <v>1192</v>
      </c>
      <c r="B33" s="11">
        <v>1474</v>
      </c>
      <c r="C33" s="11">
        <v>180</v>
      </c>
      <c r="D33" s="11">
        <v>0</v>
      </c>
      <c r="E33" s="11">
        <v>0</v>
      </c>
      <c r="F33" s="11">
        <v>0</v>
      </c>
      <c r="G33" s="11">
        <v>0</v>
      </c>
      <c r="H33" s="11">
        <v>0</v>
      </c>
      <c r="I33" s="11">
        <v>0</v>
      </c>
      <c r="J33" s="11">
        <v>0</v>
      </c>
      <c r="K33" s="11">
        <v>0</v>
      </c>
      <c r="L33" s="11">
        <v>264</v>
      </c>
      <c r="M33" s="11">
        <v>0</v>
      </c>
      <c r="N33" s="11">
        <v>0</v>
      </c>
      <c r="O33" s="11">
        <v>-84</v>
      </c>
      <c r="P33" s="11">
        <v>0</v>
      </c>
      <c r="Q33" s="11">
        <v>0</v>
      </c>
      <c r="R33" s="11">
        <v>0</v>
      </c>
      <c r="S33" s="11">
        <v>1654</v>
      </c>
      <c r="T33" s="11">
        <v>1654</v>
      </c>
      <c r="U33" s="11">
        <v>0</v>
      </c>
      <c r="V33" s="11">
        <v>0</v>
      </c>
    </row>
    <row r="34" spans="1:22">
      <c r="A34" s="184" t="s">
        <v>1193</v>
      </c>
      <c r="B34" s="11">
        <v>288</v>
      </c>
      <c r="C34" s="11">
        <v>1</v>
      </c>
      <c r="D34" s="11">
        <v>0</v>
      </c>
      <c r="E34" s="11">
        <v>0</v>
      </c>
      <c r="F34" s="11">
        <v>0</v>
      </c>
      <c r="G34" s="11">
        <v>0</v>
      </c>
      <c r="H34" s="11">
        <v>0</v>
      </c>
      <c r="I34" s="11">
        <v>0</v>
      </c>
      <c r="J34" s="11">
        <v>0</v>
      </c>
      <c r="K34" s="11">
        <v>0</v>
      </c>
      <c r="L34" s="11">
        <v>1</v>
      </c>
      <c r="M34" s="11">
        <v>0</v>
      </c>
      <c r="N34" s="11">
        <v>0</v>
      </c>
      <c r="O34" s="11">
        <v>0</v>
      </c>
      <c r="P34" s="11">
        <v>0</v>
      </c>
      <c r="Q34" s="11">
        <v>0</v>
      </c>
      <c r="R34" s="11">
        <v>0</v>
      </c>
      <c r="S34" s="11">
        <v>289</v>
      </c>
      <c r="T34" s="11">
        <v>289</v>
      </c>
      <c r="U34" s="11">
        <v>0</v>
      </c>
      <c r="V34" s="11">
        <v>0</v>
      </c>
    </row>
    <row r="35" spans="1:22">
      <c r="A35" s="184" t="s">
        <v>1194</v>
      </c>
      <c r="B35" s="11">
        <v>0</v>
      </c>
      <c r="C35" s="11">
        <v>0</v>
      </c>
      <c r="D35" s="11">
        <v>0</v>
      </c>
      <c r="E35" s="11">
        <v>0</v>
      </c>
      <c r="F35" s="11">
        <v>0</v>
      </c>
      <c r="G35" s="11">
        <v>0</v>
      </c>
      <c r="H35" s="11">
        <v>0</v>
      </c>
      <c r="I35" s="11">
        <v>0</v>
      </c>
      <c r="J35" s="11">
        <v>0</v>
      </c>
      <c r="K35" s="11">
        <v>0</v>
      </c>
      <c r="L35" s="11">
        <v>0</v>
      </c>
      <c r="M35" s="11">
        <v>0</v>
      </c>
      <c r="N35" s="11">
        <v>0</v>
      </c>
      <c r="O35" s="11">
        <v>0</v>
      </c>
      <c r="P35" s="11">
        <v>0</v>
      </c>
      <c r="Q35" s="11">
        <v>0</v>
      </c>
      <c r="R35" s="11">
        <v>0</v>
      </c>
      <c r="S35" s="11">
        <v>0</v>
      </c>
      <c r="T35" s="11">
        <v>0</v>
      </c>
      <c r="U35" s="11">
        <v>0</v>
      </c>
      <c r="V35" s="11">
        <v>0</v>
      </c>
    </row>
    <row r="36" spans="1:22">
      <c r="A36" s="184" t="s">
        <v>1195</v>
      </c>
      <c r="B36" s="11">
        <v>555</v>
      </c>
      <c r="C36" s="11">
        <v>99</v>
      </c>
      <c r="D36" s="11">
        <v>0</v>
      </c>
      <c r="E36" s="11">
        <v>0</v>
      </c>
      <c r="F36" s="11">
        <v>0</v>
      </c>
      <c r="G36" s="11">
        <v>0</v>
      </c>
      <c r="H36" s="11">
        <v>0</v>
      </c>
      <c r="I36" s="11">
        <v>0</v>
      </c>
      <c r="J36" s="11">
        <v>0</v>
      </c>
      <c r="K36" s="11">
        <v>0</v>
      </c>
      <c r="L36" s="11">
        <v>99</v>
      </c>
      <c r="M36" s="11">
        <v>0</v>
      </c>
      <c r="N36" s="11">
        <v>0</v>
      </c>
      <c r="O36" s="11">
        <v>0</v>
      </c>
      <c r="P36" s="11">
        <v>0</v>
      </c>
      <c r="Q36" s="11">
        <v>0</v>
      </c>
      <c r="R36" s="11">
        <v>0</v>
      </c>
      <c r="S36" s="11">
        <v>654</v>
      </c>
      <c r="T36" s="11">
        <v>654</v>
      </c>
      <c r="U36" s="11">
        <v>0</v>
      </c>
      <c r="V36" s="11">
        <v>0</v>
      </c>
    </row>
    <row r="37" spans="1:22">
      <c r="A37" s="184" t="s">
        <v>440</v>
      </c>
      <c r="B37" s="11">
        <v>7535</v>
      </c>
      <c r="C37" s="11">
        <v>3279</v>
      </c>
      <c r="D37" s="11">
        <v>0</v>
      </c>
      <c r="E37" s="11">
        <v>0</v>
      </c>
      <c r="F37" s="11">
        <v>226</v>
      </c>
      <c r="G37" s="11">
        <v>0</v>
      </c>
      <c r="H37" s="11">
        <v>0</v>
      </c>
      <c r="I37" s="11">
        <v>0</v>
      </c>
      <c r="J37" s="11">
        <v>0</v>
      </c>
      <c r="K37" s="11">
        <v>0</v>
      </c>
      <c r="L37" s="11">
        <v>3782</v>
      </c>
      <c r="M37" s="11">
        <v>0</v>
      </c>
      <c r="N37" s="11">
        <v>0</v>
      </c>
      <c r="O37" s="11">
        <v>-729</v>
      </c>
      <c r="P37" s="11">
        <v>0</v>
      </c>
      <c r="Q37" s="11">
        <v>0</v>
      </c>
      <c r="R37" s="11">
        <v>0</v>
      </c>
      <c r="S37" s="11">
        <v>10814</v>
      </c>
      <c r="T37" s="11">
        <v>10814</v>
      </c>
      <c r="U37" s="11">
        <v>0</v>
      </c>
      <c r="V37" s="11">
        <v>0</v>
      </c>
    </row>
    <row r="38" spans="1:22">
      <c r="A38" s="184" t="s">
        <v>1196</v>
      </c>
      <c r="B38" s="11">
        <v>0</v>
      </c>
      <c r="C38" s="11">
        <v>0</v>
      </c>
      <c r="D38" s="11">
        <v>0</v>
      </c>
      <c r="E38" s="11">
        <v>0</v>
      </c>
      <c r="F38" s="11">
        <v>0</v>
      </c>
      <c r="G38" s="11">
        <v>0</v>
      </c>
      <c r="H38" s="11">
        <v>0</v>
      </c>
      <c r="I38" s="11">
        <v>0</v>
      </c>
      <c r="J38" s="11">
        <v>0</v>
      </c>
      <c r="K38" s="11">
        <v>0</v>
      </c>
      <c r="L38" s="11">
        <v>0</v>
      </c>
      <c r="M38" s="11">
        <v>0</v>
      </c>
      <c r="N38" s="11">
        <v>0</v>
      </c>
      <c r="O38" s="11">
        <v>0</v>
      </c>
      <c r="P38" s="11">
        <v>0</v>
      </c>
      <c r="Q38" s="11">
        <v>0</v>
      </c>
      <c r="R38" s="11">
        <v>0</v>
      </c>
      <c r="S38" s="11">
        <v>0</v>
      </c>
      <c r="T38" s="11">
        <v>0</v>
      </c>
      <c r="U38" s="11">
        <v>0</v>
      </c>
      <c r="V38" s="11">
        <v>0</v>
      </c>
    </row>
    <row r="39" spans="1:22">
      <c r="A39" s="184" t="s">
        <v>1197</v>
      </c>
      <c r="B39" s="11">
        <v>0</v>
      </c>
      <c r="C39" s="11">
        <v>0</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row>
    <row r="40" spans="1:22">
      <c r="A40" s="184" t="s">
        <v>1198</v>
      </c>
      <c r="B40" s="11">
        <v>0</v>
      </c>
      <c r="C40" s="11">
        <v>0</v>
      </c>
      <c r="D40" s="11">
        <v>0</v>
      </c>
      <c r="E40" s="11">
        <v>0</v>
      </c>
      <c r="F40" s="11">
        <v>0</v>
      </c>
      <c r="G40" s="11">
        <v>0</v>
      </c>
      <c r="H40" s="11">
        <v>0</v>
      </c>
      <c r="I40" s="11">
        <v>0</v>
      </c>
      <c r="J40" s="11">
        <v>0</v>
      </c>
      <c r="K40" s="11">
        <v>0</v>
      </c>
      <c r="L40" s="11">
        <v>0</v>
      </c>
      <c r="M40" s="11">
        <v>0</v>
      </c>
      <c r="N40" s="11">
        <v>0</v>
      </c>
      <c r="O40" s="11">
        <v>0</v>
      </c>
      <c r="P40" s="11">
        <v>0</v>
      </c>
      <c r="Q40" s="11">
        <v>0</v>
      </c>
      <c r="R40" s="11">
        <v>0</v>
      </c>
      <c r="S40" s="11">
        <v>0</v>
      </c>
      <c r="T40" s="11">
        <v>0</v>
      </c>
      <c r="U40" s="11">
        <v>0</v>
      </c>
      <c r="V40" s="11">
        <v>0</v>
      </c>
    </row>
    <row r="41" spans="1:22">
      <c r="A41" s="184" t="s">
        <v>1199</v>
      </c>
      <c r="B41" s="11">
        <v>0</v>
      </c>
      <c r="C41" s="11">
        <v>0</v>
      </c>
      <c r="D41" s="11">
        <v>0</v>
      </c>
      <c r="E41" s="11">
        <v>0</v>
      </c>
      <c r="F41" s="11">
        <v>0</v>
      </c>
      <c r="G41" s="11">
        <v>0</v>
      </c>
      <c r="H41" s="11">
        <v>0</v>
      </c>
      <c r="I41" s="11">
        <v>0</v>
      </c>
      <c r="J41" s="11">
        <v>0</v>
      </c>
      <c r="K41" s="11">
        <v>0</v>
      </c>
      <c r="L41" s="11">
        <v>0</v>
      </c>
      <c r="M41" s="11">
        <v>0</v>
      </c>
      <c r="N41" s="11">
        <v>0</v>
      </c>
      <c r="O41" s="11">
        <v>0</v>
      </c>
      <c r="P41" s="11">
        <v>0</v>
      </c>
      <c r="Q41" s="11">
        <v>0</v>
      </c>
      <c r="R41" s="11">
        <v>0</v>
      </c>
      <c r="S41" s="11">
        <v>0</v>
      </c>
      <c r="T41" s="11">
        <v>0</v>
      </c>
      <c r="U41" s="11">
        <v>0</v>
      </c>
      <c r="V41" s="11">
        <v>0</v>
      </c>
    </row>
    <row r="42" spans="1:22">
      <c r="A42" s="184" t="s">
        <v>1200</v>
      </c>
      <c r="B42" s="11">
        <v>0</v>
      </c>
      <c r="C42" s="11">
        <v>0</v>
      </c>
      <c r="D42" s="11">
        <v>0</v>
      </c>
      <c r="E42" s="11">
        <v>0</v>
      </c>
      <c r="F42" s="11">
        <v>0</v>
      </c>
      <c r="G42" s="11">
        <v>0</v>
      </c>
      <c r="H42" s="11">
        <v>0</v>
      </c>
      <c r="I42" s="11">
        <v>0</v>
      </c>
      <c r="J42" s="11">
        <v>0</v>
      </c>
      <c r="K42" s="11">
        <v>0</v>
      </c>
      <c r="L42" s="11">
        <v>0</v>
      </c>
      <c r="M42" s="11">
        <v>0</v>
      </c>
      <c r="N42" s="11">
        <v>0</v>
      </c>
      <c r="O42" s="11">
        <v>0</v>
      </c>
      <c r="P42" s="11">
        <v>0</v>
      </c>
      <c r="Q42" s="11">
        <v>0</v>
      </c>
      <c r="R42" s="11">
        <v>0</v>
      </c>
      <c r="S42" s="11">
        <v>0</v>
      </c>
      <c r="T42" s="11">
        <v>0</v>
      </c>
      <c r="U42" s="11">
        <v>0</v>
      </c>
      <c r="V42" s="11">
        <v>0</v>
      </c>
    </row>
    <row r="43" spans="1:22">
      <c r="A43" s="184" t="s">
        <v>1201</v>
      </c>
      <c r="B43" s="11">
        <v>0</v>
      </c>
      <c r="C43" s="11">
        <v>0</v>
      </c>
      <c r="D43" s="11">
        <v>0</v>
      </c>
      <c r="E43" s="11">
        <v>0</v>
      </c>
      <c r="F43" s="11">
        <v>0</v>
      </c>
      <c r="G43" s="11">
        <v>0</v>
      </c>
      <c r="H43" s="11">
        <v>0</v>
      </c>
      <c r="I43" s="11">
        <v>0</v>
      </c>
      <c r="J43" s="11">
        <v>0</v>
      </c>
      <c r="K43" s="11">
        <v>0</v>
      </c>
      <c r="L43" s="11">
        <v>0</v>
      </c>
      <c r="M43" s="11">
        <v>0</v>
      </c>
      <c r="N43" s="11">
        <v>0</v>
      </c>
      <c r="O43" s="11">
        <v>0</v>
      </c>
      <c r="P43" s="11">
        <v>0</v>
      </c>
      <c r="Q43" s="11">
        <v>0</v>
      </c>
      <c r="R43" s="11">
        <v>0</v>
      </c>
      <c r="S43" s="11">
        <v>0</v>
      </c>
      <c r="T43" s="11">
        <v>0</v>
      </c>
      <c r="U43" s="11">
        <v>0</v>
      </c>
      <c r="V43" s="11">
        <v>0</v>
      </c>
    </row>
    <row r="44" spans="1:22">
      <c r="A44" s="184" t="s">
        <v>1202</v>
      </c>
      <c r="B44" s="11">
        <v>0</v>
      </c>
      <c r="C44" s="11">
        <v>0</v>
      </c>
      <c r="D44" s="11">
        <v>0</v>
      </c>
      <c r="E44" s="11">
        <v>0</v>
      </c>
      <c r="F44" s="11">
        <v>0</v>
      </c>
      <c r="G44" s="11">
        <v>0</v>
      </c>
      <c r="H44" s="11">
        <v>0</v>
      </c>
      <c r="I44" s="11">
        <v>0</v>
      </c>
      <c r="J44" s="11">
        <v>0</v>
      </c>
      <c r="K44" s="11">
        <v>0</v>
      </c>
      <c r="L44" s="11">
        <v>0</v>
      </c>
      <c r="M44" s="11">
        <v>0</v>
      </c>
      <c r="N44" s="11">
        <v>0</v>
      </c>
      <c r="O44" s="11">
        <v>0</v>
      </c>
      <c r="P44" s="11">
        <v>0</v>
      </c>
      <c r="Q44" s="11">
        <v>0</v>
      </c>
      <c r="R44" s="11">
        <v>0</v>
      </c>
      <c r="S44" s="11">
        <v>0</v>
      </c>
      <c r="T44" s="11">
        <v>0</v>
      </c>
      <c r="U44" s="11">
        <v>0</v>
      </c>
      <c r="V44" s="11">
        <v>0</v>
      </c>
    </row>
    <row r="45" spans="1:22">
      <c r="A45" s="184" t="s">
        <v>1203</v>
      </c>
      <c r="B45" s="11">
        <v>0</v>
      </c>
      <c r="C45" s="11">
        <v>0</v>
      </c>
      <c r="D45" s="11">
        <v>0</v>
      </c>
      <c r="E45" s="11">
        <v>0</v>
      </c>
      <c r="F45" s="11">
        <v>0</v>
      </c>
      <c r="G45" s="11">
        <v>0</v>
      </c>
      <c r="H45" s="11">
        <v>0</v>
      </c>
      <c r="I45" s="11">
        <v>0</v>
      </c>
      <c r="J45" s="11">
        <v>0</v>
      </c>
      <c r="K45" s="11">
        <v>0</v>
      </c>
      <c r="L45" s="11">
        <v>0</v>
      </c>
      <c r="M45" s="11">
        <v>0</v>
      </c>
      <c r="N45" s="11">
        <v>0</v>
      </c>
      <c r="O45" s="11">
        <v>0</v>
      </c>
      <c r="P45" s="11">
        <v>0</v>
      </c>
      <c r="Q45" s="11">
        <v>0</v>
      </c>
      <c r="R45" s="11">
        <v>0</v>
      </c>
      <c r="S45" s="11">
        <v>0</v>
      </c>
      <c r="T45" s="11">
        <v>0</v>
      </c>
      <c r="U45" s="11">
        <v>0</v>
      </c>
      <c r="V45" s="11">
        <v>0</v>
      </c>
    </row>
    <row r="46" spans="1:22">
      <c r="A46" s="184" t="s">
        <v>1204</v>
      </c>
      <c r="B46" s="11">
        <v>0</v>
      </c>
      <c r="C46" s="11">
        <v>0</v>
      </c>
      <c r="D46" s="11">
        <v>0</v>
      </c>
      <c r="E46" s="11">
        <v>0</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0</v>
      </c>
    </row>
    <row r="47" spans="1:22">
      <c r="A47" s="184" t="s">
        <v>442</v>
      </c>
      <c r="B47" s="11">
        <v>1945</v>
      </c>
      <c r="C47" s="11">
        <v>342</v>
      </c>
      <c r="D47" s="11">
        <v>0</v>
      </c>
      <c r="E47" s="11">
        <v>0</v>
      </c>
      <c r="F47" s="11">
        <v>0</v>
      </c>
      <c r="G47" s="11">
        <v>0</v>
      </c>
      <c r="H47" s="11">
        <v>0</v>
      </c>
      <c r="I47" s="11">
        <v>0</v>
      </c>
      <c r="J47" s="11">
        <v>0</v>
      </c>
      <c r="K47" s="11">
        <v>0</v>
      </c>
      <c r="L47" s="11">
        <v>447</v>
      </c>
      <c r="M47" s="11">
        <v>0</v>
      </c>
      <c r="N47" s="11">
        <v>0</v>
      </c>
      <c r="O47" s="11">
        <v>-105</v>
      </c>
      <c r="P47" s="11">
        <v>0</v>
      </c>
      <c r="Q47" s="11">
        <v>0</v>
      </c>
      <c r="R47" s="11">
        <v>0</v>
      </c>
      <c r="S47" s="11">
        <v>2287</v>
      </c>
      <c r="T47" s="11">
        <v>2287</v>
      </c>
      <c r="U47" s="11">
        <v>0</v>
      </c>
      <c r="V47" s="11">
        <v>0</v>
      </c>
    </row>
    <row r="48" spans="1:22">
      <c r="A48" s="184" t="s">
        <v>1205</v>
      </c>
      <c r="B48" s="11">
        <v>0</v>
      </c>
      <c r="C48" s="11">
        <v>0</v>
      </c>
      <c r="D48" s="11">
        <v>0</v>
      </c>
      <c r="E48" s="11">
        <v>0</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row>
    <row r="49" spans="1:22">
      <c r="A49" s="184" t="s">
        <v>1206</v>
      </c>
      <c r="B49" s="11">
        <v>0</v>
      </c>
      <c r="C49" s="11">
        <v>0</v>
      </c>
      <c r="D49" s="11">
        <v>0</v>
      </c>
      <c r="E49" s="11">
        <v>0</v>
      </c>
      <c r="F49" s="11">
        <v>0</v>
      </c>
      <c r="G49" s="11">
        <v>0</v>
      </c>
      <c r="H49" s="11">
        <v>0</v>
      </c>
      <c r="I49" s="11">
        <v>0</v>
      </c>
      <c r="J49" s="11">
        <v>0</v>
      </c>
      <c r="K49" s="11">
        <v>0</v>
      </c>
      <c r="L49" s="11">
        <v>0</v>
      </c>
      <c r="M49" s="11">
        <v>0</v>
      </c>
      <c r="N49" s="11">
        <v>0</v>
      </c>
      <c r="O49" s="11">
        <v>0</v>
      </c>
      <c r="P49" s="11">
        <v>0</v>
      </c>
      <c r="Q49" s="11">
        <v>0</v>
      </c>
      <c r="R49" s="11">
        <v>0</v>
      </c>
      <c r="S49" s="11">
        <v>0</v>
      </c>
      <c r="T49" s="11">
        <v>0</v>
      </c>
      <c r="U49" s="11">
        <v>0</v>
      </c>
      <c r="V49" s="11">
        <v>0</v>
      </c>
    </row>
    <row r="50" spans="1:22">
      <c r="A50" s="184" t="s">
        <v>1207</v>
      </c>
      <c r="B50" s="11">
        <v>0</v>
      </c>
      <c r="C50" s="11">
        <v>0</v>
      </c>
      <c r="D50" s="11">
        <v>0</v>
      </c>
      <c r="E50" s="11">
        <v>0</v>
      </c>
      <c r="F50" s="11">
        <v>0</v>
      </c>
      <c r="G50" s="11">
        <v>0</v>
      </c>
      <c r="H50" s="11">
        <v>0</v>
      </c>
      <c r="I50" s="11">
        <v>0</v>
      </c>
      <c r="J50" s="11">
        <v>0</v>
      </c>
      <c r="K50" s="11">
        <v>0</v>
      </c>
      <c r="L50" s="11">
        <v>0</v>
      </c>
      <c r="M50" s="11">
        <v>0</v>
      </c>
      <c r="N50" s="11">
        <v>0</v>
      </c>
      <c r="O50" s="11">
        <v>0</v>
      </c>
      <c r="P50" s="11">
        <v>0</v>
      </c>
      <c r="Q50" s="11">
        <v>0</v>
      </c>
      <c r="R50" s="11">
        <v>0</v>
      </c>
      <c r="S50" s="11">
        <v>0</v>
      </c>
      <c r="T50" s="11">
        <v>0</v>
      </c>
      <c r="U50" s="11">
        <v>0</v>
      </c>
      <c r="V50" s="11">
        <v>0</v>
      </c>
    </row>
    <row r="51" spans="1:22">
      <c r="A51" s="184" t="s">
        <v>1208</v>
      </c>
      <c r="B51" s="11">
        <v>511</v>
      </c>
      <c r="C51" s="11">
        <v>956</v>
      </c>
      <c r="D51" s="11">
        <v>0</v>
      </c>
      <c r="E51" s="11">
        <v>0</v>
      </c>
      <c r="F51" s="11">
        <v>0</v>
      </c>
      <c r="G51" s="11">
        <v>0</v>
      </c>
      <c r="H51" s="11">
        <v>0</v>
      </c>
      <c r="I51" s="11">
        <v>0</v>
      </c>
      <c r="J51" s="11">
        <v>0</v>
      </c>
      <c r="K51" s="11">
        <v>0</v>
      </c>
      <c r="L51" s="11">
        <v>1036</v>
      </c>
      <c r="M51" s="11">
        <v>0</v>
      </c>
      <c r="N51" s="11">
        <v>0</v>
      </c>
      <c r="O51" s="11">
        <v>-80</v>
      </c>
      <c r="P51" s="11">
        <v>0</v>
      </c>
      <c r="Q51" s="11">
        <v>0</v>
      </c>
      <c r="R51" s="11">
        <v>0</v>
      </c>
      <c r="S51" s="11">
        <v>1467</v>
      </c>
      <c r="T51" s="11">
        <v>1467</v>
      </c>
      <c r="U51" s="11">
        <v>0</v>
      </c>
      <c r="V51" s="11">
        <v>0</v>
      </c>
    </row>
    <row r="52" spans="1:22">
      <c r="A52" s="184" t="s">
        <v>450</v>
      </c>
      <c r="B52" s="11">
        <v>1434</v>
      </c>
      <c r="C52" s="11">
        <v>-614</v>
      </c>
      <c r="D52" s="11">
        <v>0</v>
      </c>
      <c r="E52" s="11">
        <v>0</v>
      </c>
      <c r="F52" s="11">
        <v>0</v>
      </c>
      <c r="G52" s="11">
        <v>0</v>
      </c>
      <c r="H52" s="11">
        <v>0</v>
      </c>
      <c r="I52" s="11">
        <v>0</v>
      </c>
      <c r="J52" s="11">
        <v>0</v>
      </c>
      <c r="K52" s="11">
        <v>0</v>
      </c>
      <c r="L52" s="11">
        <v>-589</v>
      </c>
      <c r="M52" s="11">
        <v>0</v>
      </c>
      <c r="N52" s="11">
        <v>0</v>
      </c>
      <c r="O52" s="11">
        <v>-25</v>
      </c>
      <c r="P52" s="11">
        <v>0</v>
      </c>
      <c r="Q52" s="11">
        <v>0</v>
      </c>
      <c r="R52" s="11">
        <v>0</v>
      </c>
      <c r="S52" s="11">
        <v>820</v>
      </c>
      <c r="T52" s="11">
        <v>820</v>
      </c>
      <c r="U52" s="11">
        <v>0</v>
      </c>
      <c r="V52" s="11">
        <v>0</v>
      </c>
    </row>
    <row r="53" spans="1:22">
      <c r="A53" s="184" t="s">
        <v>452</v>
      </c>
      <c r="B53" s="11">
        <v>40412</v>
      </c>
      <c r="C53" s="11">
        <v>12137</v>
      </c>
      <c r="D53" s="11">
        <v>0</v>
      </c>
      <c r="E53" s="11">
        <v>1641</v>
      </c>
      <c r="F53" s="11">
        <v>655</v>
      </c>
      <c r="G53" s="11">
        <v>0</v>
      </c>
      <c r="H53" s="11">
        <v>0</v>
      </c>
      <c r="I53" s="11">
        <v>0</v>
      </c>
      <c r="J53" s="11">
        <v>2190</v>
      </c>
      <c r="K53" s="11">
        <v>0</v>
      </c>
      <c r="L53" s="11">
        <v>7651</v>
      </c>
      <c r="M53" s="11">
        <v>0</v>
      </c>
      <c r="N53" s="11">
        <v>0</v>
      </c>
      <c r="O53" s="11">
        <v>0</v>
      </c>
      <c r="P53" s="11">
        <v>0</v>
      </c>
      <c r="Q53" s="11">
        <v>0</v>
      </c>
      <c r="R53" s="11">
        <v>0</v>
      </c>
      <c r="S53" s="11">
        <v>52549</v>
      </c>
      <c r="T53" s="11">
        <v>52549</v>
      </c>
      <c r="U53" s="11">
        <v>0</v>
      </c>
      <c r="V53" s="11">
        <v>0</v>
      </c>
    </row>
    <row r="54" spans="1:22">
      <c r="A54" s="184" t="s">
        <v>1209</v>
      </c>
      <c r="B54" s="11">
        <v>2591</v>
      </c>
      <c r="C54" s="11">
        <v>1200</v>
      </c>
      <c r="D54" s="11">
        <v>0</v>
      </c>
      <c r="E54" s="11">
        <v>0</v>
      </c>
      <c r="F54" s="11">
        <v>0</v>
      </c>
      <c r="G54" s="11">
        <v>0</v>
      </c>
      <c r="H54" s="11">
        <v>0</v>
      </c>
      <c r="I54" s="11">
        <v>0</v>
      </c>
      <c r="J54" s="11">
        <v>1120</v>
      </c>
      <c r="K54" s="11">
        <v>0</v>
      </c>
      <c r="L54" s="11">
        <v>80</v>
      </c>
      <c r="M54" s="11">
        <v>0</v>
      </c>
      <c r="N54" s="11">
        <v>0</v>
      </c>
      <c r="O54" s="11">
        <v>0</v>
      </c>
      <c r="P54" s="11">
        <v>0</v>
      </c>
      <c r="Q54" s="11">
        <v>0</v>
      </c>
      <c r="R54" s="11">
        <v>0</v>
      </c>
      <c r="S54" s="11">
        <v>3791</v>
      </c>
      <c r="T54" s="11">
        <v>3791</v>
      </c>
      <c r="U54" s="11">
        <v>0</v>
      </c>
      <c r="V54" s="11">
        <v>0</v>
      </c>
    </row>
    <row r="55" spans="1:22">
      <c r="A55" s="184" t="s">
        <v>1210</v>
      </c>
      <c r="B55" s="11">
        <v>30653</v>
      </c>
      <c r="C55" s="11">
        <v>9185</v>
      </c>
      <c r="D55" s="11">
        <v>0</v>
      </c>
      <c r="E55" s="11">
        <v>495</v>
      </c>
      <c r="F55" s="11">
        <v>255</v>
      </c>
      <c r="G55" s="11">
        <v>0</v>
      </c>
      <c r="H55" s="11">
        <v>0</v>
      </c>
      <c r="I55" s="11">
        <v>0</v>
      </c>
      <c r="J55" s="11">
        <v>1070</v>
      </c>
      <c r="K55" s="11">
        <v>0</v>
      </c>
      <c r="L55" s="11">
        <v>7365</v>
      </c>
      <c r="M55" s="11">
        <v>0</v>
      </c>
      <c r="N55" s="11">
        <v>0</v>
      </c>
      <c r="O55" s="11">
        <v>0</v>
      </c>
      <c r="P55" s="11">
        <v>0</v>
      </c>
      <c r="Q55" s="11">
        <v>0</v>
      </c>
      <c r="R55" s="11">
        <v>0</v>
      </c>
      <c r="S55" s="11">
        <v>39838</v>
      </c>
      <c r="T55" s="11">
        <v>39838</v>
      </c>
      <c r="U55" s="11">
        <v>0</v>
      </c>
      <c r="V55" s="11">
        <v>0</v>
      </c>
    </row>
    <row r="56" spans="1:22">
      <c r="A56" s="184" t="s">
        <v>1211</v>
      </c>
      <c r="B56" s="11">
        <v>252</v>
      </c>
      <c r="C56" s="11">
        <v>0</v>
      </c>
      <c r="D56" s="11">
        <v>0</v>
      </c>
      <c r="E56" s="11">
        <v>0</v>
      </c>
      <c r="F56" s="11">
        <v>0</v>
      </c>
      <c r="G56" s="11">
        <v>0</v>
      </c>
      <c r="H56" s="11">
        <v>0</v>
      </c>
      <c r="I56" s="11">
        <v>0</v>
      </c>
      <c r="J56" s="11">
        <v>0</v>
      </c>
      <c r="K56" s="11">
        <v>0</v>
      </c>
      <c r="L56" s="11">
        <v>0</v>
      </c>
      <c r="M56" s="11">
        <v>0</v>
      </c>
      <c r="N56" s="11">
        <v>0</v>
      </c>
      <c r="O56" s="11">
        <v>0</v>
      </c>
      <c r="P56" s="11">
        <v>0</v>
      </c>
      <c r="Q56" s="11">
        <v>0</v>
      </c>
      <c r="R56" s="11">
        <v>0</v>
      </c>
      <c r="S56" s="11">
        <v>252</v>
      </c>
      <c r="T56" s="11">
        <v>252</v>
      </c>
      <c r="U56" s="11">
        <v>0</v>
      </c>
      <c r="V56" s="11">
        <v>0</v>
      </c>
    </row>
    <row r="57" spans="1:22">
      <c r="A57" s="184" t="s">
        <v>1212</v>
      </c>
      <c r="B57" s="11">
        <v>2019</v>
      </c>
      <c r="C57" s="11">
        <v>507</v>
      </c>
      <c r="D57" s="11">
        <v>0</v>
      </c>
      <c r="E57" s="11">
        <v>0</v>
      </c>
      <c r="F57" s="11">
        <v>0</v>
      </c>
      <c r="G57" s="11">
        <v>0</v>
      </c>
      <c r="H57" s="11">
        <v>0</v>
      </c>
      <c r="I57" s="11">
        <v>0</v>
      </c>
      <c r="J57" s="11">
        <v>0</v>
      </c>
      <c r="K57" s="11">
        <v>0</v>
      </c>
      <c r="L57" s="11">
        <v>507</v>
      </c>
      <c r="M57" s="11">
        <v>0</v>
      </c>
      <c r="N57" s="11">
        <v>0</v>
      </c>
      <c r="O57" s="11">
        <v>0</v>
      </c>
      <c r="P57" s="11">
        <v>0</v>
      </c>
      <c r="Q57" s="11">
        <v>0</v>
      </c>
      <c r="R57" s="11">
        <v>0</v>
      </c>
      <c r="S57" s="11">
        <v>2526</v>
      </c>
      <c r="T57" s="11">
        <v>2526</v>
      </c>
      <c r="U57" s="11">
        <v>0</v>
      </c>
      <c r="V57" s="11">
        <v>0</v>
      </c>
    </row>
    <row r="58" spans="1:22">
      <c r="A58" s="184" t="s">
        <v>1213</v>
      </c>
      <c r="B58" s="11">
        <v>2886</v>
      </c>
      <c r="C58" s="11">
        <v>1378</v>
      </c>
      <c r="D58" s="11">
        <v>0</v>
      </c>
      <c r="E58" s="11">
        <v>0</v>
      </c>
      <c r="F58" s="11">
        <v>400</v>
      </c>
      <c r="G58" s="11">
        <v>0</v>
      </c>
      <c r="H58" s="11">
        <v>0</v>
      </c>
      <c r="I58" s="11">
        <v>0</v>
      </c>
      <c r="J58" s="11">
        <v>0</v>
      </c>
      <c r="K58" s="11">
        <v>0</v>
      </c>
      <c r="L58" s="11">
        <v>978</v>
      </c>
      <c r="M58" s="11">
        <v>0</v>
      </c>
      <c r="N58" s="11">
        <v>0</v>
      </c>
      <c r="O58" s="11">
        <v>0</v>
      </c>
      <c r="P58" s="11">
        <v>0</v>
      </c>
      <c r="Q58" s="11">
        <v>0</v>
      </c>
      <c r="R58" s="11">
        <v>0</v>
      </c>
      <c r="S58" s="11">
        <v>4264</v>
      </c>
      <c r="T58" s="11">
        <v>4264</v>
      </c>
      <c r="U58" s="11">
        <v>0</v>
      </c>
      <c r="V58" s="11">
        <v>0</v>
      </c>
    </row>
    <row r="59" spans="1:22">
      <c r="A59" s="184" t="s">
        <v>1214</v>
      </c>
      <c r="B59" s="11">
        <v>568</v>
      </c>
      <c r="C59" s="11">
        <v>157</v>
      </c>
      <c r="D59" s="11">
        <v>0</v>
      </c>
      <c r="E59" s="11">
        <v>0</v>
      </c>
      <c r="F59" s="11">
        <v>0</v>
      </c>
      <c r="G59" s="11">
        <v>0</v>
      </c>
      <c r="H59" s="11">
        <v>0</v>
      </c>
      <c r="I59" s="11">
        <v>0</v>
      </c>
      <c r="J59" s="11">
        <v>0</v>
      </c>
      <c r="K59" s="11">
        <v>0</v>
      </c>
      <c r="L59" s="11">
        <v>157</v>
      </c>
      <c r="M59" s="11">
        <v>0</v>
      </c>
      <c r="N59" s="11">
        <v>0</v>
      </c>
      <c r="O59" s="11">
        <v>0</v>
      </c>
      <c r="P59" s="11">
        <v>0</v>
      </c>
      <c r="Q59" s="11">
        <v>0</v>
      </c>
      <c r="R59" s="11">
        <v>0</v>
      </c>
      <c r="S59" s="11">
        <v>725</v>
      </c>
      <c r="T59" s="11">
        <v>725</v>
      </c>
      <c r="U59" s="11">
        <v>0</v>
      </c>
      <c r="V59" s="11">
        <v>0</v>
      </c>
    </row>
    <row r="60" spans="1:22">
      <c r="A60" s="184" t="s">
        <v>1215</v>
      </c>
      <c r="B60" s="11">
        <v>0</v>
      </c>
      <c r="C60" s="11">
        <v>0</v>
      </c>
      <c r="D60" s="11">
        <v>0</v>
      </c>
      <c r="E60" s="11">
        <v>0</v>
      </c>
      <c r="F60" s="11">
        <v>0</v>
      </c>
      <c r="G60" s="11">
        <v>0</v>
      </c>
      <c r="H60" s="11">
        <v>0</v>
      </c>
      <c r="I60" s="11">
        <v>0</v>
      </c>
      <c r="J60" s="11">
        <v>0</v>
      </c>
      <c r="K60" s="11">
        <v>0</v>
      </c>
      <c r="L60" s="11">
        <v>0</v>
      </c>
      <c r="M60" s="11">
        <v>0</v>
      </c>
      <c r="N60" s="11">
        <v>0</v>
      </c>
      <c r="O60" s="11">
        <v>0</v>
      </c>
      <c r="P60" s="11">
        <v>0</v>
      </c>
      <c r="Q60" s="11">
        <v>0</v>
      </c>
      <c r="R60" s="11">
        <v>0</v>
      </c>
      <c r="S60" s="11">
        <v>0</v>
      </c>
      <c r="T60" s="11">
        <v>0</v>
      </c>
      <c r="U60" s="11">
        <v>0</v>
      </c>
      <c r="V60" s="11">
        <v>0</v>
      </c>
    </row>
    <row r="61" spans="1:22">
      <c r="A61" s="184" t="s">
        <v>1216</v>
      </c>
      <c r="B61" s="11">
        <v>864</v>
      </c>
      <c r="C61" s="11">
        <v>185</v>
      </c>
      <c r="D61" s="11">
        <v>0</v>
      </c>
      <c r="E61" s="11">
        <v>0</v>
      </c>
      <c r="F61" s="11">
        <v>0</v>
      </c>
      <c r="G61" s="11">
        <v>0</v>
      </c>
      <c r="H61" s="11">
        <v>0</v>
      </c>
      <c r="I61" s="11">
        <v>0</v>
      </c>
      <c r="J61" s="11">
        <v>0</v>
      </c>
      <c r="K61" s="11">
        <v>0</v>
      </c>
      <c r="L61" s="11">
        <v>185</v>
      </c>
      <c r="M61" s="11">
        <v>0</v>
      </c>
      <c r="N61" s="11">
        <v>0</v>
      </c>
      <c r="O61" s="11">
        <v>0</v>
      </c>
      <c r="P61" s="11">
        <v>0</v>
      </c>
      <c r="Q61" s="11">
        <v>0</v>
      </c>
      <c r="R61" s="11">
        <v>0</v>
      </c>
      <c r="S61" s="11">
        <v>1049</v>
      </c>
      <c r="T61" s="11">
        <v>1049</v>
      </c>
      <c r="U61" s="11">
        <v>0</v>
      </c>
      <c r="V61" s="11">
        <v>0</v>
      </c>
    </row>
    <row r="62" spans="1:22">
      <c r="A62" s="184" t="s">
        <v>1217</v>
      </c>
      <c r="B62" s="11">
        <v>0</v>
      </c>
      <c r="C62" s="11">
        <v>0</v>
      </c>
      <c r="D62" s="11">
        <v>0</v>
      </c>
      <c r="E62" s="11">
        <v>0</v>
      </c>
      <c r="F62" s="11">
        <v>0</v>
      </c>
      <c r="G62" s="11">
        <v>0</v>
      </c>
      <c r="H62" s="11">
        <v>0</v>
      </c>
      <c r="I62" s="11">
        <v>0</v>
      </c>
      <c r="J62" s="11">
        <v>0</v>
      </c>
      <c r="K62" s="11">
        <v>0</v>
      </c>
      <c r="L62" s="11">
        <v>0</v>
      </c>
      <c r="M62" s="11">
        <v>0</v>
      </c>
      <c r="N62" s="11">
        <v>0</v>
      </c>
      <c r="O62" s="11">
        <v>0</v>
      </c>
      <c r="P62" s="11">
        <v>0</v>
      </c>
      <c r="Q62" s="11">
        <v>0</v>
      </c>
      <c r="R62" s="11">
        <v>0</v>
      </c>
      <c r="S62" s="11">
        <v>0</v>
      </c>
      <c r="T62" s="11">
        <v>0</v>
      </c>
      <c r="U62" s="11">
        <v>0</v>
      </c>
      <c r="V62" s="11">
        <v>0</v>
      </c>
    </row>
    <row r="63" spans="1:22">
      <c r="A63" s="184" t="s">
        <v>1218</v>
      </c>
      <c r="B63" s="11">
        <v>0</v>
      </c>
      <c r="C63" s="11">
        <v>0</v>
      </c>
      <c r="D63" s="11">
        <v>0</v>
      </c>
      <c r="E63" s="11">
        <v>0</v>
      </c>
      <c r="F63" s="11">
        <v>0</v>
      </c>
      <c r="G63" s="11">
        <v>0</v>
      </c>
      <c r="H63" s="11">
        <v>0</v>
      </c>
      <c r="I63" s="11">
        <v>0</v>
      </c>
      <c r="J63" s="11">
        <v>0</v>
      </c>
      <c r="K63" s="11">
        <v>0</v>
      </c>
      <c r="L63" s="11">
        <v>0</v>
      </c>
      <c r="M63" s="11">
        <v>0</v>
      </c>
      <c r="N63" s="11">
        <v>0</v>
      </c>
      <c r="O63" s="11">
        <v>0</v>
      </c>
      <c r="P63" s="11">
        <v>0</v>
      </c>
      <c r="Q63" s="11">
        <v>0</v>
      </c>
      <c r="R63" s="11">
        <v>0</v>
      </c>
      <c r="S63" s="11">
        <v>0</v>
      </c>
      <c r="T63" s="11">
        <v>0</v>
      </c>
      <c r="U63" s="11">
        <v>0</v>
      </c>
      <c r="V63" s="11">
        <v>0</v>
      </c>
    </row>
    <row r="64" spans="1:22">
      <c r="A64" s="184" t="s">
        <v>1219</v>
      </c>
      <c r="B64" s="11">
        <v>0</v>
      </c>
      <c r="C64" s="11">
        <v>0</v>
      </c>
      <c r="D64" s="11">
        <v>0</v>
      </c>
      <c r="E64" s="11">
        <v>0</v>
      </c>
      <c r="F64" s="11">
        <v>0</v>
      </c>
      <c r="G64" s="11">
        <v>0</v>
      </c>
      <c r="H64" s="11">
        <v>0</v>
      </c>
      <c r="I64" s="11">
        <v>0</v>
      </c>
      <c r="J64" s="11">
        <v>0</v>
      </c>
      <c r="K64" s="11">
        <v>0</v>
      </c>
      <c r="L64" s="11">
        <v>0</v>
      </c>
      <c r="M64" s="11">
        <v>0</v>
      </c>
      <c r="N64" s="11">
        <v>0</v>
      </c>
      <c r="O64" s="11">
        <v>0</v>
      </c>
      <c r="P64" s="11">
        <v>0</v>
      </c>
      <c r="Q64" s="11">
        <v>0</v>
      </c>
      <c r="R64" s="11">
        <v>0</v>
      </c>
      <c r="S64" s="11">
        <v>0</v>
      </c>
      <c r="T64" s="11">
        <v>0</v>
      </c>
      <c r="U64" s="11">
        <v>0</v>
      </c>
      <c r="V64" s="11">
        <v>0</v>
      </c>
    </row>
    <row r="65" spans="1:22">
      <c r="A65" s="184" t="s">
        <v>491</v>
      </c>
      <c r="B65" s="11">
        <v>579</v>
      </c>
      <c r="C65" s="11">
        <v>-475</v>
      </c>
      <c r="D65" s="11">
        <v>0</v>
      </c>
      <c r="E65" s="11">
        <v>1146</v>
      </c>
      <c r="F65" s="11">
        <v>0</v>
      </c>
      <c r="G65" s="11">
        <v>0</v>
      </c>
      <c r="H65" s="11">
        <v>0</v>
      </c>
      <c r="I65" s="11">
        <v>0</v>
      </c>
      <c r="J65" s="11">
        <v>0</v>
      </c>
      <c r="K65" s="11">
        <v>0</v>
      </c>
      <c r="L65" s="11">
        <v>-1621</v>
      </c>
      <c r="M65" s="11">
        <v>0</v>
      </c>
      <c r="N65" s="11">
        <v>0</v>
      </c>
      <c r="O65" s="11">
        <v>0</v>
      </c>
      <c r="P65" s="11">
        <v>0</v>
      </c>
      <c r="Q65" s="11">
        <v>0</v>
      </c>
      <c r="R65" s="11">
        <v>0</v>
      </c>
      <c r="S65" s="11">
        <v>104</v>
      </c>
      <c r="T65" s="11">
        <v>104</v>
      </c>
      <c r="U65" s="11">
        <v>0</v>
      </c>
      <c r="V65" s="11">
        <v>0</v>
      </c>
    </row>
    <row r="66" spans="1:22">
      <c r="A66" s="184" t="s">
        <v>493</v>
      </c>
      <c r="B66" s="11">
        <v>50005</v>
      </c>
      <c r="C66" s="11">
        <v>2706</v>
      </c>
      <c r="D66" s="11">
        <v>0</v>
      </c>
      <c r="E66" s="11">
        <v>204</v>
      </c>
      <c r="F66" s="11">
        <v>3523</v>
      </c>
      <c r="G66" s="11">
        <v>0</v>
      </c>
      <c r="H66" s="11">
        <v>0</v>
      </c>
      <c r="I66" s="11">
        <v>0</v>
      </c>
      <c r="J66" s="11">
        <v>3000</v>
      </c>
      <c r="K66" s="11">
        <v>0</v>
      </c>
      <c r="L66" s="11">
        <v>4293</v>
      </c>
      <c r="M66" s="11">
        <v>0</v>
      </c>
      <c r="N66" s="11">
        <v>0</v>
      </c>
      <c r="O66" s="11">
        <v>-7907</v>
      </c>
      <c r="P66" s="11">
        <v>-407</v>
      </c>
      <c r="Q66" s="11">
        <v>0</v>
      </c>
      <c r="R66" s="11">
        <v>0</v>
      </c>
      <c r="S66" s="11">
        <v>52711</v>
      </c>
      <c r="T66" s="11">
        <v>52311</v>
      </c>
      <c r="U66" s="11">
        <v>400</v>
      </c>
      <c r="V66" s="11">
        <v>400</v>
      </c>
    </row>
    <row r="67" spans="1:22">
      <c r="A67" s="184" t="s">
        <v>1220</v>
      </c>
      <c r="B67" s="11">
        <v>757</v>
      </c>
      <c r="C67" s="11">
        <v>-307</v>
      </c>
      <c r="D67" s="11">
        <v>0</v>
      </c>
      <c r="E67" s="11">
        <v>0</v>
      </c>
      <c r="F67" s="11">
        <v>0</v>
      </c>
      <c r="G67" s="11">
        <v>0</v>
      </c>
      <c r="H67" s="11">
        <v>0</v>
      </c>
      <c r="I67" s="11">
        <v>0</v>
      </c>
      <c r="J67" s="11">
        <v>0</v>
      </c>
      <c r="K67" s="11">
        <v>0</v>
      </c>
      <c r="L67" s="11">
        <v>-307</v>
      </c>
      <c r="M67" s="11">
        <v>0</v>
      </c>
      <c r="N67" s="11">
        <v>0</v>
      </c>
      <c r="O67" s="11">
        <v>0</v>
      </c>
      <c r="P67" s="11">
        <v>0</v>
      </c>
      <c r="Q67" s="11">
        <v>0</v>
      </c>
      <c r="R67" s="11">
        <v>0</v>
      </c>
      <c r="S67" s="11">
        <v>450</v>
      </c>
      <c r="T67" s="11">
        <v>450</v>
      </c>
      <c r="U67" s="11">
        <v>0</v>
      </c>
      <c r="V67" s="11">
        <v>0</v>
      </c>
    </row>
    <row r="68" spans="1:22">
      <c r="A68" s="184" t="s">
        <v>1221</v>
      </c>
      <c r="B68" s="11">
        <v>27259</v>
      </c>
      <c r="C68" s="11">
        <v>4507</v>
      </c>
      <c r="D68" s="11">
        <v>0</v>
      </c>
      <c r="E68" s="11">
        <v>204</v>
      </c>
      <c r="F68" s="11">
        <v>2383</v>
      </c>
      <c r="G68" s="11">
        <v>0</v>
      </c>
      <c r="H68" s="11">
        <v>0</v>
      </c>
      <c r="I68" s="11">
        <v>0</v>
      </c>
      <c r="J68" s="11">
        <v>3000</v>
      </c>
      <c r="K68" s="11">
        <v>0</v>
      </c>
      <c r="L68" s="11">
        <v>5322</v>
      </c>
      <c r="M68" s="11">
        <v>0</v>
      </c>
      <c r="N68" s="11">
        <v>0</v>
      </c>
      <c r="O68" s="11">
        <v>-6402</v>
      </c>
      <c r="P68" s="11">
        <v>0</v>
      </c>
      <c r="Q68" s="11">
        <v>0</v>
      </c>
      <c r="R68" s="11">
        <v>0</v>
      </c>
      <c r="S68" s="11">
        <v>31766</v>
      </c>
      <c r="T68" s="11">
        <v>31405</v>
      </c>
      <c r="U68" s="11">
        <v>361</v>
      </c>
      <c r="V68" s="11">
        <v>361</v>
      </c>
    </row>
    <row r="69" spans="1:22">
      <c r="A69" s="184" t="s">
        <v>1222</v>
      </c>
      <c r="B69" s="11">
        <v>14882</v>
      </c>
      <c r="C69" s="11">
        <v>922</v>
      </c>
      <c r="D69" s="11">
        <v>0</v>
      </c>
      <c r="E69" s="11">
        <v>0</v>
      </c>
      <c r="F69" s="11">
        <v>1140</v>
      </c>
      <c r="G69" s="11">
        <v>0</v>
      </c>
      <c r="H69" s="11">
        <v>0</v>
      </c>
      <c r="I69" s="11">
        <v>0</v>
      </c>
      <c r="J69" s="11">
        <v>0</v>
      </c>
      <c r="K69" s="11">
        <v>0</v>
      </c>
      <c r="L69" s="11">
        <v>-218</v>
      </c>
      <c r="M69" s="11">
        <v>0</v>
      </c>
      <c r="N69" s="11">
        <v>0</v>
      </c>
      <c r="O69" s="11">
        <v>0</v>
      </c>
      <c r="P69" s="11">
        <v>0</v>
      </c>
      <c r="Q69" s="11">
        <v>0</v>
      </c>
      <c r="R69" s="11">
        <v>0</v>
      </c>
      <c r="S69" s="11">
        <v>15804</v>
      </c>
      <c r="T69" s="11">
        <v>15765</v>
      </c>
      <c r="U69" s="11">
        <v>39</v>
      </c>
      <c r="V69" s="11">
        <v>39</v>
      </c>
    </row>
    <row r="70" spans="1:22">
      <c r="A70" s="184" t="s">
        <v>1223</v>
      </c>
      <c r="B70" s="11">
        <v>0</v>
      </c>
      <c r="C70" s="11">
        <v>0</v>
      </c>
      <c r="D70" s="11">
        <v>0</v>
      </c>
      <c r="E70" s="11">
        <v>0</v>
      </c>
      <c r="F70" s="11">
        <v>0</v>
      </c>
      <c r="G70" s="11">
        <v>0</v>
      </c>
      <c r="H70" s="11">
        <v>0</v>
      </c>
      <c r="I70" s="11">
        <v>0</v>
      </c>
      <c r="J70" s="11">
        <v>0</v>
      </c>
      <c r="K70" s="11">
        <v>0</v>
      </c>
      <c r="L70" s="11">
        <v>0</v>
      </c>
      <c r="M70" s="11">
        <v>0</v>
      </c>
      <c r="N70" s="11">
        <v>0</v>
      </c>
      <c r="O70" s="11">
        <v>0</v>
      </c>
      <c r="P70" s="11">
        <v>0</v>
      </c>
      <c r="Q70" s="11">
        <v>0</v>
      </c>
      <c r="R70" s="11">
        <v>0</v>
      </c>
      <c r="S70" s="11">
        <v>0</v>
      </c>
      <c r="T70" s="11">
        <v>0</v>
      </c>
      <c r="U70" s="11">
        <v>0</v>
      </c>
      <c r="V70" s="11">
        <v>0</v>
      </c>
    </row>
    <row r="71" spans="1:22">
      <c r="A71" s="184" t="s">
        <v>1224</v>
      </c>
      <c r="B71" s="11">
        <v>0</v>
      </c>
      <c r="C71" s="11">
        <v>0</v>
      </c>
      <c r="D71" s="11">
        <v>0</v>
      </c>
      <c r="E71" s="11">
        <v>0</v>
      </c>
      <c r="F71" s="11">
        <v>0</v>
      </c>
      <c r="G71" s="11">
        <v>0</v>
      </c>
      <c r="H71" s="11">
        <v>0</v>
      </c>
      <c r="I71" s="11">
        <v>0</v>
      </c>
      <c r="J71" s="11">
        <v>0</v>
      </c>
      <c r="K71" s="11">
        <v>0</v>
      </c>
      <c r="L71" s="11">
        <v>0</v>
      </c>
      <c r="M71" s="11">
        <v>0</v>
      </c>
      <c r="N71" s="11">
        <v>0</v>
      </c>
      <c r="O71" s="11">
        <v>0</v>
      </c>
      <c r="P71" s="11">
        <v>0</v>
      </c>
      <c r="Q71" s="11">
        <v>0</v>
      </c>
      <c r="R71" s="11">
        <v>0</v>
      </c>
      <c r="S71" s="11">
        <v>0</v>
      </c>
      <c r="T71" s="11">
        <v>0</v>
      </c>
      <c r="U71" s="11">
        <v>0</v>
      </c>
      <c r="V71" s="11">
        <v>0</v>
      </c>
    </row>
    <row r="72" spans="1:22">
      <c r="A72" s="184" t="s">
        <v>1225</v>
      </c>
      <c r="B72" s="11">
        <v>0</v>
      </c>
      <c r="C72" s="11">
        <v>0</v>
      </c>
      <c r="D72" s="11">
        <v>0</v>
      </c>
      <c r="E72" s="11">
        <v>0</v>
      </c>
      <c r="F72" s="11">
        <v>0</v>
      </c>
      <c r="G72" s="11">
        <v>0</v>
      </c>
      <c r="H72" s="11">
        <v>0</v>
      </c>
      <c r="I72" s="11">
        <v>0</v>
      </c>
      <c r="J72" s="11">
        <v>0</v>
      </c>
      <c r="K72" s="11">
        <v>0</v>
      </c>
      <c r="L72" s="11">
        <v>0</v>
      </c>
      <c r="M72" s="11">
        <v>0</v>
      </c>
      <c r="N72" s="11">
        <v>0</v>
      </c>
      <c r="O72" s="11">
        <v>0</v>
      </c>
      <c r="P72" s="11">
        <v>0</v>
      </c>
      <c r="Q72" s="11">
        <v>0</v>
      </c>
      <c r="R72" s="11">
        <v>0</v>
      </c>
      <c r="S72" s="11">
        <v>0</v>
      </c>
      <c r="T72" s="11">
        <v>0</v>
      </c>
      <c r="U72" s="11">
        <v>0</v>
      </c>
      <c r="V72" s="11">
        <v>0</v>
      </c>
    </row>
    <row r="73" spans="1:22">
      <c r="A73" s="184" t="s">
        <v>1226</v>
      </c>
      <c r="B73" s="11">
        <v>390</v>
      </c>
      <c r="C73" s="11">
        <v>-65</v>
      </c>
      <c r="D73" s="11">
        <v>0</v>
      </c>
      <c r="E73" s="11">
        <v>0</v>
      </c>
      <c r="F73" s="11">
        <v>0</v>
      </c>
      <c r="G73" s="11">
        <v>0</v>
      </c>
      <c r="H73" s="11">
        <v>0</v>
      </c>
      <c r="I73" s="11">
        <v>0</v>
      </c>
      <c r="J73" s="11">
        <v>0</v>
      </c>
      <c r="K73" s="11">
        <v>0</v>
      </c>
      <c r="L73" s="11">
        <v>-5</v>
      </c>
      <c r="M73" s="11">
        <v>0</v>
      </c>
      <c r="N73" s="11">
        <v>0</v>
      </c>
      <c r="O73" s="11">
        <v>-60</v>
      </c>
      <c r="P73" s="11">
        <v>0</v>
      </c>
      <c r="Q73" s="11">
        <v>0</v>
      </c>
      <c r="R73" s="11">
        <v>0</v>
      </c>
      <c r="S73" s="11">
        <v>325</v>
      </c>
      <c r="T73" s="11">
        <v>325</v>
      </c>
      <c r="U73" s="11">
        <v>0</v>
      </c>
      <c r="V73" s="11">
        <v>0</v>
      </c>
    </row>
    <row r="74" spans="1:22">
      <c r="A74" s="184" t="s">
        <v>1227</v>
      </c>
      <c r="B74" s="11">
        <v>779</v>
      </c>
      <c r="C74" s="11">
        <v>92</v>
      </c>
      <c r="D74" s="11">
        <v>0</v>
      </c>
      <c r="E74" s="11">
        <v>0</v>
      </c>
      <c r="F74" s="11">
        <v>0</v>
      </c>
      <c r="G74" s="11">
        <v>0</v>
      </c>
      <c r="H74" s="11">
        <v>0</v>
      </c>
      <c r="I74" s="11">
        <v>0</v>
      </c>
      <c r="J74" s="11">
        <v>0</v>
      </c>
      <c r="K74" s="11">
        <v>0</v>
      </c>
      <c r="L74" s="11">
        <v>92</v>
      </c>
      <c r="M74" s="11">
        <v>0</v>
      </c>
      <c r="N74" s="11">
        <v>0</v>
      </c>
      <c r="O74" s="11">
        <v>0</v>
      </c>
      <c r="P74" s="11">
        <v>0</v>
      </c>
      <c r="Q74" s="11">
        <v>0</v>
      </c>
      <c r="R74" s="11">
        <v>0</v>
      </c>
      <c r="S74" s="11">
        <v>871</v>
      </c>
      <c r="T74" s="11">
        <v>871</v>
      </c>
      <c r="U74" s="11">
        <v>0</v>
      </c>
      <c r="V74" s="11">
        <v>0</v>
      </c>
    </row>
    <row r="75" spans="1:22">
      <c r="A75" s="184" t="s">
        <v>1228</v>
      </c>
      <c r="B75" s="11">
        <v>4125</v>
      </c>
      <c r="C75" s="11">
        <v>-1852</v>
      </c>
      <c r="D75" s="11">
        <v>0</v>
      </c>
      <c r="E75" s="11">
        <v>0</v>
      </c>
      <c r="F75" s="11">
        <v>0</v>
      </c>
      <c r="G75" s="11">
        <v>0</v>
      </c>
      <c r="H75" s="11">
        <v>0</v>
      </c>
      <c r="I75" s="11">
        <v>0</v>
      </c>
      <c r="J75" s="11">
        <v>0</v>
      </c>
      <c r="K75" s="11">
        <v>0</v>
      </c>
      <c r="L75" s="11">
        <v>0</v>
      </c>
      <c r="M75" s="11">
        <v>0</v>
      </c>
      <c r="N75" s="11">
        <v>0</v>
      </c>
      <c r="O75" s="11">
        <v>-1445</v>
      </c>
      <c r="P75" s="11">
        <v>-407</v>
      </c>
      <c r="Q75" s="11">
        <v>0</v>
      </c>
      <c r="R75" s="11">
        <v>0</v>
      </c>
      <c r="S75" s="11">
        <v>2273</v>
      </c>
      <c r="T75" s="11">
        <v>2273</v>
      </c>
      <c r="U75" s="11">
        <v>0</v>
      </c>
      <c r="V75" s="11">
        <v>0</v>
      </c>
    </row>
    <row r="76" spans="1:22">
      <c r="A76" s="184" t="s">
        <v>541</v>
      </c>
      <c r="B76" s="11">
        <v>1813</v>
      </c>
      <c r="C76" s="11">
        <v>-591</v>
      </c>
      <c r="D76" s="11">
        <v>0</v>
      </c>
      <c r="E76" s="11">
        <v>0</v>
      </c>
      <c r="F76" s="11">
        <v>0</v>
      </c>
      <c r="G76" s="11">
        <v>0</v>
      </c>
      <c r="H76" s="11">
        <v>0</v>
      </c>
      <c r="I76" s="11">
        <v>0</v>
      </c>
      <c r="J76" s="11">
        <v>0</v>
      </c>
      <c r="K76" s="11">
        <v>0</v>
      </c>
      <c r="L76" s="11">
        <v>-591</v>
      </c>
      <c r="M76" s="11">
        <v>0</v>
      </c>
      <c r="N76" s="11">
        <v>0</v>
      </c>
      <c r="O76" s="11">
        <v>0</v>
      </c>
      <c r="P76" s="11">
        <v>0</v>
      </c>
      <c r="Q76" s="11">
        <v>0</v>
      </c>
      <c r="R76" s="11">
        <v>0</v>
      </c>
      <c r="S76" s="11">
        <v>1222</v>
      </c>
      <c r="T76" s="11">
        <v>1222</v>
      </c>
      <c r="U76" s="11">
        <v>0</v>
      </c>
      <c r="V76" s="11">
        <v>0</v>
      </c>
    </row>
    <row r="77" spans="1:22">
      <c r="A77" s="184" t="s">
        <v>543</v>
      </c>
      <c r="B77" s="11">
        <v>4016</v>
      </c>
      <c r="C77" s="11">
        <v>319</v>
      </c>
      <c r="D77" s="11">
        <v>0</v>
      </c>
      <c r="E77" s="11">
        <v>64</v>
      </c>
      <c r="F77" s="11">
        <v>216</v>
      </c>
      <c r="G77" s="11">
        <v>0</v>
      </c>
      <c r="H77" s="11">
        <v>0</v>
      </c>
      <c r="I77" s="11">
        <v>0</v>
      </c>
      <c r="J77" s="11">
        <v>1177</v>
      </c>
      <c r="K77" s="11">
        <v>0</v>
      </c>
      <c r="L77" s="11">
        <v>-749</v>
      </c>
      <c r="M77" s="11">
        <v>0</v>
      </c>
      <c r="N77" s="11">
        <v>0</v>
      </c>
      <c r="O77" s="11">
        <v>-389</v>
      </c>
      <c r="P77" s="11">
        <v>0</v>
      </c>
      <c r="Q77" s="11">
        <v>0</v>
      </c>
      <c r="R77" s="11">
        <v>0</v>
      </c>
      <c r="S77" s="11">
        <v>4335</v>
      </c>
      <c r="T77" s="11">
        <v>4335</v>
      </c>
      <c r="U77" s="11">
        <v>0</v>
      </c>
      <c r="V77" s="11">
        <v>0</v>
      </c>
    </row>
    <row r="78" spans="1:22">
      <c r="A78" s="184" t="s">
        <v>1229</v>
      </c>
      <c r="B78" s="11">
        <v>340</v>
      </c>
      <c r="C78" s="11">
        <v>26</v>
      </c>
      <c r="D78" s="11">
        <v>0</v>
      </c>
      <c r="E78" s="11">
        <v>0</v>
      </c>
      <c r="F78" s="11">
        <v>0</v>
      </c>
      <c r="G78" s="11">
        <v>0</v>
      </c>
      <c r="H78" s="11">
        <v>0</v>
      </c>
      <c r="I78" s="11">
        <v>0</v>
      </c>
      <c r="J78" s="11">
        <v>0</v>
      </c>
      <c r="K78" s="11">
        <v>0</v>
      </c>
      <c r="L78" s="11">
        <v>26</v>
      </c>
      <c r="M78" s="11">
        <v>0</v>
      </c>
      <c r="N78" s="11">
        <v>0</v>
      </c>
      <c r="O78" s="11">
        <v>0</v>
      </c>
      <c r="P78" s="11">
        <v>0</v>
      </c>
      <c r="Q78" s="11">
        <v>0</v>
      </c>
      <c r="R78" s="11">
        <v>0</v>
      </c>
      <c r="S78" s="11">
        <v>366</v>
      </c>
      <c r="T78" s="11">
        <v>366</v>
      </c>
      <c r="U78" s="11">
        <v>0</v>
      </c>
      <c r="V78" s="11">
        <v>0</v>
      </c>
    </row>
    <row r="79" spans="1:22">
      <c r="A79" s="184" t="s">
        <v>1230</v>
      </c>
      <c r="B79" s="11">
        <v>10</v>
      </c>
      <c r="C79" s="11">
        <v>0</v>
      </c>
      <c r="D79" s="11">
        <v>0</v>
      </c>
      <c r="E79" s="11">
        <v>0</v>
      </c>
      <c r="F79" s="11">
        <v>0</v>
      </c>
      <c r="G79" s="11">
        <v>0</v>
      </c>
      <c r="H79" s="11">
        <v>0</v>
      </c>
      <c r="I79" s="11">
        <v>0</v>
      </c>
      <c r="J79" s="11">
        <v>0</v>
      </c>
      <c r="K79" s="11">
        <v>0</v>
      </c>
      <c r="L79" s="11">
        <v>0</v>
      </c>
      <c r="M79" s="11">
        <v>0</v>
      </c>
      <c r="N79" s="11">
        <v>0</v>
      </c>
      <c r="O79" s="11">
        <v>0</v>
      </c>
      <c r="P79" s="11">
        <v>0</v>
      </c>
      <c r="Q79" s="11">
        <v>0</v>
      </c>
      <c r="R79" s="11">
        <v>0</v>
      </c>
      <c r="S79" s="11">
        <v>10</v>
      </c>
      <c r="T79" s="11">
        <v>10</v>
      </c>
      <c r="U79" s="11">
        <v>0</v>
      </c>
      <c r="V79" s="11">
        <v>0</v>
      </c>
    </row>
    <row r="80" spans="1:22">
      <c r="A80" s="184" t="s">
        <v>1231</v>
      </c>
      <c r="B80" s="11">
        <v>0</v>
      </c>
      <c r="C80" s="11">
        <v>105</v>
      </c>
      <c r="D80" s="11">
        <v>0</v>
      </c>
      <c r="E80" s="11">
        <v>0</v>
      </c>
      <c r="F80" s="11">
        <v>105</v>
      </c>
      <c r="G80" s="11">
        <v>0</v>
      </c>
      <c r="H80" s="11">
        <v>0</v>
      </c>
      <c r="I80" s="11">
        <v>0</v>
      </c>
      <c r="J80" s="11">
        <v>0</v>
      </c>
      <c r="K80" s="11">
        <v>0</v>
      </c>
      <c r="L80" s="11">
        <v>0</v>
      </c>
      <c r="M80" s="11">
        <v>0</v>
      </c>
      <c r="N80" s="11">
        <v>0</v>
      </c>
      <c r="O80" s="11">
        <v>0</v>
      </c>
      <c r="P80" s="11">
        <v>0</v>
      </c>
      <c r="Q80" s="11">
        <v>0</v>
      </c>
      <c r="R80" s="11">
        <v>0</v>
      </c>
      <c r="S80" s="11">
        <v>105</v>
      </c>
      <c r="T80" s="11">
        <v>105</v>
      </c>
      <c r="U80" s="11">
        <v>0</v>
      </c>
      <c r="V80" s="11">
        <v>0</v>
      </c>
    </row>
    <row r="81" spans="1:22">
      <c r="A81" s="184" t="s">
        <v>1232</v>
      </c>
      <c r="B81" s="11">
        <v>2558</v>
      </c>
      <c r="C81" s="11">
        <v>221</v>
      </c>
      <c r="D81" s="11">
        <v>0</v>
      </c>
      <c r="E81" s="11">
        <v>0</v>
      </c>
      <c r="F81" s="11">
        <v>0</v>
      </c>
      <c r="G81" s="11">
        <v>0</v>
      </c>
      <c r="H81" s="11">
        <v>0</v>
      </c>
      <c r="I81" s="11">
        <v>0</v>
      </c>
      <c r="J81" s="11">
        <v>471</v>
      </c>
      <c r="K81" s="11">
        <v>0</v>
      </c>
      <c r="L81" s="11">
        <v>101</v>
      </c>
      <c r="M81" s="11">
        <v>0</v>
      </c>
      <c r="N81" s="11">
        <v>0</v>
      </c>
      <c r="O81" s="11">
        <v>-351</v>
      </c>
      <c r="P81" s="11">
        <v>0</v>
      </c>
      <c r="Q81" s="11">
        <v>0</v>
      </c>
      <c r="R81" s="11">
        <v>0</v>
      </c>
      <c r="S81" s="11">
        <v>2779</v>
      </c>
      <c r="T81" s="11">
        <v>2779</v>
      </c>
      <c r="U81" s="11">
        <v>0</v>
      </c>
      <c r="V81" s="11">
        <v>0</v>
      </c>
    </row>
    <row r="82" spans="1:22">
      <c r="A82" s="184" t="s">
        <v>1233</v>
      </c>
      <c r="B82" s="11">
        <v>0</v>
      </c>
      <c r="C82" s="11">
        <v>0</v>
      </c>
      <c r="D82" s="11">
        <v>0</v>
      </c>
      <c r="E82" s="11">
        <v>0</v>
      </c>
      <c r="F82" s="11">
        <v>0</v>
      </c>
      <c r="G82" s="11">
        <v>0</v>
      </c>
      <c r="H82" s="11">
        <v>0</v>
      </c>
      <c r="I82" s="11">
        <v>0</v>
      </c>
      <c r="J82" s="11">
        <v>0</v>
      </c>
      <c r="K82" s="11">
        <v>0</v>
      </c>
      <c r="L82" s="11">
        <v>0</v>
      </c>
      <c r="M82" s="11">
        <v>0</v>
      </c>
      <c r="N82" s="11">
        <v>0</v>
      </c>
      <c r="O82" s="11">
        <v>0</v>
      </c>
      <c r="P82" s="11">
        <v>0</v>
      </c>
      <c r="Q82" s="11">
        <v>0</v>
      </c>
      <c r="R82" s="11">
        <v>0</v>
      </c>
      <c r="S82" s="11">
        <v>0</v>
      </c>
      <c r="T82" s="11">
        <v>0</v>
      </c>
      <c r="U82" s="11">
        <v>0</v>
      </c>
      <c r="V82" s="11">
        <v>0</v>
      </c>
    </row>
    <row r="83" spans="1:22">
      <c r="A83" s="184" t="s">
        <v>1234</v>
      </c>
      <c r="B83" s="11">
        <v>0</v>
      </c>
      <c r="C83" s="11">
        <v>8</v>
      </c>
      <c r="D83" s="11">
        <v>0</v>
      </c>
      <c r="E83" s="11">
        <v>0</v>
      </c>
      <c r="F83" s="11">
        <v>8</v>
      </c>
      <c r="G83" s="11">
        <v>0</v>
      </c>
      <c r="H83" s="11">
        <v>0</v>
      </c>
      <c r="I83" s="11">
        <v>0</v>
      </c>
      <c r="J83" s="11">
        <v>0</v>
      </c>
      <c r="K83" s="11">
        <v>0</v>
      </c>
      <c r="L83" s="11">
        <v>0</v>
      </c>
      <c r="M83" s="11">
        <v>0</v>
      </c>
      <c r="N83" s="11">
        <v>0</v>
      </c>
      <c r="O83" s="11">
        <v>0</v>
      </c>
      <c r="P83" s="11">
        <v>0</v>
      </c>
      <c r="Q83" s="11">
        <v>0</v>
      </c>
      <c r="R83" s="11">
        <v>0</v>
      </c>
      <c r="S83" s="11">
        <v>8</v>
      </c>
      <c r="T83" s="11">
        <v>8</v>
      </c>
      <c r="U83" s="11">
        <v>0</v>
      </c>
      <c r="V83" s="11">
        <v>0</v>
      </c>
    </row>
    <row r="84" spans="1:22">
      <c r="A84" s="184" t="s">
        <v>1235</v>
      </c>
      <c r="B84" s="11">
        <v>202</v>
      </c>
      <c r="C84" s="11">
        <v>234</v>
      </c>
      <c r="D84" s="11">
        <v>0</v>
      </c>
      <c r="E84" s="11">
        <v>0</v>
      </c>
      <c r="F84" s="11">
        <v>0</v>
      </c>
      <c r="G84" s="11">
        <v>0</v>
      </c>
      <c r="H84" s="11">
        <v>0</v>
      </c>
      <c r="I84" s="11">
        <v>0</v>
      </c>
      <c r="J84" s="11">
        <v>706</v>
      </c>
      <c r="K84" s="11">
        <v>0</v>
      </c>
      <c r="L84" s="11">
        <v>-472</v>
      </c>
      <c r="M84" s="11">
        <v>0</v>
      </c>
      <c r="N84" s="11">
        <v>0</v>
      </c>
      <c r="O84" s="11">
        <v>0</v>
      </c>
      <c r="P84" s="11">
        <v>0</v>
      </c>
      <c r="Q84" s="11">
        <v>0</v>
      </c>
      <c r="R84" s="11">
        <v>0</v>
      </c>
      <c r="S84" s="11">
        <v>436</v>
      </c>
      <c r="T84" s="11">
        <v>436</v>
      </c>
      <c r="U84" s="11">
        <v>0</v>
      </c>
      <c r="V84" s="11">
        <v>0</v>
      </c>
    </row>
    <row r="85" spans="1:22">
      <c r="A85" s="184" t="s">
        <v>1236</v>
      </c>
      <c r="B85" s="11">
        <v>0</v>
      </c>
      <c r="C85" s="11">
        <v>0</v>
      </c>
      <c r="D85" s="11">
        <v>0</v>
      </c>
      <c r="E85" s="11">
        <v>0</v>
      </c>
      <c r="F85" s="11">
        <v>0</v>
      </c>
      <c r="G85" s="11">
        <v>0</v>
      </c>
      <c r="H85" s="11">
        <v>0</v>
      </c>
      <c r="I85" s="11">
        <v>0</v>
      </c>
      <c r="J85" s="11">
        <v>0</v>
      </c>
      <c r="K85" s="11">
        <v>0</v>
      </c>
      <c r="L85" s="11">
        <v>0</v>
      </c>
      <c r="M85" s="11">
        <v>0</v>
      </c>
      <c r="N85" s="11">
        <v>0</v>
      </c>
      <c r="O85" s="11">
        <v>0</v>
      </c>
      <c r="P85" s="11">
        <v>0</v>
      </c>
      <c r="Q85" s="11">
        <v>0</v>
      </c>
      <c r="R85" s="11">
        <v>0</v>
      </c>
      <c r="S85" s="11">
        <v>0</v>
      </c>
      <c r="T85" s="11">
        <v>0</v>
      </c>
      <c r="U85" s="11">
        <v>0</v>
      </c>
      <c r="V85" s="11">
        <v>0</v>
      </c>
    </row>
    <row r="86" spans="1:22">
      <c r="A86" s="184" t="s">
        <v>1237</v>
      </c>
      <c r="B86" s="11">
        <v>0</v>
      </c>
      <c r="C86" s="11">
        <v>0</v>
      </c>
      <c r="D86" s="11">
        <v>0</v>
      </c>
      <c r="E86" s="11">
        <v>0</v>
      </c>
      <c r="F86" s="11">
        <v>0</v>
      </c>
      <c r="G86" s="11">
        <v>0</v>
      </c>
      <c r="H86" s="11">
        <v>0</v>
      </c>
      <c r="I86" s="11">
        <v>0</v>
      </c>
      <c r="J86" s="11">
        <v>0</v>
      </c>
      <c r="K86" s="11">
        <v>0</v>
      </c>
      <c r="L86" s="11">
        <v>0</v>
      </c>
      <c r="M86" s="11">
        <v>0</v>
      </c>
      <c r="N86" s="11">
        <v>0</v>
      </c>
      <c r="O86" s="11">
        <v>0</v>
      </c>
      <c r="P86" s="11">
        <v>0</v>
      </c>
      <c r="Q86" s="11">
        <v>0</v>
      </c>
      <c r="R86" s="11">
        <v>0</v>
      </c>
      <c r="S86" s="11">
        <v>0</v>
      </c>
      <c r="T86" s="11">
        <v>0</v>
      </c>
      <c r="U86" s="11">
        <v>0</v>
      </c>
      <c r="V86" s="11">
        <v>0</v>
      </c>
    </row>
    <row r="87" spans="1:22">
      <c r="A87" s="184" t="s">
        <v>565</v>
      </c>
      <c r="B87" s="11">
        <v>906</v>
      </c>
      <c r="C87" s="11">
        <v>-275</v>
      </c>
      <c r="D87" s="11">
        <v>0</v>
      </c>
      <c r="E87" s="11">
        <v>64</v>
      </c>
      <c r="F87" s="11">
        <v>103</v>
      </c>
      <c r="G87" s="11">
        <v>0</v>
      </c>
      <c r="H87" s="11">
        <v>0</v>
      </c>
      <c r="I87" s="11">
        <v>0</v>
      </c>
      <c r="J87" s="11">
        <v>0</v>
      </c>
      <c r="K87" s="11">
        <v>0</v>
      </c>
      <c r="L87" s="11">
        <v>-404</v>
      </c>
      <c r="M87" s="11">
        <v>0</v>
      </c>
      <c r="N87" s="11">
        <v>0</v>
      </c>
      <c r="O87" s="11">
        <v>-38</v>
      </c>
      <c r="P87" s="11">
        <v>0</v>
      </c>
      <c r="Q87" s="11">
        <v>0</v>
      </c>
      <c r="R87" s="11">
        <v>0</v>
      </c>
      <c r="S87" s="11">
        <v>631</v>
      </c>
      <c r="T87" s="11">
        <v>631</v>
      </c>
      <c r="U87" s="11">
        <v>0</v>
      </c>
      <c r="V87" s="11">
        <v>0</v>
      </c>
    </row>
    <row r="88" spans="1:22">
      <c r="A88" s="184" t="s">
        <v>567</v>
      </c>
      <c r="B88" s="11">
        <v>7987</v>
      </c>
      <c r="C88" s="11">
        <v>3080</v>
      </c>
      <c r="D88" s="11">
        <v>0</v>
      </c>
      <c r="E88" s="11">
        <v>394</v>
      </c>
      <c r="F88" s="11">
        <v>351</v>
      </c>
      <c r="G88" s="11">
        <v>0</v>
      </c>
      <c r="H88" s="11">
        <v>0</v>
      </c>
      <c r="I88" s="11">
        <v>0</v>
      </c>
      <c r="J88" s="11">
        <v>2503</v>
      </c>
      <c r="K88" s="11">
        <v>0</v>
      </c>
      <c r="L88" s="11">
        <v>112</v>
      </c>
      <c r="M88" s="11">
        <v>0</v>
      </c>
      <c r="N88" s="11">
        <v>0</v>
      </c>
      <c r="O88" s="11">
        <v>-280</v>
      </c>
      <c r="P88" s="11">
        <v>0</v>
      </c>
      <c r="Q88" s="11">
        <v>0</v>
      </c>
      <c r="R88" s="11">
        <v>0</v>
      </c>
      <c r="S88" s="11">
        <v>11067</v>
      </c>
      <c r="T88" s="11">
        <v>10605</v>
      </c>
      <c r="U88" s="11">
        <v>462</v>
      </c>
      <c r="V88" s="11">
        <v>462</v>
      </c>
    </row>
    <row r="89" spans="1:22">
      <c r="A89" s="184" t="s">
        <v>1238</v>
      </c>
      <c r="B89" s="11">
        <v>1746</v>
      </c>
      <c r="C89" s="11">
        <v>2418</v>
      </c>
      <c r="D89" s="11">
        <v>0</v>
      </c>
      <c r="E89" s="11">
        <v>0</v>
      </c>
      <c r="F89" s="11">
        <v>122</v>
      </c>
      <c r="G89" s="11">
        <v>0</v>
      </c>
      <c r="H89" s="11">
        <v>0</v>
      </c>
      <c r="I89" s="11">
        <v>0</v>
      </c>
      <c r="J89" s="11">
        <v>2400</v>
      </c>
      <c r="K89" s="11">
        <v>0</v>
      </c>
      <c r="L89" s="11">
        <v>80</v>
      </c>
      <c r="M89" s="11">
        <v>0</v>
      </c>
      <c r="N89" s="11">
        <v>0</v>
      </c>
      <c r="O89" s="11">
        <v>-184</v>
      </c>
      <c r="P89" s="11">
        <v>0</v>
      </c>
      <c r="Q89" s="11">
        <v>0</v>
      </c>
      <c r="R89" s="11">
        <v>0</v>
      </c>
      <c r="S89" s="11">
        <v>4164</v>
      </c>
      <c r="T89" s="11">
        <v>4137</v>
      </c>
      <c r="U89" s="11">
        <v>27</v>
      </c>
      <c r="V89" s="11">
        <v>27</v>
      </c>
    </row>
    <row r="90" spans="1:22">
      <c r="A90" s="184" t="s">
        <v>1239</v>
      </c>
      <c r="B90" s="11">
        <v>488</v>
      </c>
      <c r="C90" s="11">
        <v>-34</v>
      </c>
      <c r="D90" s="11">
        <v>0</v>
      </c>
      <c r="E90" s="11">
        <v>0</v>
      </c>
      <c r="F90" s="11">
        <v>0</v>
      </c>
      <c r="G90" s="11">
        <v>0</v>
      </c>
      <c r="H90" s="11">
        <v>0</v>
      </c>
      <c r="I90" s="11">
        <v>0</v>
      </c>
      <c r="J90" s="11">
        <v>103</v>
      </c>
      <c r="K90" s="11">
        <v>0</v>
      </c>
      <c r="L90" s="11">
        <v>-137</v>
      </c>
      <c r="M90" s="11">
        <v>0</v>
      </c>
      <c r="N90" s="11">
        <v>0</v>
      </c>
      <c r="O90" s="11">
        <v>0</v>
      </c>
      <c r="P90" s="11">
        <v>0</v>
      </c>
      <c r="Q90" s="11">
        <v>0</v>
      </c>
      <c r="R90" s="11">
        <v>0</v>
      </c>
      <c r="S90" s="11">
        <v>454</v>
      </c>
      <c r="T90" s="11">
        <v>454</v>
      </c>
      <c r="U90" s="11">
        <v>0</v>
      </c>
      <c r="V90" s="11">
        <v>0</v>
      </c>
    </row>
    <row r="91" spans="1:22">
      <c r="A91" s="184" t="s">
        <v>1240</v>
      </c>
      <c r="B91" s="11">
        <v>2006</v>
      </c>
      <c r="C91" s="11">
        <v>-103</v>
      </c>
      <c r="D91" s="11">
        <v>0</v>
      </c>
      <c r="E91" s="11">
        <v>76</v>
      </c>
      <c r="F91" s="11">
        <v>0</v>
      </c>
      <c r="G91" s="11">
        <v>0</v>
      </c>
      <c r="H91" s="11">
        <v>0</v>
      </c>
      <c r="I91" s="11">
        <v>0</v>
      </c>
      <c r="J91" s="11">
        <v>0</v>
      </c>
      <c r="K91" s="11">
        <v>0</v>
      </c>
      <c r="L91" s="11">
        <v>-179</v>
      </c>
      <c r="M91" s="11">
        <v>0</v>
      </c>
      <c r="N91" s="11">
        <v>0</v>
      </c>
      <c r="O91" s="11">
        <v>0</v>
      </c>
      <c r="P91" s="11">
        <v>0</v>
      </c>
      <c r="Q91" s="11">
        <v>0</v>
      </c>
      <c r="R91" s="11">
        <v>0</v>
      </c>
      <c r="S91" s="11">
        <v>1903</v>
      </c>
      <c r="T91" s="11">
        <v>1877</v>
      </c>
      <c r="U91" s="11">
        <v>26</v>
      </c>
      <c r="V91" s="11">
        <v>26</v>
      </c>
    </row>
    <row r="92" spans="1:22">
      <c r="A92" s="184" t="s">
        <v>1241</v>
      </c>
      <c r="B92" s="11">
        <v>2961</v>
      </c>
      <c r="C92" s="11">
        <v>623</v>
      </c>
      <c r="D92" s="11">
        <v>0</v>
      </c>
      <c r="E92" s="11">
        <v>0</v>
      </c>
      <c r="F92" s="11">
        <v>0</v>
      </c>
      <c r="G92" s="11">
        <v>0</v>
      </c>
      <c r="H92" s="11">
        <v>0</v>
      </c>
      <c r="I92" s="11">
        <v>0</v>
      </c>
      <c r="J92" s="11">
        <v>0</v>
      </c>
      <c r="K92" s="11">
        <v>0</v>
      </c>
      <c r="L92" s="11">
        <v>639</v>
      </c>
      <c r="M92" s="11">
        <v>0</v>
      </c>
      <c r="N92" s="11">
        <v>0</v>
      </c>
      <c r="O92" s="11">
        <v>-16</v>
      </c>
      <c r="P92" s="11">
        <v>0</v>
      </c>
      <c r="Q92" s="11">
        <v>0</v>
      </c>
      <c r="R92" s="11">
        <v>0</v>
      </c>
      <c r="S92" s="11">
        <v>3584</v>
      </c>
      <c r="T92" s="11">
        <v>3584</v>
      </c>
      <c r="U92" s="11">
        <v>0</v>
      </c>
      <c r="V92" s="11">
        <v>0</v>
      </c>
    </row>
    <row r="93" spans="1:22">
      <c r="A93" s="184" t="s">
        <v>1242</v>
      </c>
      <c r="B93" s="11">
        <v>786</v>
      </c>
      <c r="C93" s="11">
        <v>176</v>
      </c>
      <c r="D93" s="11">
        <v>0</v>
      </c>
      <c r="E93" s="11">
        <v>318</v>
      </c>
      <c r="F93" s="11">
        <v>229</v>
      </c>
      <c r="G93" s="11">
        <v>0</v>
      </c>
      <c r="H93" s="11">
        <v>0</v>
      </c>
      <c r="I93" s="11">
        <v>0</v>
      </c>
      <c r="J93" s="11">
        <v>0</v>
      </c>
      <c r="K93" s="11">
        <v>0</v>
      </c>
      <c r="L93" s="11">
        <v>-291</v>
      </c>
      <c r="M93" s="11">
        <v>0</v>
      </c>
      <c r="N93" s="11">
        <v>0</v>
      </c>
      <c r="O93" s="11">
        <v>-80</v>
      </c>
      <c r="P93" s="11">
        <v>0</v>
      </c>
      <c r="Q93" s="11">
        <v>0</v>
      </c>
      <c r="R93" s="11">
        <v>0</v>
      </c>
      <c r="S93" s="11">
        <v>962</v>
      </c>
      <c r="T93" s="11">
        <v>553</v>
      </c>
      <c r="U93" s="11">
        <v>409</v>
      </c>
      <c r="V93" s="11">
        <v>409</v>
      </c>
    </row>
    <row r="94" spans="1:22">
      <c r="A94" s="184" t="s">
        <v>607</v>
      </c>
      <c r="B94" s="11">
        <v>41376</v>
      </c>
      <c r="C94" s="11">
        <v>7117</v>
      </c>
      <c r="D94" s="11">
        <v>0</v>
      </c>
      <c r="E94" s="11">
        <v>616</v>
      </c>
      <c r="F94" s="11">
        <v>5282</v>
      </c>
      <c r="G94" s="11">
        <v>0</v>
      </c>
      <c r="H94" s="11">
        <v>0</v>
      </c>
      <c r="I94" s="11">
        <v>0</v>
      </c>
      <c r="J94" s="11">
        <v>0</v>
      </c>
      <c r="K94" s="11">
        <v>0</v>
      </c>
      <c r="L94" s="11">
        <v>7875</v>
      </c>
      <c r="M94" s="11">
        <v>0</v>
      </c>
      <c r="N94" s="11">
        <v>0</v>
      </c>
      <c r="O94" s="11">
        <v>-1762</v>
      </c>
      <c r="P94" s="11">
        <v>-4894</v>
      </c>
      <c r="Q94" s="11">
        <v>0</v>
      </c>
      <c r="R94" s="11">
        <v>0</v>
      </c>
      <c r="S94" s="11">
        <v>48493</v>
      </c>
      <c r="T94" s="11">
        <v>48463</v>
      </c>
      <c r="U94" s="11">
        <v>30</v>
      </c>
      <c r="V94" s="11">
        <v>30</v>
      </c>
    </row>
    <row r="95" spans="1:22">
      <c r="A95" s="184" t="s">
        <v>1243</v>
      </c>
      <c r="B95" s="11">
        <v>4880</v>
      </c>
      <c r="C95" s="11">
        <v>682</v>
      </c>
      <c r="D95" s="11">
        <v>0</v>
      </c>
      <c r="E95" s="11">
        <v>0</v>
      </c>
      <c r="F95" s="11">
        <v>363</v>
      </c>
      <c r="G95" s="11">
        <v>0</v>
      </c>
      <c r="H95" s="11">
        <v>0</v>
      </c>
      <c r="I95" s="11">
        <v>0</v>
      </c>
      <c r="J95" s="11">
        <v>0</v>
      </c>
      <c r="K95" s="11">
        <v>0</v>
      </c>
      <c r="L95" s="11">
        <v>1148</v>
      </c>
      <c r="M95" s="11">
        <v>0</v>
      </c>
      <c r="N95" s="11">
        <v>0</v>
      </c>
      <c r="O95" s="11">
        <v>-829</v>
      </c>
      <c r="P95" s="11">
        <v>0</v>
      </c>
      <c r="Q95" s="11">
        <v>0</v>
      </c>
      <c r="R95" s="11">
        <v>0</v>
      </c>
      <c r="S95" s="11">
        <v>5562</v>
      </c>
      <c r="T95" s="11">
        <v>5532</v>
      </c>
      <c r="U95" s="11">
        <v>30</v>
      </c>
      <c r="V95" s="11">
        <v>30</v>
      </c>
    </row>
    <row r="96" spans="1:22">
      <c r="A96" s="184" t="s">
        <v>1244</v>
      </c>
      <c r="B96" s="11">
        <v>1526</v>
      </c>
      <c r="C96" s="11">
        <v>-42</v>
      </c>
      <c r="D96" s="11">
        <v>0</v>
      </c>
      <c r="E96" s="11">
        <v>15</v>
      </c>
      <c r="F96" s="11">
        <v>0</v>
      </c>
      <c r="G96" s="11">
        <v>0</v>
      </c>
      <c r="H96" s="11">
        <v>0</v>
      </c>
      <c r="I96" s="11">
        <v>0</v>
      </c>
      <c r="J96" s="11">
        <v>0</v>
      </c>
      <c r="K96" s="11">
        <v>0</v>
      </c>
      <c r="L96" s="11">
        <v>-57</v>
      </c>
      <c r="M96" s="11">
        <v>0</v>
      </c>
      <c r="N96" s="11">
        <v>0</v>
      </c>
      <c r="O96" s="11">
        <v>0</v>
      </c>
      <c r="P96" s="11">
        <v>0</v>
      </c>
      <c r="Q96" s="11">
        <v>0</v>
      </c>
      <c r="R96" s="11">
        <v>0</v>
      </c>
      <c r="S96" s="11">
        <v>1484</v>
      </c>
      <c r="T96" s="11">
        <v>1484</v>
      </c>
      <c r="U96" s="11">
        <v>0</v>
      </c>
      <c r="V96" s="11">
        <v>0</v>
      </c>
    </row>
    <row r="97" spans="1:22">
      <c r="A97" s="184" t="s">
        <v>1245</v>
      </c>
      <c r="B97" s="11">
        <v>0</v>
      </c>
      <c r="C97" s="11">
        <v>0</v>
      </c>
      <c r="D97" s="11">
        <v>0</v>
      </c>
      <c r="E97" s="11">
        <v>0</v>
      </c>
      <c r="F97" s="11">
        <v>0</v>
      </c>
      <c r="G97" s="11">
        <v>0</v>
      </c>
      <c r="H97" s="11">
        <v>0</v>
      </c>
      <c r="I97" s="11">
        <v>0</v>
      </c>
      <c r="J97" s="11">
        <v>0</v>
      </c>
      <c r="K97" s="11">
        <v>0</v>
      </c>
      <c r="L97" s="11">
        <v>0</v>
      </c>
      <c r="M97" s="11">
        <v>0</v>
      </c>
      <c r="N97" s="11">
        <v>0</v>
      </c>
      <c r="O97" s="11">
        <v>0</v>
      </c>
      <c r="P97" s="11">
        <v>0</v>
      </c>
      <c r="Q97" s="11">
        <v>0</v>
      </c>
      <c r="R97" s="11">
        <v>0</v>
      </c>
      <c r="S97" s="11">
        <v>0</v>
      </c>
      <c r="T97" s="11">
        <v>0</v>
      </c>
      <c r="U97" s="11">
        <v>0</v>
      </c>
      <c r="V97" s="11">
        <v>0</v>
      </c>
    </row>
    <row r="98" spans="1:22">
      <c r="A98" s="184" t="s">
        <v>1246</v>
      </c>
      <c r="B98" s="11">
        <v>21346</v>
      </c>
      <c r="C98" s="11">
        <v>6336</v>
      </c>
      <c r="D98" s="11">
        <v>0</v>
      </c>
      <c r="E98" s="11">
        <v>253</v>
      </c>
      <c r="F98" s="11">
        <v>0</v>
      </c>
      <c r="G98" s="11">
        <v>0</v>
      </c>
      <c r="H98" s="11">
        <v>0</v>
      </c>
      <c r="I98" s="11">
        <v>0</v>
      </c>
      <c r="J98" s="11">
        <v>0</v>
      </c>
      <c r="K98" s="11">
        <v>0</v>
      </c>
      <c r="L98" s="11">
        <v>6083</v>
      </c>
      <c r="M98" s="11">
        <v>0</v>
      </c>
      <c r="N98" s="11">
        <v>0</v>
      </c>
      <c r="O98" s="11">
        <v>0</v>
      </c>
      <c r="P98" s="11">
        <v>0</v>
      </c>
      <c r="Q98" s="11">
        <v>0</v>
      </c>
      <c r="R98" s="11">
        <v>0</v>
      </c>
      <c r="S98" s="11">
        <v>27682</v>
      </c>
      <c r="T98" s="11">
        <v>27682</v>
      </c>
      <c r="U98" s="11">
        <v>0</v>
      </c>
      <c r="V98" s="11">
        <v>0</v>
      </c>
    </row>
    <row r="99" spans="1:22">
      <c r="A99" s="184" t="s">
        <v>1247</v>
      </c>
      <c r="B99" s="11">
        <v>0</v>
      </c>
      <c r="C99" s="11">
        <v>0</v>
      </c>
      <c r="D99" s="11">
        <v>0</v>
      </c>
      <c r="E99" s="11">
        <v>0</v>
      </c>
      <c r="F99" s="11">
        <v>0</v>
      </c>
      <c r="G99" s="11">
        <v>0</v>
      </c>
      <c r="H99" s="11">
        <v>0</v>
      </c>
      <c r="I99" s="11">
        <v>0</v>
      </c>
      <c r="J99" s="11">
        <v>0</v>
      </c>
      <c r="K99" s="11">
        <v>0</v>
      </c>
      <c r="L99" s="11">
        <v>0</v>
      </c>
      <c r="M99" s="11">
        <v>0</v>
      </c>
      <c r="N99" s="11">
        <v>0</v>
      </c>
      <c r="O99" s="11">
        <v>0</v>
      </c>
      <c r="P99" s="11">
        <v>0</v>
      </c>
      <c r="Q99" s="11">
        <v>0</v>
      </c>
      <c r="R99" s="11">
        <v>0</v>
      </c>
      <c r="S99" s="11">
        <v>0</v>
      </c>
      <c r="T99" s="11">
        <v>0</v>
      </c>
      <c r="U99" s="11">
        <v>0</v>
      </c>
      <c r="V99" s="11">
        <v>0</v>
      </c>
    </row>
    <row r="100" spans="1:22">
      <c r="A100" s="184" t="s">
        <v>1248</v>
      </c>
      <c r="B100" s="11">
        <v>1001</v>
      </c>
      <c r="C100" s="11">
        <v>1078</v>
      </c>
      <c r="D100" s="11">
        <v>0</v>
      </c>
      <c r="E100" s="11">
        <v>0</v>
      </c>
      <c r="F100" s="11">
        <v>834</v>
      </c>
      <c r="G100" s="11">
        <v>0</v>
      </c>
      <c r="H100" s="11">
        <v>0</v>
      </c>
      <c r="I100" s="11">
        <v>0</v>
      </c>
      <c r="J100" s="11">
        <v>0</v>
      </c>
      <c r="K100" s="11">
        <v>0</v>
      </c>
      <c r="L100" s="11">
        <v>244</v>
      </c>
      <c r="M100" s="11">
        <v>0</v>
      </c>
      <c r="N100" s="11">
        <v>0</v>
      </c>
      <c r="O100" s="11">
        <v>0</v>
      </c>
      <c r="P100" s="11">
        <v>0</v>
      </c>
      <c r="Q100" s="11">
        <v>0</v>
      </c>
      <c r="R100" s="11">
        <v>0</v>
      </c>
      <c r="S100" s="11">
        <v>2079</v>
      </c>
      <c r="T100" s="11">
        <v>2079</v>
      </c>
      <c r="U100" s="11">
        <v>0</v>
      </c>
      <c r="V100" s="11">
        <v>0</v>
      </c>
    </row>
    <row r="101" spans="1:22">
      <c r="A101" s="184" t="s">
        <v>1249</v>
      </c>
      <c r="B101" s="11">
        <v>2029</v>
      </c>
      <c r="C101" s="11">
        <v>293</v>
      </c>
      <c r="D101" s="11">
        <v>0</v>
      </c>
      <c r="E101" s="11">
        <v>348</v>
      </c>
      <c r="F101" s="11">
        <v>6</v>
      </c>
      <c r="G101" s="11">
        <v>0</v>
      </c>
      <c r="H101" s="11">
        <v>0</v>
      </c>
      <c r="I101" s="11">
        <v>0</v>
      </c>
      <c r="J101" s="11">
        <v>0</v>
      </c>
      <c r="K101" s="11">
        <v>0</v>
      </c>
      <c r="L101" s="11">
        <v>-38</v>
      </c>
      <c r="M101" s="11">
        <v>0</v>
      </c>
      <c r="N101" s="11">
        <v>0</v>
      </c>
      <c r="O101" s="11">
        <v>0</v>
      </c>
      <c r="P101" s="11">
        <v>-23</v>
      </c>
      <c r="Q101" s="11">
        <v>0</v>
      </c>
      <c r="R101" s="11">
        <v>0</v>
      </c>
      <c r="S101" s="11">
        <v>2322</v>
      </c>
      <c r="T101" s="11">
        <v>2322</v>
      </c>
      <c r="U101" s="11">
        <v>0</v>
      </c>
      <c r="V101" s="11">
        <v>0</v>
      </c>
    </row>
    <row r="102" spans="1:22">
      <c r="A102" s="184" t="s">
        <v>1250</v>
      </c>
      <c r="B102" s="11">
        <v>314</v>
      </c>
      <c r="C102" s="11">
        <v>197</v>
      </c>
      <c r="D102" s="11">
        <v>0</v>
      </c>
      <c r="E102" s="11">
        <v>0</v>
      </c>
      <c r="F102" s="11">
        <v>181</v>
      </c>
      <c r="G102" s="11">
        <v>0</v>
      </c>
      <c r="H102" s="11">
        <v>0</v>
      </c>
      <c r="I102" s="11">
        <v>0</v>
      </c>
      <c r="J102" s="11">
        <v>0</v>
      </c>
      <c r="K102" s="11">
        <v>0</v>
      </c>
      <c r="L102" s="11">
        <v>16</v>
      </c>
      <c r="M102" s="11">
        <v>0</v>
      </c>
      <c r="N102" s="11">
        <v>0</v>
      </c>
      <c r="O102" s="11">
        <v>0</v>
      </c>
      <c r="P102" s="11">
        <v>0</v>
      </c>
      <c r="Q102" s="11">
        <v>0</v>
      </c>
      <c r="R102" s="11">
        <v>0</v>
      </c>
      <c r="S102" s="11">
        <v>511</v>
      </c>
      <c r="T102" s="11">
        <v>511</v>
      </c>
      <c r="U102" s="11">
        <v>0</v>
      </c>
      <c r="V102" s="11">
        <v>0</v>
      </c>
    </row>
    <row r="103" spans="1:22">
      <c r="A103" s="184" t="s">
        <v>1251</v>
      </c>
      <c r="B103" s="11">
        <v>3086</v>
      </c>
      <c r="C103" s="11">
        <v>3719</v>
      </c>
      <c r="D103" s="11">
        <v>0</v>
      </c>
      <c r="E103" s="11">
        <v>0</v>
      </c>
      <c r="F103" s="11">
        <v>3866</v>
      </c>
      <c r="G103" s="11">
        <v>0</v>
      </c>
      <c r="H103" s="11">
        <v>0</v>
      </c>
      <c r="I103" s="11">
        <v>0</v>
      </c>
      <c r="J103" s="11">
        <v>0</v>
      </c>
      <c r="K103" s="11">
        <v>0</v>
      </c>
      <c r="L103" s="11">
        <v>-147</v>
      </c>
      <c r="M103" s="11">
        <v>0</v>
      </c>
      <c r="N103" s="11">
        <v>0</v>
      </c>
      <c r="O103" s="11">
        <v>0</v>
      </c>
      <c r="P103" s="11">
        <v>0</v>
      </c>
      <c r="Q103" s="11">
        <v>0</v>
      </c>
      <c r="R103" s="11">
        <v>0</v>
      </c>
      <c r="S103" s="11">
        <v>6805</v>
      </c>
      <c r="T103" s="11">
        <v>6805</v>
      </c>
      <c r="U103" s="11">
        <v>0</v>
      </c>
      <c r="V103" s="11">
        <v>0</v>
      </c>
    </row>
    <row r="104" spans="1:22">
      <c r="A104" s="184" t="s">
        <v>1252</v>
      </c>
      <c r="B104" s="11">
        <v>1582</v>
      </c>
      <c r="C104" s="11">
        <v>-575</v>
      </c>
      <c r="D104" s="11">
        <v>0</v>
      </c>
      <c r="E104" s="11">
        <v>0</v>
      </c>
      <c r="F104" s="11">
        <v>21</v>
      </c>
      <c r="G104" s="11">
        <v>0</v>
      </c>
      <c r="H104" s="11">
        <v>0</v>
      </c>
      <c r="I104" s="11">
        <v>0</v>
      </c>
      <c r="J104" s="11">
        <v>0</v>
      </c>
      <c r="K104" s="11">
        <v>0</v>
      </c>
      <c r="L104" s="11">
        <v>-370</v>
      </c>
      <c r="M104" s="11">
        <v>0</v>
      </c>
      <c r="N104" s="11">
        <v>0</v>
      </c>
      <c r="O104" s="11">
        <v>-226</v>
      </c>
      <c r="P104" s="11">
        <v>0</v>
      </c>
      <c r="Q104" s="11">
        <v>0</v>
      </c>
      <c r="R104" s="11">
        <v>0</v>
      </c>
      <c r="S104" s="11">
        <v>1007</v>
      </c>
      <c r="T104" s="11">
        <v>1007</v>
      </c>
      <c r="U104" s="11">
        <v>0</v>
      </c>
      <c r="V104" s="11">
        <v>0</v>
      </c>
    </row>
    <row r="105" spans="1:22">
      <c r="A105" s="184" t="s">
        <v>1253</v>
      </c>
      <c r="B105" s="11">
        <v>150</v>
      </c>
      <c r="C105" s="11">
        <v>-8</v>
      </c>
      <c r="D105" s="11">
        <v>0</v>
      </c>
      <c r="E105" s="11">
        <v>0</v>
      </c>
      <c r="F105" s="11">
        <v>0</v>
      </c>
      <c r="G105" s="11">
        <v>0</v>
      </c>
      <c r="H105" s="11">
        <v>0</v>
      </c>
      <c r="I105" s="11">
        <v>0</v>
      </c>
      <c r="J105" s="11">
        <v>0</v>
      </c>
      <c r="K105" s="11">
        <v>0</v>
      </c>
      <c r="L105" s="11">
        <v>17</v>
      </c>
      <c r="M105" s="11">
        <v>0</v>
      </c>
      <c r="N105" s="11">
        <v>0</v>
      </c>
      <c r="O105" s="11">
        <v>-25</v>
      </c>
      <c r="P105" s="11">
        <v>0</v>
      </c>
      <c r="Q105" s="11">
        <v>0</v>
      </c>
      <c r="R105" s="11">
        <v>0</v>
      </c>
      <c r="S105" s="11">
        <v>142</v>
      </c>
      <c r="T105" s="11">
        <v>142</v>
      </c>
      <c r="U105" s="11">
        <v>0</v>
      </c>
      <c r="V105" s="11">
        <v>0</v>
      </c>
    </row>
    <row r="106" spans="1:22">
      <c r="A106" s="184" t="s">
        <v>1254</v>
      </c>
      <c r="B106" s="11">
        <v>48</v>
      </c>
      <c r="C106" s="11">
        <v>21</v>
      </c>
      <c r="D106" s="11">
        <v>0</v>
      </c>
      <c r="E106" s="11">
        <v>0</v>
      </c>
      <c r="F106" s="11">
        <v>11</v>
      </c>
      <c r="G106" s="11">
        <v>0</v>
      </c>
      <c r="H106" s="11">
        <v>0</v>
      </c>
      <c r="I106" s="11">
        <v>0</v>
      </c>
      <c r="J106" s="11">
        <v>0</v>
      </c>
      <c r="K106" s="11">
        <v>0</v>
      </c>
      <c r="L106" s="11">
        <v>10</v>
      </c>
      <c r="M106" s="11">
        <v>0</v>
      </c>
      <c r="N106" s="11">
        <v>0</v>
      </c>
      <c r="O106" s="11">
        <v>0</v>
      </c>
      <c r="P106" s="11">
        <v>0</v>
      </c>
      <c r="Q106" s="11">
        <v>0</v>
      </c>
      <c r="R106" s="11">
        <v>0</v>
      </c>
      <c r="S106" s="11">
        <v>69</v>
      </c>
      <c r="T106" s="11">
        <v>69</v>
      </c>
      <c r="U106" s="11">
        <v>0</v>
      </c>
      <c r="V106" s="11">
        <v>0</v>
      </c>
    </row>
    <row r="107" spans="1:22">
      <c r="A107" s="184" t="s">
        <v>1255</v>
      </c>
      <c r="B107" s="11">
        <v>0</v>
      </c>
      <c r="C107" s="11">
        <v>0</v>
      </c>
      <c r="D107" s="11">
        <v>0</v>
      </c>
      <c r="E107" s="11">
        <v>0</v>
      </c>
      <c r="F107" s="11">
        <v>0</v>
      </c>
      <c r="G107" s="11">
        <v>0</v>
      </c>
      <c r="H107" s="11">
        <v>0</v>
      </c>
      <c r="I107" s="11">
        <v>0</v>
      </c>
      <c r="J107" s="11">
        <v>0</v>
      </c>
      <c r="K107" s="11">
        <v>0</v>
      </c>
      <c r="L107" s="11">
        <v>0</v>
      </c>
      <c r="M107" s="11">
        <v>0</v>
      </c>
      <c r="N107" s="11">
        <v>0</v>
      </c>
      <c r="O107" s="11">
        <v>0</v>
      </c>
      <c r="P107" s="11">
        <v>0</v>
      </c>
      <c r="Q107" s="11">
        <v>0</v>
      </c>
      <c r="R107" s="11">
        <v>0</v>
      </c>
      <c r="S107" s="11">
        <v>0</v>
      </c>
      <c r="T107" s="11">
        <v>0</v>
      </c>
      <c r="U107" s="11">
        <v>0</v>
      </c>
      <c r="V107" s="11">
        <v>0</v>
      </c>
    </row>
    <row r="108" spans="1:22">
      <c r="A108" s="184" t="s">
        <v>1256</v>
      </c>
      <c r="B108" s="11">
        <v>424</v>
      </c>
      <c r="C108" s="11">
        <v>184</v>
      </c>
      <c r="D108" s="11">
        <v>0</v>
      </c>
      <c r="E108" s="11">
        <v>0</v>
      </c>
      <c r="F108" s="11">
        <v>0</v>
      </c>
      <c r="G108" s="11">
        <v>0</v>
      </c>
      <c r="H108" s="11">
        <v>0</v>
      </c>
      <c r="I108" s="11">
        <v>0</v>
      </c>
      <c r="J108" s="11">
        <v>0</v>
      </c>
      <c r="K108" s="11">
        <v>0</v>
      </c>
      <c r="L108" s="11">
        <v>184</v>
      </c>
      <c r="M108" s="11">
        <v>0</v>
      </c>
      <c r="N108" s="11">
        <v>0</v>
      </c>
      <c r="O108" s="11">
        <v>0</v>
      </c>
      <c r="P108" s="11">
        <v>0</v>
      </c>
      <c r="Q108" s="11">
        <v>0</v>
      </c>
      <c r="R108" s="11">
        <v>0</v>
      </c>
      <c r="S108" s="11">
        <v>608</v>
      </c>
      <c r="T108" s="11">
        <v>608</v>
      </c>
      <c r="U108" s="11">
        <v>0</v>
      </c>
      <c r="V108" s="11">
        <v>0</v>
      </c>
    </row>
    <row r="109" spans="1:22">
      <c r="A109" s="184" t="s">
        <v>1257</v>
      </c>
      <c r="B109" s="11">
        <v>0</v>
      </c>
      <c r="C109" s="11">
        <v>0</v>
      </c>
      <c r="D109" s="11">
        <v>0</v>
      </c>
      <c r="E109" s="11">
        <v>0</v>
      </c>
      <c r="F109" s="11">
        <v>0</v>
      </c>
      <c r="G109" s="11">
        <v>0</v>
      </c>
      <c r="H109" s="11">
        <v>0</v>
      </c>
      <c r="I109" s="11">
        <v>0</v>
      </c>
      <c r="J109" s="11">
        <v>0</v>
      </c>
      <c r="K109" s="11">
        <v>0</v>
      </c>
      <c r="L109" s="11">
        <v>0</v>
      </c>
      <c r="M109" s="11">
        <v>0</v>
      </c>
      <c r="N109" s="11">
        <v>0</v>
      </c>
      <c r="O109" s="11">
        <v>0</v>
      </c>
      <c r="P109" s="11">
        <v>0</v>
      </c>
      <c r="Q109" s="11">
        <v>0</v>
      </c>
      <c r="R109" s="11">
        <v>0</v>
      </c>
      <c r="S109" s="11">
        <v>0</v>
      </c>
      <c r="T109" s="11">
        <v>0</v>
      </c>
      <c r="U109" s="11">
        <v>0</v>
      </c>
      <c r="V109" s="11">
        <v>0</v>
      </c>
    </row>
    <row r="110" spans="1:22">
      <c r="A110" s="184" t="s">
        <v>1258</v>
      </c>
      <c r="B110" s="11">
        <v>0</v>
      </c>
      <c r="C110" s="11">
        <v>0</v>
      </c>
      <c r="D110" s="11">
        <v>0</v>
      </c>
      <c r="E110" s="11">
        <v>0</v>
      </c>
      <c r="F110" s="11">
        <v>0</v>
      </c>
      <c r="G110" s="11">
        <v>0</v>
      </c>
      <c r="H110" s="11">
        <v>0</v>
      </c>
      <c r="I110" s="11">
        <v>0</v>
      </c>
      <c r="J110" s="11">
        <v>0</v>
      </c>
      <c r="K110" s="11">
        <v>0</v>
      </c>
      <c r="L110" s="11">
        <v>0</v>
      </c>
      <c r="M110" s="11">
        <v>0</v>
      </c>
      <c r="N110" s="11">
        <v>0</v>
      </c>
      <c r="O110" s="11">
        <v>0</v>
      </c>
      <c r="P110" s="11">
        <v>0</v>
      </c>
      <c r="Q110" s="11">
        <v>0</v>
      </c>
      <c r="R110" s="11">
        <v>0</v>
      </c>
      <c r="S110" s="11">
        <v>0</v>
      </c>
      <c r="T110" s="11">
        <v>0</v>
      </c>
      <c r="U110" s="11">
        <v>0</v>
      </c>
      <c r="V110" s="11">
        <v>0</v>
      </c>
    </row>
    <row r="111" spans="1:22">
      <c r="A111" s="184" t="s">
        <v>1259</v>
      </c>
      <c r="B111" s="11">
        <v>0</v>
      </c>
      <c r="C111" s="11">
        <v>0</v>
      </c>
      <c r="D111" s="11">
        <v>0</v>
      </c>
      <c r="E111" s="11">
        <v>0</v>
      </c>
      <c r="F111" s="11">
        <v>0</v>
      </c>
      <c r="G111" s="11">
        <v>0</v>
      </c>
      <c r="H111" s="11">
        <v>0</v>
      </c>
      <c r="I111" s="11">
        <v>0</v>
      </c>
      <c r="J111" s="11">
        <v>0</v>
      </c>
      <c r="K111" s="11">
        <v>0</v>
      </c>
      <c r="L111" s="11">
        <v>0</v>
      </c>
      <c r="M111" s="11">
        <v>0</v>
      </c>
      <c r="N111" s="11">
        <v>0</v>
      </c>
      <c r="O111" s="11">
        <v>0</v>
      </c>
      <c r="P111" s="11">
        <v>0</v>
      </c>
      <c r="Q111" s="11">
        <v>0</v>
      </c>
      <c r="R111" s="11">
        <v>0</v>
      </c>
      <c r="S111" s="11">
        <v>0</v>
      </c>
      <c r="T111" s="11">
        <v>0</v>
      </c>
      <c r="U111" s="11">
        <v>0</v>
      </c>
      <c r="V111" s="11">
        <v>0</v>
      </c>
    </row>
    <row r="112" spans="1:22">
      <c r="A112" s="184" t="s">
        <v>1260</v>
      </c>
      <c r="B112" s="11">
        <v>0</v>
      </c>
      <c r="C112" s="11">
        <v>0</v>
      </c>
      <c r="D112" s="11">
        <v>0</v>
      </c>
      <c r="E112" s="11">
        <v>0</v>
      </c>
      <c r="F112" s="11">
        <v>0</v>
      </c>
      <c r="G112" s="11">
        <v>0</v>
      </c>
      <c r="H112" s="11">
        <v>0</v>
      </c>
      <c r="I112" s="11">
        <v>0</v>
      </c>
      <c r="J112" s="11">
        <v>0</v>
      </c>
      <c r="K112" s="11">
        <v>0</v>
      </c>
      <c r="L112" s="11">
        <v>682</v>
      </c>
      <c r="M112" s="11">
        <v>0</v>
      </c>
      <c r="N112" s="11">
        <v>0</v>
      </c>
      <c r="O112" s="11">
        <v>-682</v>
      </c>
      <c r="P112" s="11">
        <v>0</v>
      </c>
      <c r="Q112" s="11">
        <v>0</v>
      </c>
      <c r="R112" s="11">
        <v>0</v>
      </c>
      <c r="S112" s="11">
        <v>0</v>
      </c>
      <c r="T112" s="11">
        <v>0</v>
      </c>
      <c r="U112" s="11">
        <v>0</v>
      </c>
      <c r="V112" s="11">
        <v>0</v>
      </c>
    </row>
    <row r="113" spans="1:22">
      <c r="A113" s="184" t="s">
        <v>1261</v>
      </c>
      <c r="B113" s="11">
        <v>0</v>
      </c>
      <c r="C113" s="11">
        <v>0</v>
      </c>
      <c r="D113" s="11">
        <v>0</v>
      </c>
      <c r="E113" s="11">
        <v>0</v>
      </c>
      <c r="F113" s="11">
        <v>0</v>
      </c>
      <c r="G113" s="11">
        <v>0</v>
      </c>
      <c r="H113" s="11">
        <v>0</v>
      </c>
      <c r="I113" s="11">
        <v>0</v>
      </c>
      <c r="J113" s="11">
        <v>0</v>
      </c>
      <c r="K113" s="11">
        <v>0</v>
      </c>
      <c r="L113" s="11">
        <v>0</v>
      </c>
      <c r="M113" s="11">
        <v>0</v>
      </c>
      <c r="N113" s="11">
        <v>0</v>
      </c>
      <c r="O113" s="11">
        <v>0</v>
      </c>
      <c r="P113" s="11">
        <v>0</v>
      </c>
      <c r="Q113" s="11">
        <v>0</v>
      </c>
      <c r="R113" s="11">
        <v>0</v>
      </c>
      <c r="S113" s="11">
        <v>0</v>
      </c>
      <c r="T113" s="11">
        <v>0</v>
      </c>
      <c r="U113" s="11">
        <v>0</v>
      </c>
      <c r="V113" s="11">
        <v>0</v>
      </c>
    </row>
    <row r="114" spans="1:22">
      <c r="A114" s="184" t="s">
        <v>723</v>
      </c>
      <c r="B114" s="11">
        <v>4990</v>
      </c>
      <c r="C114" s="11">
        <v>-4768</v>
      </c>
      <c r="D114" s="11">
        <v>0</v>
      </c>
      <c r="E114" s="11">
        <v>0</v>
      </c>
      <c r="F114" s="11">
        <v>0</v>
      </c>
      <c r="G114" s="11">
        <v>0</v>
      </c>
      <c r="H114" s="11">
        <v>0</v>
      </c>
      <c r="I114" s="11">
        <v>0</v>
      </c>
      <c r="J114" s="11">
        <v>0</v>
      </c>
      <c r="K114" s="11">
        <v>0</v>
      </c>
      <c r="L114" s="11">
        <v>103</v>
      </c>
      <c r="M114" s="11">
        <v>0</v>
      </c>
      <c r="N114" s="11">
        <v>0</v>
      </c>
      <c r="O114" s="11">
        <v>0</v>
      </c>
      <c r="P114" s="11">
        <v>-4871</v>
      </c>
      <c r="Q114" s="11">
        <v>0</v>
      </c>
      <c r="R114" s="11">
        <v>0</v>
      </c>
      <c r="S114" s="11">
        <v>222</v>
      </c>
      <c r="T114" s="11">
        <v>222</v>
      </c>
      <c r="U114" s="11">
        <v>0</v>
      </c>
      <c r="V114" s="11">
        <v>0</v>
      </c>
    </row>
    <row r="115" spans="1:22">
      <c r="A115" s="184" t="s">
        <v>725</v>
      </c>
      <c r="B115" s="11">
        <v>33230</v>
      </c>
      <c r="C115" s="11">
        <v>1534</v>
      </c>
      <c r="D115" s="11">
        <v>0</v>
      </c>
      <c r="E115" s="11">
        <v>0</v>
      </c>
      <c r="F115" s="11">
        <v>2068</v>
      </c>
      <c r="G115" s="11">
        <v>0</v>
      </c>
      <c r="H115" s="11">
        <v>0</v>
      </c>
      <c r="I115" s="11">
        <v>0</v>
      </c>
      <c r="J115" s="11">
        <v>0</v>
      </c>
      <c r="K115" s="11">
        <v>0</v>
      </c>
      <c r="L115" s="11">
        <v>1477</v>
      </c>
      <c r="M115" s="11">
        <v>0</v>
      </c>
      <c r="N115" s="11">
        <v>0</v>
      </c>
      <c r="O115" s="11">
        <v>-1991</v>
      </c>
      <c r="P115" s="11">
        <v>-20</v>
      </c>
      <c r="Q115" s="11">
        <v>0</v>
      </c>
      <c r="R115" s="11">
        <v>0</v>
      </c>
      <c r="S115" s="11">
        <v>34764</v>
      </c>
      <c r="T115" s="11">
        <v>34764</v>
      </c>
      <c r="U115" s="11">
        <v>0</v>
      </c>
      <c r="V115" s="11">
        <v>0</v>
      </c>
    </row>
    <row r="116" spans="1:22">
      <c r="A116" s="184" t="s">
        <v>1262</v>
      </c>
      <c r="B116" s="11">
        <v>1393</v>
      </c>
      <c r="C116" s="11">
        <v>132</v>
      </c>
      <c r="D116" s="11">
        <v>0</v>
      </c>
      <c r="E116" s="11">
        <v>0</v>
      </c>
      <c r="F116" s="11">
        <v>0</v>
      </c>
      <c r="G116" s="11">
        <v>0</v>
      </c>
      <c r="H116" s="11">
        <v>0</v>
      </c>
      <c r="I116" s="11">
        <v>0</v>
      </c>
      <c r="J116" s="11">
        <v>0</v>
      </c>
      <c r="K116" s="11">
        <v>0</v>
      </c>
      <c r="L116" s="11">
        <v>134</v>
      </c>
      <c r="M116" s="11">
        <v>0</v>
      </c>
      <c r="N116" s="11">
        <v>0</v>
      </c>
      <c r="O116" s="11">
        <v>-2</v>
      </c>
      <c r="P116" s="11">
        <v>0</v>
      </c>
      <c r="Q116" s="11">
        <v>0</v>
      </c>
      <c r="R116" s="11">
        <v>0</v>
      </c>
      <c r="S116" s="11">
        <v>1525</v>
      </c>
      <c r="T116" s="11">
        <v>1525</v>
      </c>
      <c r="U116" s="11">
        <v>0</v>
      </c>
      <c r="V116" s="11">
        <v>0</v>
      </c>
    </row>
    <row r="117" spans="1:22">
      <c r="A117" s="184" t="s">
        <v>1263</v>
      </c>
      <c r="B117" s="11">
        <v>3305</v>
      </c>
      <c r="C117" s="11">
        <v>2971</v>
      </c>
      <c r="D117" s="11">
        <v>0</v>
      </c>
      <c r="E117" s="11">
        <v>0</v>
      </c>
      <c r="F117" s="11">
        <v>1503</v>
      </c>
      <c r="G117" s="11">
        <v>0</v>
      </c>
      <c r="H117" s="11">
        <v>0</v>
      </c>
      <c r="I117" s="11">
        <v>0</v>
      </c>
      <c r="J117" s="11">
        <v>0</v>
      </c>
      <c r="K117" s="11">
        <v>0</v>
      </c>
      <c r="L117" s="11">
        <v>1699</v>
      </c>
      <c r="M117" s="11">
        <v>0</v>
      </c>
      <c r="N117" s="11">
        <v>0</v>
      </c>
      <c r="O117" s="11">
        <v>-231</v>
      </c>
      <c r="P117" s="11">
        <v>0</v>
      </c>
      <c r="Q117" s="11">
        <v>0</v>
      </c>
      <c r="R117" s="11">
        <v>0</v>
      </c>
      <c r="S117" s="11">
        <v>6276</v>
      </c>
      <c r="T117" s="11">
        <v>6276</v>
      </c>
      <c r="U117" s="11">
        <v>0</v>
      </c>
      <c r="V117" s="11">
        <v>0</v>
      </c>
    </row>
    <row r="118" spans="1:22">
      <c r="A118" s="184" t="s">
        <v>1264</v>
      </c>
      <c r="B118" s="11">
        <v>86</v>
      </c>
      <c r="C118" s="11">
        <v>-53</v>
      </c>
      <c r="D118" s="11">
        <v>0</v>
      </c>
      <c r="E118" s="11">
        <v>0</v>
      </c>
      <c r="F118" s="11">
        <v>3</v>
      </c>
      <c r="G118" s="11">
        <v>0</v>
      </c>
      <c r="H118" s="11">
        <v>0</v>
      </c>
      <c r="I118" s="11">
        <v>0</v>
      </c>
      <c r="J118" s="11">
        <v>0</v>
      </c>
      <c r="K118" s="11">
        <v>0</v>
      </c>
      <c r="L118" s="11">
        <v>25</v>
      </c>
      <c r="M118" s="11">
        <v>0</v>
      </c>
      <c r="N118" s="11">
        <v>0</v>
      </c>
      <c r="O118" s="11">
        <v>-81</v>
      </c>
      <c r="P118" s="11">
        <v>0</v>
      </c>
      <c r="Q118" s="11">
        <v>0</v>
      </c>
      <c r="R118" s="11">
        <v>0</v>
      </c>
      <c r="S118" s="11">
        <v>33</v>
      </c>
      <c r="T118" s="11">
        <v>33</v>
      </c>
      <c r="U118" s="11">
        <v>0</v>
      </c>
      <c r="V118" s="11">
        <v>0</v>
      </c>
    </row>
    <row r="119" spans="1:22">
      <c r="A119" s="184" t="s">
        <v>1265</v>
      </c>
      <c r="B119" s="11">
        <v>7482</v>
      </c>
      <c r="C119" s="11">
        <v>3383</v>
      </c>
      <c r="D119" s="11">
        <v>0</v>
      </c>
      <c r="E119" s="11">
        <v>0</v>
      </c>
      <c r="F119" s="11">
        <v>205</v>
      </c>
      <c r="G119" s="11">
        <v>0</v>
      </c>
      <c r="H119" s="11">
        <v>0</v>
      </c>
      <c r="I119" s="11">
        <v>0</v>
      </c>
      <c r="J119" s="11">
        <v>0</v>
      </c>
      <c r="K119" s="11">
        <v>0</v>
      </c>
      <c r="L119" s="11">
        <v>3487</v>
      </c>
      <c r="M119" s="11">
        <v>0</v>
      </c>
      <c r="N119" s="11">
        <v>0</v>
      </c>
      <c r="O119" s="11">
        <v>-309</v>
      </c>
      <c r="P119" s="11">
        <v>0</v>
      </c>
      <c r="Q119" s="11">
        <v>0</v>
      </c>
      <c r="R119" s="11">
        <v>0</v>
      </c>
      <c r="S119" s="11">
        <v>10865</v>
      </c>
      <c r="T119" s="11">
        <v>10865</v>
      </c>
      <c r="U119" s="11">
        <v>0</v>
      </c>
      <c r="V119" s="11">
        <v>0</v>
      </c>
    </row>
    <row r="120" spans="1:22">
      <c r="A120" s="184" t="s">
        <v>1266</v>
      </c>
      <c r="B120" s="11">
        <v>0</v>
      </c>
      <c r="C120" s="11">
        <v>45</v>
      </c>
      <c r="D120" s="11">
        <v>0</v>
      </c>
      <c r="E120" s="11">
        <v>0</v>
      </c>
      <c r="F120" s="11">
        <v>357</v>
      </c>
      <c r="G120" s="11">
        <v>0</v>
      </c>
      <c r="H120" s="11">
        <v>0</v>
      </c>
      <c r="I120" s="11">
        <v>0</v>
      </c>
      <c r="J120" s="11">
        <v>0</v>
      </c>
      <c r="K120" s="11">
        <v>0</v>
      </c>
      <c r="L120" s="11">
        <v>-312</v>
      </c>
      <c r="M120" s="11">
        <v>0</v>
      </c>
      <c r="N120" s="11">
        <v>0</v>
      </c>
      <c r="O120" s="11">
        <v>0</v>
      </c>
      <c r="P120" s="11">
        <v>0</v>
      </c>
      <c r="Q120" s="11">
        <v>0</v>
      </c>
      <c r="R120" s="11">
        <v>0</v>
      </c>
      <c r="S120" s="11">
        <v>45</v>
      </c>
      <c r="T120" s="11">
        <v>45</v>
      </c>
      <c r="U120" s="11">
        <v>0</v>
      </c>
      <c r="V120" s="11">
        <v>0</v>
      </c>
    </row>
    <row r="121" spans="1:22">
      <c r="A121" s="184" t="s">
        <v>1267</v>
      </c>
      <c r="B121" s="11">
        <v>661</v>
      </c>
      <c r="C121" s="11">
        <v>-357</v>
      </c>
      <c r="D121" s="11">
        <v>0</v>
      </c>
      <c r="E121" s="11">
        <v>0</v>
      </c>
      <c r="F121" s="11">
        <v>0</v>
      </c>
      <c r="G121" s="11">
        <v>0</v>
      </c>
      <c r="H121" s="11">
        <v>0</v>
      </c>
      <c r="I121" s="11">
        <v>0</v>
      </c>
      <c r="J121" s="11">
        <v>0</v>
      </c>
      <c r="K121" s="11">
        <v>0</v>
      </c>
      <c r="L121" s="11">
        <v>-320</v>
      </c>
      <c r="M121" s="11">
        <v>0</v>
      </c>
      <c r="N121" s="11">
        <v>0</v>
      </c>
      <c r="O121" s="11">
        <v>-37</v>
      </c>
      <c r="P121" s="11">
        <v>0</v>
      </c>
      <c r="Q121" s="11">
        <v>0</v>
      </c>
      <c r="R121" s="11">
        <v>0</v>
      </c>
      <c r="S121" s="11">
        <v>304</v>
      </c>
      <c r="T121" s="11">
        <v>304</v>
      </c>
      <c r="U121" s="11">
        <v>0</v>
      </c>
      <c r="V121" s="11">
        <v>0</v>
      </c>
    </row>
    <row r="122" spans="1:22">
      <c r="A122" s="184" t="s">
        <v>1268</v>
      </c>
      <c r="B122" s="11">
        <v>1562</v>
      </c>
      <c r="C122" s="11">
        <v>108</v>
      </c>
      <c r="D122" s="11">
        <v>0</v>
      </c>
      <c r="E122" s="11">
        <v>0</v>
      </c>
      <c r="F122" s="11">
        <v>0</v>
      </c>
      <c r="G122" s="11">
        <v>0</v>
      </c>
      <c r="H122" s="11">
        <v>0</v>
      </c>
      <c r="I122" s="11">
        <v>0</v>
      </c>
      <c r="J122" s="11">
        <v>0</v>
      </c>
      <c r="K122" s="11">
        <v>0</v>
      </c>
      <c r="L122" s="11">
        <v>148</v>
      </c>
      <c r="M122" s="11">
        <v>0</v>
      </c>
      <c r="N122" s="11">
        <v>0</v>
      </c>
      <c r="O122" s="11">
        <v>-40</v>
      </c>
      <c r="P122" s="11">
        <v>0</v>
      </c>
      <c r="Q122" s="11">
        <v>0</v>
      </c>
      <c r="R122" s="11">
        <v>0</v>
      </c>
      <c r="S122" s="11">
        <v>1670</v>
      </c>
      <c r="T122" s="11">
        <v>1670</v>
      </c>
      <c r="U122" s="11">
        <v>0</v>
      </c>
      <c r="V122" s="11">
        <v>0</v>
      </c>
    </row>
    <row r="123" spans="1:22">
      <c r="A123" s="184" t="s">
        <v>1269</v>
      </c>
      <c r="B123" s="11">
        <v>8576</v>
      </c>
      <c r="C123" s="11">
        <v>-231</v>
      </c>
      <c r="D123" s="11">
        <v>0</v>
      </c>
      <c r="E123" s="11">
        <v>0</v>
      </c>
      <c r="F123" s="11">
        <v>0</v>
      </c>
      <c r="G123" s="11">
        <v>0</v>
      </c>
      <c r="H123" s="11">
        <v>0</v>
      </c>
      <c r="I123" s="11">
        <v>0</v>
      </c>
      <c r="J123" s="11">
        <v>0</v>
      </c>
      <c r="K123" s="11">
        <v>0</v>
      </c>
      <c r="L123" s="11">
        <v>-231</v>
      </c>
      <c r="M123" s="11">
        <v>0</v>
      </c>
      <c r="N123" s="11">
        <v>0</v>
      </c>
      <c r="O123" s="11">
        <v>0</v>
      </c>
      <c r="P123" s="11">
        <v>0</v>
      </c>
      <c r="Q123" s="11">
        <v>0</v>
      </c>
      <c r="R123" s="11">
        <v>0</v>
      </c>
      <c r="S123" s="11">
        <v>8345</v>
      </c>
      <c r="T123" s="11">
        <v>8345</v>
      </c>
      <c r="U123" s="11">
        <v>0</v>
      </c>
      <c r="V123" s="11">
        <v>0</v>
      </c>
    </row>
    <row r="124" spans="1:22">
      <c r="A124" s="184" t="s">
        <v>1270</v>
      </c>
      <c r="B124" s="11">
        <v>5839</v>
      </c>
      <c r="C124" s="11">
        <v>-1107</v>
      </c>
      <c r="D124" s="11">
        <v>0</v>
      </c>
      <c r="E124" s="11">
        <v>0</v>
      </c>
      <c r="F124" s="11">
        <v>0</v>
      </c>
      <c r="G124" s="11">
        <v>0</v>
      </c>
      <c r="H124" s="11">
        <v>0</v>
      </c>
      <c r="I124" s="11">
        <v>0</v>
      </c>
      <c r="J124" s="11">
        <v>0</v>
      </c>
      <c r="K124" s="11">
        <v>0</v>
      </c>
      <c r="L124" s="11">
        <v>-47</v>
      </c>
      <c r="M124" s="11">
        <v>0</v>
      </c>
      <c r="N124" s="11">
        <v>0</v>
      </c>
      <c r="O124" s="11">
        <v>-1040</v>
      </c>
      <c r="P124" s="11">
        <v>-20</v>
      </c>
      <c r="Q124" s="11">
        <v>0</v>
      </c>
      <c r="R124" s="11">
        <v>0</v>
      </c>
      <c r="S124" s="11">
        <v>4732</v>
      </c>
      <c r="T124" s="11">
        <v>4732</v>
      </c>
      <c r="U124" s="11">
        <v>0</v>
      </c>
      <c r="V124" s="11">
        <v>0</v>
      </c>
    </row>
    <row r="125" spans="1:22">
      <c r="A125" s="184" t="s">
        <v>1271</v>
      </c>
      <c r="B125" s="11">
        <v>251</v>
      </c>
      <c r="C125" s="11">
        <v>-251</v>
      </c>
      <c r="D125" s="11">
        <v>0</v>
      </c>
      <c r="E125" s="11">
        <v>0</v>
      </c>
      <c r="F125" s="11">
        <v>0</v>
      </c>
      <c r="G125" s="11">
        <v>0</v>
      </c>
      <c r="H125" s="11">
        <v>0</v>
      </c>
      <c r="I125" s="11">
        <v>0</v>
      </c>
      <c r="J125" s="11">
        <v>0</v>
      </c>
      <c r="K125" s="11">
        <v>0</v>
      </c>
      <c r="L125" s="11">
        <v>0</v>
      </c>
      <c r="M125" s="11">
        <v>0</v>
      </c>
      <c r="N125" s="11">
        <v>0</v>
      </c>
      <c r="O125" s="11">
        <v>-251</v>
      </c>
      <c r="P125" s="11">
        <v>0</v>
      </c>
      <c r="Q125" s="11">
        <v>0</v>
      </c>
      <c r="R125" s="11">
        <v>0</v>
      </c>
      <c r="S125" s="11">
        <v>0</v>
      </c>
      <c r="T125" s="11">
        <v>0</v>
      </c>
      <c r="U125" s="11">
        <v>0</v>
      </c>
      <c r="V125" s="11">
        <v>0</v>
      </c>
    </row>
    <row r="126" spans="1:22">
      <c r="A126" s="184" t="s">
        <v>1272</v>
      </c>
      <c r="B126" s="11">
        <v>75</v>
      </c>
      <c r="C126" s="11">
        <v>0</v>
      </c>
      <c r="D126" s="11">
        <v>0</v>
      </c>
      <c r="E126" s="11">
        <v>0</v>
      </c>
      <c r="F126" s="11">
        <v>0</v>
      </c>
      <c r="G126" s="11">
        <v>0</v>
      </c>
      <c r="H126" s="11">
        <v>0</v>
      </c>
      <c r="I126" s="11">
        <v>0</v>
      </c>
      <c r="J126" s="11">
        <v>0</v>
      </c>
      <c r="K126" s="11">
        <v>0</v>
      </c>
      <c r="L126" s="11">
        <v>0</v>
      </c>
      <c r="M126" s="11">
        <v>0</v>
      </c>
      <c r="N126" s="11">
        <v>0</v>
      </c>
      <c r="O126" s="11">
        <v>0</v>
      </c>
      <c r="P126" s="11">
        <v>0</v>
      </c>
      <c r="Q126" s="11">
        <v>0</v>
      </c>
      <c r="R126" s="11">
        <v>0</v>
      </c>
      <c r="S126" s="11">
        <v>75</v>
      </c>
      <c r="T126" s="11">
        <v>75</v>
      </c>
      <c r="U126" s="11">
        <v>0</v>
      </c>
      <c r="V126" s="11">
        <v>0</v>
      </c>
    </row>
    <row r="127" spans="1:22">
      <c r="A127" s="184" t="s">
        <v>792</v>
      </c>
      <c r="B127" s="11">
        <v>4000</v>
      </c>
      <c r="C127" s="11">
        <v>-3106</v>
      </c>
      <c r="D127" s="11">
        <v>0</v>
      </c>
      <c r="E127" s="11">
        <v>0</v>
      </c>
      <c r="F127" s="11">
        <v>0</v>
      </c>
      <c r="G127" s="11">
        <v>0</v>
      </c>
      <c r="H127" s="11">
        <v>0</v>
      </c>
      <c r="I127" s="11">
        <v>0</v>
      </c>
      <c r="J127" s="11">
        <v>0</v>
      </c>
      <c r="K127" s="11">
        <v>0</v>
      </c>
      <c r="L127" s="11">
        <v>-3106</v>
      </c>
      <c r="M127" s="11">
        <v>0</v>
      </c>
      <c r="N127" s="11">
        <v>0</v>
      </c>
      <c r="O127" s="11">
        <v>0</v>
      </c>
      <c r="P127" s="11">
        <v>0</v>
      </c>
      <c r="Q127" s="11">
        <v>0</v>
      </c>
      <c r="R127" s="11">
        <v>0</v>
      </c>
      <c r="S127" s="11">
        <v>894</v>
      </c>
      <c r="T127" s="11">
        <v>894</v>
      </c>
      <c r="U127" s="11">
        <v>0</v>
      </c>
      <c r="V127" s="11">
        <v>0</v>
      </c>
    </row>
    <row r="128" spans="1:22">
      <c r="A128" s="184" t="s">
        <v>794</v>
      </c>
      <c r="B128" s="11">
        <v>4773</v>
      </c>
      <c r="C128" s="11">
        <v>6228</v>
      </c>
      <c r="D128" s="11">
        <v>0</v>
      </c>
      <c r="E128" s="11">
        <v>0</v>
      </c>
      <c r="F128" s="11">
        <v>2720</v>
      </c>
      <c r="G128" s="11">
        <v>0</v>
      </c>
      <c r="H128" s="11">
        <v>0</v>
      </c>
      <c r="I128" s="11">
        <v>0</v>
      </c>
      <c r="J128" s="11">
        <v>0</v>
      </c>
      <c r="K128" s="11">
        <v>0</v>
      </c>
      <c r="L128" s="11">
        <v>6206</v>
      </c>
      <c r="M128" s="11">
        <v>0</v>
      </c>
      <c r="N128" s="11">
        <v>0</v>
      </c>
      <c r="O128" s="11">
        <v>0</v>
      </c>
      <c r="P128" s="11">
        <v>-2698</v>
      </c>
      <c r="Q128" s="11">
        <v>0</v>
      </c>
      <c r="R128" s="11">
        <v>0</v>
      </c>
      <c r="S128" s="11">
        <v>11001</v>
      </c>
      <c r="T128" s="11">
        <v>11001</v>
      </c>
      <c r="U128" s="11">
        <v>0</v>
      </c>
      <c r="V128" s="11">
        <v>0</v>
      </c>
    </row>
    <row r="129" spans="1:22">
      <c r="A129" s="184" t="s">
        <v>1273</v>
      </c>
      <c r="B129" s="11">
        <v>236</v>
      </c>
      <c r="C129" s="11">
        <v>167</v>
      </c>
      <c r="D129" s="11">
        <v>0</v>
      </c>
      <c r="E129" s="11">
        <v>0</v>
      </c>
      <c r="F129" s="11">
        <v>0</v>
      </c>
      <c r="G129" s="11">
        <v>0</v>
      </c>
      <c r="H129" s="11">
        <v>0</v>
      </c>
      <c r="I129" s="11">
        <v>0</v>
      </c>
      <c r="J129" s="11">
        <v>0</v>
      </c>
      <c r="K129" s="11">
        <v>0</v>
      </c>
      <c r="L129" s="11">
        <v>167</v>
      </c>
      <c r="M129" s="11">
        <v>0</v>
      </c>
      <c r="N129" s="11">
        <v>0</v>
      </c>
      <c r="O129" s="11">
        <v>0</v>
      </c>
      <c r="P129" s="11">
        <v>0</v>
      </c>
      <c r="Q129" s="11">
        <v>0</v>
      </c>
      <c r="R129" s="11">
        <v>0</v>
      </c>
      <c r="S129" s="11">
        <v>403</v>
      </c>
      <c r="T129" s="11">
        <v>403</v>
      </c>
      <c r="U129" s="11">
        <v>0</v>
      </c>
      <c r="V129" s="11">
        <v>0</v>
      </c>
    </row>
    <row r="130" spans="1:22">
      <c r="A130" s="184" t="s">
        <v>1274</v>
      </c>
      <c r="B130" s="11">
        <v>0</v>
      </c>
      <c r="C130" s="11">
        <v>183</v>
      </c>
      <c r="D130" s="11">
        <v>0</v>
      </c>
      <c r="E130" s="11">
        <v>0</v>
      </c>
      <c r="F130" s="11">
        <v>128</v>
      </c>
      <c r="G130" s="11">
        <v>0</v>
      </c>
      <c r="H130" s="11">
        <v>0</v>
      </c>
      <c r="I130" s="11">
        <v>0</v>
      </c>
      <c r="J130" s="11">
        <v>0</v>
      </c>
      <c r="K130" s="11">
        <v>0</v>
      </c>
      <c r="L130" s="11">
        <v>55</v>
      </c>
      <c r="M130" s="11">
        <v>0</v>
      </c>
      <c r="N130" s="11">
        <v>0</v>
      </c>
      <c r="O130" s="11">
        <v>0</v>
      </c>
      <c r="P130" s="11">
        <v>0</v>
      </c>
      <c r="Q130" s="11">
        <v>0</v>
      </c>
      <c r="R130" s="11">
        <v>0</v>
      </c>
      <c r="S130" s="11">
        <v>183</v>
      </c>
      <c r="T130" s="11">
        <v>183</v>
      </c>
      <c r="U130" s="11">
        <v>0</v>
      </c>
      <c r="V130" s="11">
        <v>0</v>
      </c>
    </row>
    <row r="131" spans="1:22">
      <c r="A131" s="184" t="s">
        <v>1275</v>
      </c>
      <c r="B131" s="11">
        <v>218</v>
      </c>
      <c r="C131" s="11">
        <v>12932</v>
      </c>
      <c r="D131" s="11">
        <v>0</v>
      </c>
      <c r="E131" s="11">
        <v>0</v>
      </c>
      <c r="F131" s="11">
        <v>2181</v>
      </c>
      <c r="G131" s="11">
        <v>0</v>
      </c>
      <c r="H131" s="11">
        <v>0</v>
      </c>
      <c r="I131" s="11">
        <v>0</v>
      </c>
      <c r="J131" s="11">
        <v>0</v>
      </c>
      <c r="K131" s="11">
        <v>0</v>
      </c>
      <c r="L131" s="11">
        <v>10751</v>
      </c>
      <c r="M131" s="11">
        <v>0</v>
      </c>
      <c r="N131" s="11">
        <v>0</v>
      </c>
      <c r="O131" s="11">
        <v>0</v>
      </c>
      <c r="P131" s="11">
        <v>0</v>
      </c>
      <c r="Q131" s="11">
        <v>0</v>
      </c>
      <c r="R131" s="11">
        <v>0</v>
      </c>
      <c r="S131" s="11">
        <v>13150</v>
      </c>
      <c r="T131" s="11">
        <v>13150</v>
      </c>
      <c r="U131" s="11">
        <v>0</v>
      </c>
      <c r="V131" s="11">
        <v>0</v>
      </c>
    </row>
    <row r="132" spans="1:22">
      <c r="A132" s="184" t="s">
        <v>1276</v>
      </c>
      <c r="B132" s="11">
        <v>0</v>
      </c>
      <c r="C132" s="11">
        <v>0</v>
      </c>
      <c r="D132" s="11">
        <v>0</v>
      </c>
      <c r="E132" s="11">
        <v>0</v>
      </c>
      <c r="F132" s="11">
        <v>0</v>
      </c>
      <c r="G132" s="11">
        <v>0</v>
      </c>
      <c r="H132" s="11">
        <v>0</v>
      </c>
      <c r="I132" s="11">
        <v>0</v>
      </c>
      <c r="J132" s="11">
        <v>0</v>
      </c>
      <c r="K132" s="11">
        <v>0</v>
      </c>
      <c r="L132" s="11">
        <v>0</v>
      </c>
      <c r="M132" s="11">
        <v>0</v>
      </c>
      <c r="N132" s="11">
        <v>0</v>
      </c>
      <c r="O132" s="11">
        <v>0</v>
      </c>
      <c r="P132" s="11">
        <v>0</v>
      </c>
      <c r="Q132" s="11">
        <v>0</v>
      </c>
      <c r="R132" s="11">
        <v>0</v>
      </c>
      <c r="S132" s="11">
        <v>0</v>
      </c>
      <c r="T132" s="11">
        <v>0</v>
      </c>
      <c r="U132" s="11">
        <v>0</v>
      </c>
      <c r="V132" s="11">
        <v>0</v>
      </c>
    </row>
    <row r="133" spans="1:22">
      <c r="A133" s="184" t="s">
        <v>1277</v>
      </c>
      <c r="B133" s="11">
        <v>0</v>
      </c>
      <c r="C133" s="11">
        <v>0</v>
      </c>
      <c r="D133" s="11">
        <v>0</v>
      </c>
      <c r="E133" s="11">
        <v>0</v>
      </c>
      <c r="F133" s="11">
        <v>0</v>
      </c>
      <c r="G133" s="11">
        <v>0</v>
      </c>
      <c r="H133" s="11">
        <v>0</v>
      </c>
      <c r="I133" s="11">
        <v>0</v>
      </c>
      <c r="J133" s="11">
        <v>0</v>
      </c>
      <c r="K133" s="11">
        <v>0</v>
      </c>
      <c r="L133" s="11">
        <v>0</v>
      </c>
      <c r="M133" s="11">
        <v>0</v>
      </c>
      <c r="N133" s="11">
        <v>0</v>
      </c>
      <c r="O133" s="11">
        <v>0</v>
      </c>
      <c r="P133" s="11">
        <v>0</v>
      </c>
      <c r="Q133" s="11">
        <v>0</v>
      </c>
      <c r="R133" s="11">
        <v>0</v>
      </c>
      <c r="S133" s="11">
        <v>0</v>
      </c>
      <c r="T133" s="11">
        <v>0</v>
      </c>
      <c r="U133" s="11">
        <v>0</v>
      </c>
      <c r="V133" s="11">
        <v>0</v>
      </c>
    </row>
    <row r="134" spans="1:22">
      <c r="A134" s="184" t="s">
        <v>1278</v>
      </c>
      <c r="B134" s="11">
        <v>0</v>
      </c>
      <c r="C134" s="11">
        <v>0</v>
      </c>
      <c r="D134" s="11">
        <v>0</v>
      </c>
      <c r="E134" s="11">
        <v>0</v>
      </c>
      <c r="F134" s="11">
        <v>0</v>
      </c>
      <c r="G134" s="11">
        <v>0</v>
      </c>
      <c r="H134" s="11">
        <v>0</v>
      </c>
      <c r="I134" s="11">
        <v>0</v>
      </c>
      <c r="J134" s="11">
        <v>0</v>
      </c>
      <c r="K134" s="11">
        <v>0</v>
      </c>
      <c r="L134" s="11">
        <v>0</v>
      </c>
      <c r="M134" s="11">
        <v>0</v>
      </c>
      <c r="N134" s="11">
        <v>0</v>
      </c>
      <c r="O134" s="11">
        <v>0</v>
      </c>
      <c r="P134" s="11">
        <v>0</v>
      </c>
      <c r="Q134" s="11">
        <v>0</v>
      </c>
      <c r="R134" s="11">
        <v>0</v>
      </c>
      <c r="S134" s="11">
        <v>0</v>
      </c>
      <c r="T134" s="11">
        <v>0</v>
      </c>
      <c r="U134" s="11">
        <v>0</v>
      </c>
      <c r="V134" s="11">
        <v>0</v>
      </c>
    </row>
    <row r="135" spans="1:22">
      <c r="A135" s="184" t="s">
        <v>1279</v>
      </c>
      <c r="B135" s="11">
        <v>0</v>
      </c>
      <c r="C135" s="11">
        <v>0</v>
      </c>
      <c r="D135" s="11">
        <v>0</v>
      </c>
      <c r="E135" s="11">
        <v>0</v>
      </c>
      <c r="F135" s="11">
        <v>0</v>
      </c>
      <c r="G135" s="11">
        <v>0</v>
      </c>
      <c r="H135" s="11">
        <v>0</v>
      </c>
      <c r="I135" s="11">
        <v>0</v>
      </c>
      <c r="J135" s="11">
        <v>0</v>
      </c>
      <c r="K135" s="11">
        <v>0</v>
      </c>
      <c r="L135" s="11">
        <v>0</v>
      </c>
      <c r="M135" s="11">
        <v>0</v>
      </c>
      <c r="N135" s="11">
        <v>0</v>
      </c>
      <c r="O135" s="11">
        <v>0</v>
      </c>
      <c r="P135" s="11">
        <v>0</v>
      </c>
      <c r="Q135" s="11">
        <v>0</v>
      </c>
      <c r="R135" s="11">
        <v>0</v>
      </c>
      <c r="S135" s="11">
        <v>0</v>
      </c>
      <c r="T135" s="11">
        <v>0</v>
      </c>
      <c r="U135" s="11">
        <v>0</v>
      </c>
      <c r="V135" s="11">
        <v>0</v>
      </c>
    </row>
    <row r="136" spans="1:22">
      <c r="A136" s="184" t="s">
        <v>1280</v>
      </c>
      <c r="B136" s="11">
        <v>0</v>
      </c>
      <c r="C136" s="11">
        <v>0</v>
      </c>
      <c r="D136" s="11">
        <v>0</v>
      </c>
      <c r="E136" s="11">
        <v>0</v>
      </c>
      <c r="F136" s="11">
        <v>0</v>
      </c>
      <c r="G136" s="11">
        <v>0</v>
      </c>
      <c r="H136" s="11">
        <v>0</v>
      </c>
      <c r="I136" s="11">
        <v>0</v>
      </c>
      <c r="J136" s="11">
        <v>0</v>
      </c>
      <c r="K136" s="11">
        <v>0</v>
      </c>
      <c r="L136" s="11">
        <v>0</v>
      </c>
      <c r="M136" s="11">
        <v>0</v>
      </c>
      <c r="N136" s="11">
        <v>0</v>
      </c>
      <c r="O136" s="11">
        <v>0</v>
      </c>
      <c r="P136" s="11">
        <v>0</v>
      </c>
      <c r="Q136" s="11">
        <v>0</v>
      </c>
      <c r="R136" s="11">
        <v>0</v>
      </c>
      <c r="S136" s="11">
        <v>0</v>
      </c>
      <c r="T136" s="11">
        <v>0</v>
      </c>
      <c r="U136" s="11">
        <v>0</v>
      </c>
      <c r="V136" s="11">
        <v>0</v>
      </c>
    </row>
    <row r="137" spans="1:22">
      <c r="A137" s="184" t="s">
        <v>1281</v>
      </c>
      <c r="B137" s="11">
        <v>0</v>
      </c>
      <c r="C137" s="11">
        <v>0</v>
      </c>
      <c r="D137" s="11">
        <v>0</v>
      </c>
      <c r="E137" s="11">
        <v>0</v>
      </c>
      <c r="F137" s="11">
        <v>0</v>
      </c>
      <c r="G137" s="11">
        <v>0</v>
      </c>
      <c r="H137" s="11">
        <v>0</v>
      </c>
      <c r="I137" s="11">
        <v>0</v>
      </c>
      <c r="J137" s="11">
        <v>0</v>
      </c>
      <c r="K137" s="11">
        <v>0</v>
      </c>
      <c r="L137" s="11">
        <v>0</v>
      </c>
      <c r="M137" s="11">
        <v>0</v>
      </c>
      <c r="N137" s="11">
        <v>0</v>
      </c>
      <c r="O137" s="11">
        <v>0</v>
      </c>
      <c r="P137" s="11">
        <v>0</v>
      </c>
      <c r="Q137" s="11">
        <v>0</v>
      </c>
      <c r="R137" s="11">
        <v>0</v>
      </c>
      <c r="S137" s="11">
        <v>0</v>
      </c>
      <c r="T137" s="11">
        <v>0</v>
      </c>
      <c r="U137" s="11">
        <v>0</v>
      </c>
      <c r="V137" s="11">
        <v>0</v>
      </c>
    </row>
    <row r="138" spans="1:22">
      <c r="A138" s="184" t="s">
        <v>1282</v>
      </c>
      <c r="B138" s="11">
        <v>0</v>
      </c>
      <c r="C138" s="11">
        <v>190</v>
      </c>
      <c r="D138" s="11">
        <v>0</v>
      </c>
      <c r="E138" s="11">
        <v>0</v>
      </c>
      <c r="F138" s="11">
        <v>190</v>
      </c>
      <c r="G138" s="11">
        <v>0</v>
      </c>
      <c r="H138" s="11">
        <v>0</v>
      </c>
      <c r="I138" s="11">
        <v>0</v>
      </c>
      <c r="J138" s="11">
        <v>0</v>
      </c>
      <c r="K138" s="11">
        <v>0</v>
      </c>
      <c r="L138" s="11">
        <v>0</v>
      </c>
      <c r="M138" s="11">
        <v>0</v>
      </c>
      <c r="N138" s="11">
        <v>0</v>
      </c>
      <c r="O138" s="11">
        <v>0</v>
      </c>
      <c r="P138" s="11">
        <v>0</v>
      </c>
      <c r="Q138" s="11">
        <v>0</v>
      </c>
      <c r="R138" s="11">
        <v>0</v>
      </c>
      <c r="S138" s="11">
        <v>190</v>
      </c>
      <c r="T138" s="11">
        <v>190</v>
      </c>
      <c r="U138" s="11">
        <v>0</v>
      </c>
      <c r="V138" s="11">
        <v>0</v>
      </c>
    </row>
    <row r="139" spans="1:22">
      <c r="A139" s="184" t="s">
        <v>1283</v>
      </c>
      <c r="B139" s="11">
        <v>932</v>
      </c>
      <c r="C139" s="11">
        <v>-755</v>
      </c>
      <c r="D139" s="11">
        <v>0</v>
      </c>
      <c r="E139" s="11">
        <v>0</v>
      </c>
      <c r="F139" s="11">
        <v>0</v>
      </c>
      <c r="G139" s="11">
        <v>0</v>
      </c>
      <c r="H139" s="11">
        <v>0</v>
      </c>
      <c r="I139" s="11">
        <v>0</v>
      </c>
      <c r="J139" s="11">
        <v>0</v>
      </c>
      <c r="K139" s="11">
        <v>0</v>
      </c>
      <c r="L139" s="11">
        <v>-755</v>
      </c>
      <c r="M139" s="11">
        <v>0</v>
      </c>
      <c r="N139" s="11">
        <v>0</v>
      </c>
      <c r="O139" s="11">
        <v>0</v>
      </c>
      <c r="P139" s="11">
        <v>0</v>
      </c>
      <c r="Q139" s="11">
        <v>0</v>
      </c>
      <c r="R139" s="11">
        <v>0</v>
      </c>
      <c r="S139" s="11">
        <v>177</v>
      </c>
      <c r="T139" s="11">
        <v>177</v>
      </c>
      <c r="U139" s="11">
        <v>0</v>
      </c>
      <c r="V139" s="11">
        <v>0</v>
      </c>
    </row>
    <row r="140" spans="1:22">
      <c r="A140" s="184" t="s">
        <v>1284</v>
      </c>
      <c r="B140" s="11">
        <v>0</v>
      </c>
      <c r="C140" s="11">
        <v>221</v>
      </c>
      <c r="D140" s="11">
        <v>0</v>
      </c>
      <c r="E140" s="11">
        <v>0</v>
      </c>
      <c r="F140" s="11">
        <v>221</v>
      </c>
      <c r="G140" s="11">
        <v>0</v>
      </c>
      <c r="H140" s="11">
        <v>0</v>
      </c>
      <c r="I140" s="11">
        <v>0</v>
      </c>
      <c r="J140" s="11">
        <v>0</v>
      </c>
      <c r="K140" s="11">
        <v>0</v>
      </c>
      <c r="L140" s="11">
        <v>0</v>
      </c>
      <c r="M140" s="11">
        <v>0</v>
      </c>
      <c r="N140" s="11">
        <v>0</v>
      </c>
      <c r="O140" s="11">
        <v>0</v>
      </c>
      <c r="P140" s="11">
        <v>0</v>
      </c>
      <c r="Q140" s="11">
        <v>0</v>
      </c>
      <c r="R140" s="11">
        <v>0</v>
      </c>
      <c r="S140" s="11">
        <v>221</v>
      </c>
      <c r="T140" s="11">
        <v>221</v>
      </c>
      <c r="U140" s="11">
        <v>0</v>
      </c>
      <c r="V140" s="11">
        <v>0</v>
      </c>
    </row>
    <row r="141" spans="1:22">
      <c r="A141" s="184" t="s">
        <v>1285</v>
      </c>
      <c r="B141" s="11">
        <v>0</v>
      </c>
      <c r="C141" s="11">
        <v>-4012</v>
      </c>
      <c r="D141" s="11">
        <v>0</v>
      </c>
      <c r="E141" s="11">
        <v>0</v>
      </c>
      <c r="F141" s="11">
        <v>0</v>
      </c>
      <c r="G141" s="11">
        <v>0</v>
      </c>
      <c r="H141" s="11">
        <v>0</v>
      </c>
      <c r="I141" s="11">
        <v>0</v>
      </c>
      <c r="J141" s="11">
        <v>0</v>
      </c>
      <c r="K141" s="11">
        <v>0</v>
      </c>
      <c r="L141" s="11">
        <v>-4012</v>
      </c>
      <c r="M141" s="11">
        <v>0</v>
      </c>
      <c r="N141" s="11">
        <v>0</v>
      </c>
      <c r="O141" s="11">
        <v>0</v>
      </c>
      <c r="P141" s="11">
        <v>0</v>
      </c>
      <c r="Q141" s="11">
        <v>0</v>
      </c>
      <c r="R141" s="11">
        <v>0</v>
      </c>
      <c r="S141" s="11">
        <v>-4012</v>
      </c>
      <c r="T141" s="11">
        <v>-4012</v>
      </c>
      <c r="U141" s="11">
        <v>0</v>
      </c>
      <c r="V141" s="11">
        <v>0</v>
      </c>
    </row>
    <row r="142" spans="1:22">
      <c r="A142" s="184" t="s">
        <v>1286</v>
      </c>
      <c r="B142" s="11">
        <v>0</v>
      </c>
      <c r="C142" s="11">
        <v>0</v>
      </c>
      <c r="D142" s="11">
        <v>0</v>
      </c>
      <c r="E142" s="11">
        <v>0</v>
      </c>
      <c r="F142" s="11">
        <v>0</v>
      </c>
      <c r="G142" s="11">
        <v>0</v>
      </c>
      <c r="H142" s="11">
        <v>0</v>
      </c>
      <c r="I142" s="11">
        <v>0</v>
      </c>
      <c r="J142" s="11">
        <v>0</v>
      </c>
      <c r="K142" s="11">
        <v>0</v>
      </c>
      <c r="L142" s="11">
        <v>0</v>
      </c>
      <c r="M142" s="11">
        <v>0</v>
      </c>
      <c r="N142" s="11">
        <v>0</v>
      </c>
      <c r="O142" s="11">
        <v>0</v>
      </c>
      <c r="P142" s="11">
        <v>0</v>
      </c>
      <c r="Q142" s="11">
        <v>0</v>
      </c>
      <c r="R142" s="11">
        <v>0</v>
      </c>
      <c r="S142" s="11">
        <v>0</v>
      </c>
      <c r="T142" s="11">
        <v>0</v>
      </c>
      <c r="U142" s="11">
        <v>0</v>
      </c>
      <c r="V142" s="11">
        <v>0</v>
      </c>
    </row>
    <row r="143" spans="1:22">
      <c r="A143" s="184" t="s">
        <v>824</v>
      </c>
      <c r="B143" s="11">
        <v>3387</v>
      </c>
      <c r="C143" s="11">
        <v>-2698</v>
      </c>
      <c r="D143" s="11">
        <v>0</v>
      </c>
      <c r="E143" s="11">
        <v>0</v>
      </c>
      <c r="F143" s="11">
        <v>0</v>
      </c>
      <c r="G143" s="11">
        <v>0</v>
      </c>
      <c r="H143" s="11">
        <v>0</v>
      </c>
      <c r="I143" s="11">
        <v>0</v>
      </c>
      <c r="J143" s="11">
        <v>0</v>
      </c>
      <c r="K143" s="11">
        <v>0</v>
      </c>
      <c r="L143" s="11">
        <v>0</v>
      </c>
      <c r="M143" s="11">
        <v>0</v>
      </c>
      <c r="N143" s="11">
        <v>0</v>
      </c>
      <c r="O143" s="11">
        <v>0</v>
      </c>
      <c r="P143" s="11">
        <v>-2698</v>
      </c>
      <c r="Q143" s="11">
        <v>0</v>
      </c>
      <c r="R143" s="11">
        <v>0</v>
      </c>
      <c r="S143" s="11">
        <v>689</v>
      </c>
      <c r="T143" s="11">
        <v>689</v>
      </c>
      <c r="U143" s="11">
        <v>0</v>
      </c>
      <c r="V143" s="11">
        <v>0</v>
      </c>
    </row>
    <row r="144" spans="1:22">
      <c r="A144" s="184" t="s">
        <v>826</v>
      </c>
      <c r="B144" s="11">
        <v>26443</v>
      </c>
      <c r="C144" s="11">
        <v>83628</v>
      </c>
      <c r="D144" s="11">
        <v>0</v>
      </c>
      <c r="E144" s="11">
        <v>0</v>
      </c>
      <c r="F144" s="11">
        <v>2440</v>
      </c>
      <c r="G144" s="11">
        <v>0</v>
      </c>
      <c r="H144" s="11">
        <v>0</v>
      </c>
      <c r="I144" s="11">
        <v>0</v>
      </c>
      <c r="J144" s="11">
        <v>66330</v>
      </c>
      <c r="K144" s="11">
        <v>87</v>
      </c>
      <c r="L144" s="11">
        <v>17913</v>
      </c>
      <c r="M144" s="11">
        <v>0</v>
      </c>
      <c r="N144" s="11">
        <v>0</v>
      </c>
      <c r="O144" s="11">
        <v>-3141</v>
      </c>
      <c r="P144" s="11">
        <v>-1</v>
      </c>
      <c r="Q144" s="11">
        <v>0</v>
      </c>
      <c r="R144" s="11">
        <v>0</v>
      </c>
      <c r="S144" s="11">
        <v>110071</v>
      </c>
      <c r="T144" s="11">
        <v>110071</v>
      </c>
      <c r="U144" s="11">
        <v>0</v>
      </c>
      <c r="V144" s="11">
        <v>0</v>
      </c>
    </row>
    <row r="145" spans="1:22">
      <c r="A145" s="184" t="s">
        <v>1287</v>
      </c>
      <c r="B145" s="11">
        <v>5558</v>
      </c>
      <c r="C145" s="11">
        <v>617</v>
      </c>
      <c r="D145" s="11">
        <v>0</v>
      </c>
      <c r="E145" s="11">
        <v>0</v>
      </c>
      <c r="F145" s="11">
        <v>0</v>
      </c>
      <c r="G145" s="11">
        <v>0</v>
      </c>
      <c r="H145" s="11">
        <v>0</v>
      </c>
      <c r="I145" s="11">
        <v>0</v>
      </c>
      <c r="J145" s="11">
        <v>0</v>
      </c>
      <c r="K145" s="11">
        <v>0</v>
      </c>
      <c r="L145" s="11">
        <v>618</v>
      </c>
      <c r="M145" s="11">
        <v>0</v>
      </c>
      <c r="N145" s="11">
        <v>0</v>
      </c>
      <c r="O145" s="11">
        <v>0</v>
      </c>
      <c r="P145" s="11">
        <v>-1</v>
      </c>
      <c r="Q145" s="11">
        <v>0</v>
      </c>
      <c r="R145" s="11">
        <v>0</v>
      </c>
      <c r="S145" s="11">
        <v>6175</v>
      </c>
      <c r="T145" s="11">
        <v>6175</v>
      </c>
      <c r="U145" s="11">
        <v>0</v>
      </c>
      <c r="V145" s="11">
        <v>0</v>
      </c>
    </row>
    <row r="146" spans="1:22">
      <c r="A146" s="184" t="s">
        <v>1288</v>
      </c>
      <c r="B146" s="11">
        <v>0</v>
      </c>
      <c r="C146" s="11">
        <v>0</v>
      </c>
      <c r="D146" s="11">
        <v>0</v>
      </c>
      <c r="E146" s="11">
        <v>0</v>
      </c>
      <c r="F146" s="11">
        <v>0</v>
      </c>
      <c r="G146" s="11">
        <v>0</v>
      </c>
      <c r="H146" s="11">
        <v>0</v>
      </c>
      <c r="I146" s="11">
        <v>0</v>
      </c>
      <c r="J146" s="11">
        <v>0</v>
      </c>
      <c r="K146" s="11">
        <v>0</v>
      </c>
      <c r="L146" s="11">
        <v>0</v>
      </c>
      <c r="M146" s="11">
        <v>0</v>
      </c>
      <c r="N146" s="11">
        <v>0</v>
      </c>
      <c r="O146" s="11">
        <v>0</v>
      </c>
      <c r="P146" s="11">
        <v>0</v>
      </c>
      <c r="Q146" s="11">
        <v>0</v>
      </c>
      <c r="R146" s="11">
        <v>0</v>
      </c>
      <c r="S146" s="11">
        <v>0</v>
      </c>
      <c r="T146" s="11">
        <v>0</v>
      </c>
      <c r="U146" s="11">
        <v>0</v>
      </c>
      <c r="V146" s="11">
        <v>0</v>
      </c>
    </row>
    <row r="147" spans="1:22">
      <c r="A147" s="184" t="s">
        <v>1289</v>
      </c>
      <c r="B147" s="11">
        <v>2428</v>
      </c>
      <c r="C147" s="11">
        <v>78478</v>
      </c>
      <c r="D147" s="11">
        <v>0</v>
      </c>
      <c r="E147" s="11">
        <v>0</v>
      </c>
      <c r="F147" s="11">
        <v>2211</v>
      </c>
      <c r="G147" s="11">
        <v>0</v>
      </c>
      <c r="H147" s="11">
        <v>0</v>
      </c>
      <c r="I147" s="11">
        <v>0</v>
      </c>
      <c r="J147" s="11">
        <v>66330</v>
      </c>
      <c r="K147" s="11">
        <v>0</v>
      </c>
      <c r="L147" s="11">
        <v>13078</v>
      </c>
      <c r="M147" s="11">
        <v>0</v>
      </c>
      <c r="N147" s="11">
        <v>0</v>
      </c>
      <c r="O147" s="11">
        <v>-3141</v>
      </c>
      <c r="P147" s="11">
        <v>0</v>
      </c>
      <c r="Q147" s="11">
        <v>0</v>
      </c>
      <c r="R147" s="11">
        <v>0</v>
      </c>
      <c r="S147" s="11">
        <v>80906</v>
      </c>
      <c r="T147" s="11">
        <v>80906</v>
      </c>
      <c r="U147" s="11">
        <v>0</v>
      </c>
      <c r="V147" s="11">
        <v>0</v>
      </c>
    </row>
    <row r="148" spans="1:22">
      <c r="A148" s="184" t="s">
        <v>848</v>
      </c>
      <c r="B148" s="11">
        <v>10258</v>
      </c>
      <c r="C148" s="11">
        <v>490</v>
      </c>
      <c r="D148" s="11">
        <v>0</v>
      </c>
      <c r="E148" s="11">
        <v>0</v>
      </c>
      <c r="F148" s="11">
        <v>0</v>
      </c>
      <c r="G148" s="11">
        <v>0</v>
      </c>
      <c r="H148" s="11">
        <v>0</v>
      </c>
      <c r="I148" s="11">
        <v>0</v>
      </c>
      <c r="J148" s="11">
        <v>0</v>
      </c>
      <c r="K148" s="11">
        <v>87</v>
      </c>
      <c r="L148" s="11">
        <v>403</v>
      </c>
      <c r="M148" s="11">
        <v>0</v>
      </c>
      <c r="N148" s="11">
        <v>0</v>
      </c>
      <c r="O148" s="11">
        <v>0</v>
      </c>
      <c r="P148" s="11">
        <v>0</v>
      </c>
      <c r="Q148" s="11">
        <v>0</v>
      </c>
      <c r="R148" s="11">
        <v>0</v>
      </c>
      <c r="S148" s="11">
        <v>10748</v>
      </c>
      <c r="T148" s="11">
        <v>10748</v>
      </c>
      <c r="U148" s="11">
        <v>0</v>
      </c>
      <c r="V148" s="11">
        <v>0</v>
      </c>
    </row>
    <row r="149" spans="1:22">
      <c r="A149" s="184" t="s">
        <v>852</v>
      </c>
      <c r="B149" s="11">
        <v>199</v>
      </c>
      <c r="C149" s="11">
        <v>55</v>
      </c>
      <c r="D149" s="11">
        <v>0</v>
      </c>
      <c r="E149" s="11">
        <v>0</v>
      </c>
      <c r="F149" s="11">
        <v>0</v>
      </c>
      <c r="G149" s="11">
        <v>0</v>
      </c>
      <c r="H149" s="11">
        <v>0</v>
      </c>
      <c r="I149" s="11">
        <v>0</v>
      </c>
      <c r="J149" s="11">
        <v>0</v>
      </c>
      <c r="K149" s="11">
        <v>0</v>
      </c>
      <c r="L149" s="11">
        <v>55</v>
      </c>
      <c r="M149" s="11">
        <v>0</v>
      </c>
      <c r="N149" s="11">
        <v>0</v>
      </c>
      <c r="O149" s="11">
        <v>0</v>
      </c>
      <c r="P149" s="11">
        <v>0</v>
      </c>
      <c r="Q149" s="11">
        <v>0</v>
      </c>
      <c r="R149" s="11">
        <v>0</v>
      </c>
      <c r="S149" s="11">
        <v>254</v>
      </c>
      <c r="T149" s="11">
        <v>254</v>
      </c>
      <c r="U149" s="11">
        <v>0</v>
      </c>
      <c r="V149" s="11">
        <v>0</v>
      </c>
    </row>
    <row r="150" spans="1:22">
      <c r="A150" s="184" t="s">
        <v>870</v>
      </c>
      <c r="B150" s="11">
        <v>8000</v>
      </c>
      <c r="C150" s="11">
        <v>3988</v>
      </c>
      <c r="D150" s="11">
        <v>0</v>
      </c>
      <c r="E150" s="11">
        <v>0</v>
      </c>
      <c r="F150" s="11">
        <v>229</v>
      </c>
      <c r="G150" s="11">
        <v>0</v>
      </c>
      <c r="H150" s="11">
        <v>0</v>
      </c>
      <c r="I150" s="11">
        <v>0</v>
      </c>
      <c r="J150" s="11">
        <v>0</v>
      </c>
      <c r="K150" s="11">
        <v>0</v>
      </c>
      <c r="L150" s="11">
        <v>3759</v>
      </c>
      <c r="M150" s="11">
        <v>0</v>
      </c>
      <c r="N150" s="11">
        <v>0</v>
      </c>
      <c r="O150" s="11">
        <v>0</v>
      </c>
      <c r="P150" s="11">
        <v>0</v>
      </c>
      <c r="Q150" s="11">
        <v>0</v>
      </c>
      <c r="R150" s="11">
        <v>0</v>
      </c>
      <c r="S150" s="11">
        <v>11988</v>
      </c>
      <c r="T150" s="11">
        <v>11988</v>
      </c>
      <c r="U150" s="11">
        <v>0</v>
      </c>
      <c r="V150" s="11">
        <v>0</v>
      </c>
    </row>
    <row r="151" spans="1:22">
      <c r="A151" s="184" t="s">
        <v>872</v>
      </c>
      <c r="B151" s="11">
        <v>21720</v>
      </c>
      <c r="C151" s="11">
        <v>716</v>
      </c>
      <c r="D151" s="11">
        <v>0</v>
      </c>
      <c r="E151" s="11">
        <v>30</v>
      </c>
      <c r="F151" s="11">
        <v>1334</v>
      </c>
      <c r="G151" s="11">
        <v>0</v>
      </c>
      <c r="H151" s="11">
        <v>0</v>
      </c>
      <c r="I151" s="11">
        <v>0</v>
      </c>
      <c r="J151" s="11">
        <v>0</v>
      </c>
      <c r="K151" s="11">
        <v>55</v>
      </c>
      <c r="L151" s="11">
        <v>5072</v>
      </c>
      <c r="M151" s="11">
        <v>0</v>
      </c>
      <c r="N151" s="11">
        <v>0</v>
      </c>
      <c r="O151" s="11">
        <v>-5775</v>
      </c>
      <c r="P151" s="11">
        <v>0</v>
      </c>
      <c r="Q151" s="11">
        <v>0</v>
      </c>
      <c r="R151" s="11">
        <v>0</v>
      </c>
      <c r="S151" s="11">
        <v>22436</v>
      </c>
      <c r="T151" s="11">
        <v>20735</v>
      </c>
      <c r="U151" s="11">
        <v>1701</v>
      </c>
      <c r="V151" s="11">
        <v>1701</v>
      </c>
    </row>
    <row r="152" spans="1:22">
      <c r="A152" s="184" t="s">
        <v>1290</v>
      </c>
      <c r="B152" s="11">
        <v>6248</v>
      </c>
      <c r="C152" s="11">
        <v>1264</v>
      </c>
      <c r="D152" s="11">
        <v>0</v>
      </c>
      <c r="E152" s="11">
        <v>0</v>
      </c>
      <c r="F152" s="11">
        <v>872</v>
      </c>
      <c r="G152" s="11">
        <v>0</v>
      </c>
      <c r="H152" s="11">
        <v>0</v>
      </c>
      <c r="I152" s="11">
        <v>0</v>
      </c>
      <c r="J152" s="11">
        <v>0</v>
      </c>
      <c r="K152" s="11">
        <v>55</v>
      </c>
      <c r="L152" s="11">
        <v>1448</v>
      </c>
      <c r="M152" s="11">
        <v>0</v>
      </c>
      <c r="N152" s="11">
        <v>0</v>
      </c>
      <c r="O152" s="11">
        <v>-1111</v>
      </c>
      <c r="P152" s="11">
        <v>0</v>
      </c>
      <c r="Q152" s="11">
        <v>0</v>
      </c>
      <c r="R152" s="11">
        <v>0</v>
      </c>
      <c r="S152" s="11">
        <v>7512</v>
      </c>
      <c r="T152" s="11">
        <v>7512</v>
      </c>
      <c r="U152" s="11">
        <v>0</v>
      </c>
      <c r="V152" s="11">
        <v>0</v>
      </c>
    </row>
    <row r="153" spans="1:22">
      <c r="A153" s="184" t="s">
        <v>1291</v>
      </c>
      <c r="B153" s="11">
        <v>4258</v>
      </c>
      <c r="C153" s="11">
        <v>954</v>
      </c>
      <c r="D153" s="11">
        <v>0</v>
      </c>
      <c r="E153" s="11">
        <v>0</v>
      </c>
      <c r="F153" s="11">
        <v>287</v>
      </c>
      <c r="G153" s="11">
        <v>0</v>
      </c>
      <c r="H153" s="11">
        <v>0</v>
      </c>
      <c r="I153" s="11">
        <v>0</v>
      </c>
      <c r="J153" s="11">
        <v>0</v>
      </c>
      <c r="K153" s="11">
        <v>0</v>
      </c>
      <c r="L153" s="11">
        <v>1629</v>
      </c>
      <c r="M153" s="11">
        <v>0</v>
      </c>
      <c r="N153" s="11">
        <v>0</v>
      </c>
      <c r="O153" s="11">
        <v>-962</v>
      </c>
      <c r="P153" s="11">
        <v>0</v>
      </c>
      <c r="Q153" s="11">
        <v>0</v>
      </c>
      <c r="R153" s="11">
        <v>0</v>
      </c>
      <c r="S153" s="11">
        <v>5212</v>
      </c>
      <c r="T153" s="11">
        <v>5212</v>
      </c>
      <c r="U153" s="11">
        <v>0</v>
      </c>
      <c r="V153" s="11">
        <v>0</v>
      </c>
    </row>
    <row r="154" spans="1:22">
      <c r="A154" s="184" t="s">
        <v>1292</v>
      </c>
      <c r="B154" s="11">
        <v>5021</v>
      </c>
      <c r="C154" s="11">
        <v>1095</v>
      </c>
      <c r="D154" s="11">
        <v>0</v>
      </c>
      <c r="E154" s="11">
        <v>0</v>
      </c>
      <c r="F154" s="11">
        <v>135</v>
      </c>
      <c r="G154" s="11">
        <v>0</v>
      </c>
      <c r="H154" s="11">
        <v>0</v>
      </c>
      <c r="I154" s="11">
        <v>0</v>
      </c>
      <c r="J154" s="11">
        <v>0</v>
      </c>
      <c r="K154" s="11">
        <v>0</v>
      </c>
      <c r="L154" s="11">
        <v>1169</v>
      </c>
      <c r="M154" s="11">
        <v>0</v>
      </c>
      <c r="N154" s="11">
        <v>0</v>
      </c>
      <c r="O154" s="11">
        <v>-209</v>
      </c>
      <c r="P154" s="11">
        <v>0</v>
      </c>
      <c r="Q154" s="11">
        <v>0</v>
      </c>
      <c r="R154" s="11">
        <v>0</v>
      </c>
      <c r="S154" s="11">
        <v>6116</v>
      </c>
      <c r="T154" s="11">
        <v>6094</v>
      </c>
      <c r="U154" s="11">
        <v>22</v>
      </c>
      <c r="V154" s="11">
        <v>22</v>
      </c>
    </row>
    <row r="155" spans="1:22">
      <c r="A155" s="184" t="s">
        <v>1293</v>
      </c>
      <c r="B155" s="11">
        <v>0</v>
      </c>
      <c r="C155" s="11">
        <v>0</v>
      </c>
      <c r="D155" s="11">
        <v>0</v>
      </c>
      <c r="E155" s="11">
        <v>0</v>
      </c>
      <c r="F155" s="11">
        <v>0</v>
      </c>
      <c r="G155" s="11">
        <v>0</v>
      </c>
      <c r="H155" s="11">
        <v>0</v>
      </c>
      <c r="I155" s="11">
        <v>0</v>
      </c>
      <c r="J155" s="11">
        <v>0</v>
      </c>
      <c r="K155" s="11">
        <v>0</v>
      </c>
      <c r="L155" s="11">
        <v>0</v>
      </c>
      <c r="M155" s="11">
        <v>0</v>
      </c>
      <c r="N155" s="11">
        <v>0</v>
      </c>
      <c r="O155" s="11">
        <v>0</v>
      </c>
      <c r="P155" s="11">
        <v>0</v>
      </c>
      <c r="Q155" s="11">
        <v>0</v>
      </c>
      <c r="R155" s="11">
        <v>0</v>
      </c>
      <c r="S155" s="11">
        <v>0</v>
      </c>
      <c r="T155" s="11">
        <v>0</v>
      </c>
      <c r="U155" s="11">
        <v>0</v>
      </c>
      <c r="V155" s="11">
        <v>0</v>
      </c>
    </row>
    <row r="156" spans="1:22">
      <c r="A156" s="184" t="s">
        <v>1294</v>
      </c>
      <c r="B156" s="11">
        <v>2434</v>
      </c>
      <c r="C156" s="11">
        <v>-1856</v>
      </c>
      <c r="D156" s="11">
        <v>0</v>
      </c>
      <c r="E156" s="11">
        <v>0</v>
      </c>
      <c r="F156" s="11">
        <v>0</v>
      </c>
      <c r="G156" s="11">
        <v>0</v>
      </c>
      <c r="H156" s="11">
        <v>0</v>
      </c>
      <c r="I156" s="11">
        <v>0</v>
      </c>
      <c r="J156" s="11">
        <v>0</v>
      </c>
      <c r="K156" s="11">
        <v>0</v>
      </c>
      <c r="L156" s="11">
        <v>1155</v>
      </c>
      <c r="M156" s="11">
        <v>0</v>
      </c>
      <c r="N156" s="11">
        <v>0</v>
      </c>
      <c r="O156" s="11">
        <v>-3011</v>
      </c>
      <c r="P156" s="11">
        <v>0</v>
      </c>
      <c r="Q156" s="11">
        <v>0</v>
      </c>
      <c r="R156" s="11">
        <v>0</v>
      </c>
      <c r="S156" s="11">
        <v>578</v>
      </c>
      <c r="T156" s="11">
        <v>578</v>
      </c>
      <c r="U156" s="11">
        <v>0</v>
      </c>
      <c r="V156" s="11">
        <v>0</v>
      </c>
    </row>
    <row r="157" spans="1:22">
      <c r="A157" s="184" t="s">
        <v>1295</v>
      </c>
      <c r="B157" s="11">
        <v>0</v>
      </c>
      <c r="C157" s="11">
        <v>0</v>
      </c>
      <c r="D157" s="11">
        <v>0</v>
      </c>
      <c r="E157" s="11">
        <v>0</v>
      </c>
      <c r="F157" s="11">
        <v>0</v>
      </c>
      <c r="G157" s="11">
        <v>0</v>
      </c>
      <c r="H157" s="11">
        <v>0</v>
      </c>
      <c r="I157" s="11">
        <v>0</v>
      </c>
      <c r="J157" s="11">
        <v>0</v>
      </c>
      <c r="K157" s="11">
        <v>0</v>
      </c>
      <c r="L157" s="11">
        <v>0</v>
      </c>
      <c r="M157" s="11">
        <v>0</v>
      </c>
      <c r="N157" s="11">
        <v>0</v>
      </c>
      <c r="O157" s="11">
        <v>0</v>
      </c>
      <c r="P157" s="11">
        <v>0</v>
      </c>
      <c r="Q157" s="11">
        <v>0</v>
      </c>
      <c r="R157" s="11">
        <v>0</v>
      </c>
      <c r="S157" s="11">
        <v>0</v>
      </c>
      <c r="T157" s="11">
        <v>0</v>
      </c>
      <c r="U157" s="11">
        <v>0</v>
      </c>
      <c r="V157" s="11">
        <v>0</v>
      </c>
    </row>
    <row r="158" spans="1:22">
      <c r="A158" s="184" t="s">
        <v>1296</v>
      </c>
      <c r="B158" s="11">
        <v>0</v>
      </c>
      <c r="C158" s="11">
        <v>30</v>
      </c>
      <c r="D158" s="11">
        <v>0</v>
      </c>
      <c r="E158" s="11">
        <v>30</v>
      </c>
      <c r="F158" s="11">
        <v>0</v>
      </c>
      <c r="G158" s="11">
        <v>0</v>
      </c>
      <c r="H158" s="11">
        <v>0</v>
      </c>
      <c r="I158" s="11">
        <v>0</v>
      </c>
      <c r="J158" s="11">
        <v>0</v>
      </c>
      <c r="K158" s="11">
        <v>0</v>
      </c>
      <c r="L158" s="11">
        <v>0</v>
      </c>
      <c r="M158" s="11">
        <v>0</v>
      </c>
      <c r="N158" s="11">
        <v>0</v>
      </c>
      <c r="O158" s="11">
        <v>0</v>
      </c>
      <c r="P158" s="11">
        <v>0</v>
      </c>
      <c r="Q158" s="11">
        <v>0</v>
      </c>
      <c r="R158" s="11">
        <v>0</v>
      </c>
      <c r="S158" s="11">
        <v>30</v>
      </c>
      <c r="T158" s="11">
        <v>30</v>
      </c>
      <c r="U158" s="11">
        <v>0</v>
      </c>
      <c r="V158" s="11">
        <v>0</v>
      </c>
    </row>
    <row r="159" spans="1:22">
      <c r="A159" s="184" t="s">
        <v>1297</v>
      </c>
      <c r="B159" s="11">
        <v>109</v>
      </c>
      <c r="C159" s="11">
        <v>2633</v>
      </c>
      <c r="D159" s="11">
        <v>0</v>
      </c>
      <c r="E159" s="11">
        <v>0</v>
      </c>
      <c r="F159" s="11">
        <v>40</v>
      </c>
      <c r="G159" s="11">
        <v>0</v>
      </c>
      <c r="H159" s="11">
        <v>0</v>
      </c>
      <c r="I159" s="11">
        <v>0</v>
      </c>
      <c r="J159" s="11">
        <v>0</v>
      </c>
      <c r="K159" s="11">
        <v>0</v>
      </c>
      <c r="L159" s="11">
        <v>2593</v>
      </c>
      <c r="M159" s="11">
        <v>0</v>
      </c>
      <c r="N159" s="11">
        <v>0</v>
      </c>
      <c r="O159" s="11">
        <v>0</v>
      </c>
      <c r="P159" s="11">
        <v>0</v>
      </c>
      <c r="Q159" s="11">
        <v>0</v>
      </c>
      <c r="R159" s="11">
        <v>0</v>
      </c>
      <c r="S159" s="11">
        <v>2742</v>
      </c>
      <c r="T159" s="11">
        <v>1063</v>
      </c>
      <c r="U159" s="11">
        <v>1679</v>
      </c>
      <c r="V159" s="11">
        <v>1679</v>
      </c>
    </row>
    <row r="160" spans="1:22">
      <c r="A160" s="184" t="s">
        <v>1298</v>
      </c>
      <c r="B160" s="11">
        <v>0</v>
      </c>
      <c r="C160" s="11">
        <v>0</v>
      </c>
      <c r="D160" s="11">
        <v>0</v>
      </c>
      <c r="E160" s="11">
        <v>0</v>
      </c>
      <c r="F160" s="11">
        <v>0</v>
      </c>
      <c r="G160" s="11">
        <v>0</v>
      </c>
      <c r="H160" s="11">
        <v>0</v>
      </c>
      <c r="I160" s="11">
        <v>0</v>
      </c>
      <c r="J160" s="11">
        <v>0</v>
      </c>
      <c r="K160" s="11">
        <v>0</v>
      </c>
      <c r="L160" s="11">
        <v>0</v>
      </c>
      <c r="M160" s="11">
        <v>0</v>
      </c>
      <c r="N160" s="11">
        <v>0</v>
      </c>
      <c r="O160" s="11">
        <v>0</v>
      </c>
      <c r="P160" s="11">
        <v>0</v>
      </c>
      <c r="Q160" s="11">
        <v>0</v>
      </c>
      <c r="R160" s="11">
        <v>0</v>
      </c>
      <c r="S160" s="11">
        <v>0</v>
      </c>
      <c r="T160" s="11">
        <v>0</v>
      </c>
      <c r="U160" s="11">
        <v>0</v>
      </c>
      <c r="V160" s="11">
        <v>0</v>
      </c>
    </row>
    <row r="161" spans="1:22">
      <c r="A161" s="184" t="s">
        <v>935</v>
      </c>
      <c r="B161" s="11">
        <v>3650</v>
      </c>
      <c r="C161" s="11">
        <v>-3404</v>
      </c>
      <c r="D161" s="11">
        <v>0</v>
      </c>
      <c r="E161" s="11">
        <v>0</v>
      </c>
      <c r="F161" s="11">
        <v>0</v>
      </c>
      <c r="G161" s="11">
        <v>0</v>
      </c>
      <c r="H161" s="11">
        <v>0</v>
      </c>
      <c r="I161" s="11">
        <v>0</v>
      </c>
      <c r="J161" s="11">
        <v>0</v>
      </c>
      <c r="K161" s="11">
        <v>0</v>
      </c>
      <c r="L161" s="11">
        <v>-2922</v>
      </c>
      <c r="M161" s="11">
        <v>0</v>
      </c>
      <c r="N161" s="11">
        <v>0</v>
      </c>
      <c r="O161" s="11">
        <v>-482</v>
      </c>
      <c r="P161" s="11">
        <v>0</v>
      </c>
      <c r="Q161" s="11">
        <v>0</v>
      </c>
      <c r="R161" s="11">
        <v>0</v>
      </c>
      <c r="S161" s="11">
        <v>246</v>
      </c>
      <c r="T161" s="11">
        <v>246</v>
      </c>
      <c r="U161" s="11">
        <v>0</v>
      </c>
      <c r="V161" s="11">
        <v>0</v>
      </c>
    </row>
    <row r="162" spans="1:22">
      <c r="A162" s="184" t="s">
        <v>937</v>
      </c>
      <c r="B162" s="11">
        <v>28809</v>
      </c>
      <c r="C162" s="11">
        <v>1281</v>
      </c>
      <c r="D162" s="11">
        <v>0</v>
      </c>
      <c r="E162" s="11">
        <v>3938</v>
      </c>
      <c r="F162" s="11">
        <v>22649</v>
      </c>
      <c r="G162" s="11">
        <v>0</v>
      </c>
      <c r="H162" s="11">
        <v>0</v>
      </c>
      <c r="I162" s="11">
        <v>0</v>
      </c>
      <c r="J162" s="11">
        <v>0</v>
      </c>
      <c r="K162" s="11">
        <v>0</v>
      </c>
      <c r="L162" s="11">
        <v>-16727</v>
      </c>
      <c r="M162" s="11">
        <v>0</v>
      </c>
      <c r="N162" s="11">
        <v>0</v>
      </c>
      <c r="O162" s="11">
        <v>-8579</v>
      </c>
      <c r="P162" s="11">
        <v>0</v>
      </c>
      <c r="Q162" s="11">
        <v>0</v>
      </c>
      <c r="R162" s="11">
        <v>0</v>
      </c>
      <c r="S162" s="11">
        <v>30090</v>
      </c>
      <c r="T162" s="11">
        <v>30090</v>
      </c>
      <c r="U162" s="11">
        <v>0</v>
      </c>
      <c r="V162" s="11">
        <v>0</v>
      </c>
    </row>
    <row r="163" spans="1:22">
      <c r="A163" s="184" t="s">
        <v>1299</v>
      </c>
      <c r="B163" s="11">
        <v>5535</v>
      </c>
      <c r="C163" s="11">
        <v>14682</v>
      </c>
      <c r="D163" s="11">
        <v>0</v>
      </c>
      <c r="E163" s="11">
        <v>500</v>
      </c>
      <c r="F163" s="11">
        <v>20552</v>
      </c>
      <c r="G163" s="11">
        <v>0</v>
      </c>
      <c r="H163" s="11">
        <v>0</v>
      </c>
      <c r="I163" s="11">
        <v>0</v>
      </c>
      <c r="J163" s="11">
        <v>0</v>
      </c>
      <c r="K163" s="11">
        <v>0</v>
      </c>
      <c r="L163" s="11">
        <v>806</v>
      </c>
      <c r="M163" s="11">
        <v>0</v>
      </c>
      <c r="N163" s="11">
        <v>0</v>
      </c>
      <c r="O163" s="11">
        <v>-7176</v>
      </c>
      <c r="P163" s="11">
        <v>0</v>
      </c>
      <c r="Q163" s="11">
        <v>0</v>
      </c>
      <c r="R163" s="11">
        <v>0</v>
      </c>
      <c r="S163" s="11">
        <v>20217</v>
      </c>
      <c r="T163" s="11">
        <v>20217</v>
      </c>
      <c r="U163" s="11">
        <v>0</v>
      </c>
      <c r="V163" s="11">
        <v>0</v>
      </c>
    </row>
    <row r="164" spans="1:22">
      <c r="A164" s="184" t="s">
        <v>1300</v>
      </c>
      <c r="B164" s="11">
        <v>1500</v>
      </c>
      <c r="C164" s="11">
        <v>-300</v>
      </c>
      <c r="D164" s="11">
        <v>0</v>
      </c>
      <c r="E164" s="11">
        <v>0</v>
      </c>
      <c r="F164" s="11">
        <v>700</v>
      </c>
      <c r="G164" s="11">
        <v>0</v>
      </c>
      <c r="H164" s="11">
        <v>0</v>
      </c>
      <c r="I164" s="11">
        <v>0</v>
      </c>
      <c r="J164" s="11">
        <v>0</v>
      </c>
      <c r="K164" s="11">
        <v>0</v>
      </c>
      <c r="L164" s="11">
        <v>-1000</v>
      </c>
      <c r="M164" s="11">
        <v>0</v>
      </c>
      <c r="N164" s="11">
        <v>0</v>
      </c>
      <c r="O164" s="11">
        <v>0</v>
      </c>
      <c r="P164" s="11">
        <v>0</v>
      </c>
      <c r="Q164" s="11">
        <v>0</v>
      </c>
      <c r="R164" s="11">
        <v>0</v>
      </c>
      <c r="S164" s="11">
        <v>1200</v>
      </c>
      <c r="T164" s="11">
        <v>1200</v>
      </c>
      <c r="U164" s="11">
        <v>0</v>
      </c>
      <c r="V164" s="11">
        <v>0</v>
      </c>
    </row>
    <row r="165" spans="1:22">
      <c r="A165" s="184" t="s">
        <v>1301</v>
      </c>
      <c r="B165" s="11">
        <v>250</v>
      </c>
      <c r="C165" s="11">
        <v>30</v>
      </c>
      <c r="D165" s="11">
        <v>0</v>
      </c>
      <c r="E165" s="11">
        <v>0</v>
      </c>
      <c r="F165" s="11">
        <v>0</v>
      </c>
      <c r="G165" s="11">
        <v>0</v>
      </c>
      <c r="H165" s="11">
        <v>0</v>
      </c>
      <c r="I165" s="11">
        <v>0</v>
      </c>
      <c r="J165" s="11">
        <v>0</v>
      </c>
      <c r="K165" s="11">
        <v>0</v>
      </c>
      <c r="L165" s="11">
        <v>30</v>
      </c>
      <c r="M165" s="11">
        <v>0</v>
      </c>
      <c r="N165" s="11">
        <v>0</v>
      </c>
      <c r="O165" s="11">
        <v>0</v>
      </c>
      <c r="P165" s="11">
        <v>0</v>
      </c>
      <c r="Q165" s="11">
        <v>0</v>
      </c>
      <c r="R165" s="11">
        <v>0</v>
      </c>
      <c r="S165" s="11">
        <v>280</v>
      </c>
      <c r="T165" s="11">
        <v>280</v>
      </c>
      <c r="U165" s="11">
        <v>0</v>
      </c>
      <c r="V165" s="11">
        <v>0</v>
      </c>
    </row>
    <row r="166" spans="1:22">
      <c r="A166" s="184" t="s">
        <v>1302</v>
      </c>
      <c r="B166" s="11">
        <v>1324</v>
      </c>
      <c r="C166" s="11">
        <v>1785</v>
      </c>
      <c r="D166" s="11">
        <v>0</v>
      </c>
      <c r="E166" s="11">
        <v>1876</v>
      </c>
      <c r="F166" s="11">
        <v>1313</v>
      </c>
      <c r="G166" s="11">
        <v>0</v>
      </c>
      <c r="H166" s="11">
        <v>0</v>
      </c>
      <c r="I166" s="11">
        <v>0</v>
      </c>
      <c r="J166" s="11">
        <v>0</v>
      </c>
      <c r="K166" s="11">
        <v>0</v>
      </c>
      <c r="L166" s="11">
        <v>-1</v>
      </c>
      <c r="M166" s="11">
        <v>0</v>
      </c>
      <c r="N166" s="11">
        <v>0</v>
      </c>
      <c r="O166" s="11">
        <v>-1403</v>
      </c>
      <c r="P166" s="11">
        <v>0</v>
      </c>
      <c r="Q166" s="11">
        <v>0</v>
      </c>
      <c r="R166" s="11">
        <v>0</v>
      </c>
      <c r="S166" s="11">
        <v>3109</v>
      </c>
      <c r="T166" s="11">
        <v>3109</v>
      </c>
      <c r="U166" s="11">
        <v>0</v>
      </c>
      <c r="V166" s="11">
        <v>0</v>
      </c>
    </row>
    <row r="167" spans="1:22">
      <c r="A167" s="184" t="s">
        <v>1303</v>
      </c>
      <c r="B167" s="11">
        <v>0</v>
      </c>
      <c r="C167" s="11">
        <v>82</v>
      </c>
      <c r="D167" s="11">
        <v>0</v>
      </c>
      <c r="E167" s="11">
        <v>0</v>
      </c>
      <c r="F167" s="11">
        <v>82</v>
      </c>
      <c r="G167" s="11">
        <v>0</v>
      </c>
      <c r="H167" s="11">
        <v>0</v>
      </c>
      <c r="I167" s="11">
        <v>0</v>
      </c>
      <c r="J167" s="11">
        <v>0</v>
      </c>
      <c r="K167" s="11">
        <v>0</v>
      </c>
      <c r="L167" s="11">
        <v>0</v>
      </c>
      <c r="M167" s="11">
        <v>0</v>
      </c>
      <c r="N167" s="11">
        <v>0</v>
      </c>
      <c r="O167" s="11">
        <v>0</v>
      </c>
      <c r="P167" s="11">
        <v>0</v>
      </c>
      <c r="Q167" s="11">
        <v>0</v>
      </c>
      <c r="R167" s="11">
        <v>0</v>
      </c>
      <c r="S167" s="11">
        <v>82</v>
      </c>
      <c r="T167" s="11">
        <v>82</v>
      </c>
      <c r="U167" s="11">
        <v>0</v>
      </c>
      <c r="V167" s="11">
        <v>0</v>
      </c>
    </row>
    <row r="168" spans="1:22">
      <c r="A168" s="184" t="s">
        <v>1304</v>
      </c>
      <c r="B168" s="11">
        <v>5000</v>
      </c>
      <c r="C168" s="11">
        <v>0</v>
      </c>
      <c r="D168" s="11">
        <v>0</v>
      </c>
      <c r="E168" s="11">
        <v>0</v>
      </c>
      <c r="F168" s="11">
        <v>0</v>
      </c>
      <c r="G168" s="11">
        <v>0</v>
      </c>
      <c r="H168" s="11">
        <v>0</v>
      </c>
      <c r="I168" s="11">
        <v>0</v>
      </c>
      <c r="J168" s="11">
        <v>0</v>
      </c>
      <c r="K168" s="11">
        <v>0</v>
      </c>
      <c r="L168" s="11">
        <v>0</v>
      </c>
      <c r="M168" s="11">
        <v>0</v>
      </c>
      <c r="N168" s="11">
        <v>0</v>
      </c>
      <c r="O168" s="11">
        <v>0</v>
      </c>
      <c r="P168" s="11">
        <v>0</v>
      </c>
      <c r="Q168" s="11">
        <v>0</v>
      </c>
      <c r="R168" s="11">
        <v>0</v>
      </c>
      <c r="S168" s="11">
        <v>5000</v>
      </c>
      <c r="T168" s="11">
        <v>5000</v>
      </c>
      <c r="U168" s="11">
        <v>0</v>
      </c>
      <c r="V168" s="11">
        <v>0</v>
      </c>
    </row>
    <row r="169" spans="1:22">
      <c r="A169" s="184" t="s">
        <v>1305</v>
      </c>
      <c r="B169" s="11">
        <v>15200</v>
      </c>
      <c r="C169" s="11">
        <v>-14998</v>
      </c>
      <c r="D169" s="11">
        <v>0</v>
      </c>
      <c r="E169" s="11">
        <v>1562</v>
      </c>
      <c r="F169" s="11">
        <v>2</v>
      </c>
      <c r="G169" s="11">
        <v>0</v>
      </c>
      <c r="H169" s="11">
        <v>0</v>
      </c>
      <c r="I169" s="11">
        <v>0</v>
      </c>
      <c r="J169" s="11">
        <v>0</v>
      </c>
      <c r="K169" s="11">
        <v>0</v>
      </c>
      <c r="L169" s="11">
        <v>-16562</v>
      </c>
      <c r="M169" s="11">
        <v>0</v>
      </c>
      <c r="N169" s="11">
        <v>0</v>
      </c>
      <c r="O169" s="11">
        <v>0</v>
      </c>
      <c r="P169" s="11">
        <v>0</v>
      </c>
      <c r="Q169" s="11">
        <v>0</v>
      </c>
      <c r="R169" s="11">
        <v>0</v>
      </c>
      <c r="S169" s="11">
        <v>202</v>
      </c>
      <c r="T169" s="11">
        <v>202</v>
      </c>
      <c r="U169" s="11">
        <v>0</v>
      </c>
      <c r="V169" s="11">
        <v>0</v>
      </c>
    </row>
    <row r="170" spans="1:22">
      <c r="A170" s="184" t="s">
        <v>945</v>
      </c>
      <c r="B170" s="11">
        <v>31071</v>
      </c>
      <c r="C170" s="11">
        <v>-5970</v>
      </c>
      <c r="D170" s="11">
        <v>0</v>
      </c>
      <c r="E170" s="11">
        <v>0</v>
      </c>
      <c r="F170" s="11">
        <v>112</v>
      </c>
      <c r="G170" s="11">
        <v>0</v>
      </c>
      <c r="H170" s="11">
        <v>0</v>
      </c>
      <c r="I170" s="11">
        <v>0</v>
      </c>
      <c r="J170" s="11">
        <v>0</v>
      </c>
      <c r="K170" s="11">
        <v>0</v>
      </c>
      <c r="L170" s="11">
        <v>-6112</v>
      </c>
      <c r="M170" s="11">
        <v>0</v>
      </c>
      <c r="N170" s="11">
        <v>0</v>
      </c>
      <c r="O170" s="11">
        <v>30</v>
      </c>
      <c r="P170" s="11">
        <v>0</v>
      </c>
      <c r="Q170" s="11">
        <v>0</v>
      </c>
      <c r="R170" s="11">
        <v>0</v>
      </c>
      <c r="S170" s="11">
        <v>25101</v>
      </c>
      <c r="T170" s="11">
        <v>25101</v>
      </c>
      <c r="U170" s="11">
        <v>0</v>
      </c>
      <c r="V170" s="11">
        <v>0</v>
      </c>
    </row>
    <row r="171" spans="1:22">
      <c r="A171" s="184" t="s">
        <v>1306</v>
      </c>
      <c r="B171" s="11">
        <v>256</v>
      </c>
      <c r="C171" s="11">
        <v>-10</v>
      </c>
      <c r="D171" s="11">
        <v>0</v>
      </c>
      <c r="E171" s="11">
        <v>0</v>
      </c>
      <c r="F171" s="11">
        <v>0</v>
      </c>
      <c r="G171" s="11">
        <v>0</v>
      </c>
      <c r="H171" s="11">
        <v>0</v>
      </c>
      <c r="I171" s="11">
        <v>0</v>
      </c>
      <c r="J171" s="11">
        <v>0</v>
      </c>
      <c r="K171" s="11">
        <v>0</v>
      </c>
      <c r="L171" s="11">
        <v>-10</v>
      </c>
      <c r="M171" s="11">
        <v>0</v>
      </c>
      <c r="N171" s="11">
        <v>0</v>
      </c>
      <c r="O171" s="11">
        <v>0</v>
      </c>
      <c r="P171" s="11">
        <v>0</v>
      </c>
      <c r="Q171" s="11">
        <v>0</v>
      </c>
      <c r="R171" s="11">
        <v>0</v>
      </c>
      <c r="S171" s="11">
        <v>246</v>
      </c>
      <c r="T171" s="11">
        <v>246</v>
      </c>
      <c r="U171" s="11">
        <v>0</v>
      </c>
      <c r="V171" s="11">
        <v>0</v>
      </c>
    </row>
    <row r="172" spans="1:22">
      <c r="A172" s="184" t="s">
        <v>1307</v>
      </c>
      <c r="B172" s="11">
        <v>2426</v>
      </c>
      <c r="C172" s="11">
        <v>1470</v>
      </c>
      <c r="D172" s="11">
        <v>0</v>
      </c>
      <c r="E172" s="11">
        <v>0</v>
      </c>
      <c r="F172" s="11">
        <v>0</v>
      </c>
      <c r="G172" s="11">
        <v>0</v>
      </c>
      <c r="H172" s="11">
        <v>0</v>
      </c>
      <c r="I172" s="11">
        <v>0</v>
      </c>
      <c r="J172" s="11">
        <v>0</v>
      </c>
      <c r="K172" s="11">
        <v>0</v>
      </c>
      <c r="L172" s="11">
        <v>1470</v>
      </c>
      <c r="M172" s="11">
        <v>0</v>
      </c>
      <c r="N172" s="11">
        <v>0</v>
      </c>
      <c r="O172" s="11">
        <v>0</v>
      </c>
      <c r="P172" s="11">
        <v>0</v>
      </c>
      <c r="Q172" s="11">
        <v>0</v>
      </c>
      <c r="R172" s="11">
        <v>0</v>
      </c>
      <c r="S172" s="11">
        <v>3896</v>
      </c>
      <c r="T172" s="11">
        <v>3896</v>
      </c>
      <c r="U172" s="11">
        <v>0</v>
      </c>
      <c r="V172" s="11">
        <v>0</v>
      </c>
    </row>
    <row r="173" spans="1:22">
      <c r="A173" s="184" t="s">
        <v>1308</v>
      </c>
      <c r="B173" s="11">
        <v>45</v>
      </c>
      <c r="C173" s="11">
        <v>15</v>
      </c>
      <c r="D173" s="11">
        <v>0</v>
      </c>
      <c r="E173" s="11">
        <v>0</v>
      </c>
      <c r="F173" s="11">
        <v>0</v>
      </c>
      <c r="G173" s="11">
        <v>0</v>
      </c>
      <c r="H173" s="11">
        <v>0</v>
      </c>
      <c r="I173" s="11">
        <v>0</v>
      </c>
      <c r="J173" s="11">
        <v>0</v>
      </c>
      <c r="K173" s="11">
        <v>0</v>
      </c>
      <c r="L173" s="11">
        <v>15</v>
      </c>
      <c r="M173" s="11">
        <v>0</v>
      </c>
      <c r="N173" s="11">
        <v>0</v>
      </c>
      <c r="O173" s="11">
        <v>0</v>
      </c>
      <c r="P173" s="11">
        <v>0</v>
      </c>
      <c r="Q173" s="11">
        <v>0</v>
      </c>
      <c r="R173" s="11">
        <v>0</v>
      </c>
      <c r="S173" s="11">
        <v>60</v>
      </c>
      <c r="T173" s="11">
        <v>60</v>
      </c>
      <c r="U173" s="11">
        <v>0</v>
      </c>
      <c r="V173" s="11">
        <v>0</v>
      </c>
    </row>
    <row r="174" spans="1:22">
      <c r="A174" s="184" t="s">
        <v>1309</v>
      </c>
      <c r="B174" s="11">
        <v>0</v>
      </c>
      <c r="C174" s="11">
        <v>23</v>
      </c>
      <c r="D174" s="11">
        <v>0</v>
      </c>
      <c r="E174" s="11">
        <v>0</v>
      </c>
      <c r="F174" s="11">
        <v>0</v>
      </c>
      <c r="G174" s="11">
        <v>0</v>
      </c>
      <c r="H174" s="11">
        <v>0</v>
      </c>
      <c r="I174" s="11">
        <v>0</v>
      </c>
      <c r="J174" s="11">
        <v>0</v>
      </c>
      <c r="K174" s="11">
        <v>0</v>
      </c>
      <c r="L174" s="11">
        <v>23</v>
      </c>
      <c r="M174" s="11">
        <v>0</v>
      </c>
      <c r="N174" s="11">
        <v>0</v>
      </c>
      <c r="O174" s="11">
        <v>0</v>
      </c>
      <c r="P174" s="11">
        <v>0</v>
      </c>
      <c r="Q174" s="11">
        <v>0</v>
      </c>
      <c r="R174" s="11">
        <v>0</v>
      </c>
      <c r="S174" s="11">
        <v>23</v>
      </c>
      <c r="T174" s="11">
        <v>23</v>
      </c>
      <c r="U174" s="11">
        <v>0</v>
      </c>
      <c r="V174" s="11">
        <v>0</v>
      </c>
    </row>
    <row r="175" spans="1:22">
      <c r="A175" s="184" t="s">
        <v>1310</v>
      </c>
      <c r="B175" s="11">
        <v>501</v>
      </c>
      <c r="C175" s="11">
        <v>5</v>
      </c>
      <c r="D175" s="11">
        <v>0</v>
      </c>
      <c r="E175" s="11">
        <v>0</v>
      </c>
      <c r="F175" s="11">
        <v>0</v>
      </c>
      <c r="G175" s="11">
        <v>0</v>
      </c>
      <c r="H175" s="11">
        <v>0</v>
      </c>
      <c r="I175" s="11">
        <v>0</v>
      </c>
      <c r="J175" s="11">
        <v>0</v>
      </c>
      <c r="K175" s="11">
        <v>0</v>
      </c>
      <c r="L175" s="11">
        <v>5</v>
      </c>
      <c r="M175" s="11">
        <v>0</v>
      </c>
      <c r="N175" s="11">
        <v>0</v>
      </c>
      <c r="O175" s="11">
        <v>0</v>
      </c>
      <c r="P175" s="11">
        <v>0</v>
      </c>
      <c r="Q175" s="11">
        <v>0</v>
      </c>
      <c r="R175" s="11">
        <v>0</v>
      </c>
      <c r="S175" s="11">
        <v>506</v>
      </c>
      <c r="T175" s="11">
        <v>506</v>
      </c>
      <c r="U175" s="11">
        <v>0</v>
      </c>
      <c r="V175" s="11">
        <v>0</v>
      </c>
    </row>
    <row r="176" spans="1:22">
      <c r="A176" s="184" t="s">
        <v>1311</v>
      </c>
      <c r="B176" s="11">
        <v>341</v>
      </c>
      <c r="C176" s="11">
        <v>1601</v>
      </c>
      <c r="D176" s="11">
        <v>0</v>
      </c>
      <c r="E176" s="11">
        <v>0</v>
      </c>
      <c r="F176" s="11">
        <v>0</v>
      </c>
      <c r="G176" s="11">
        <v>0</v>
      </c>
      <c r="H176" s="11">
        <v>0</v>
      </c>
      <c r="I176" s="11">
        <v>0</v>
      </c>
      <c r="J176" s="11">
        <v>0</v>
      </c>
      <c r="K176" s="11">
        <v>0</v>
      </c>
      <c r="L176" s="11">
        <v>1601</v>
      </c>
      <c r="M176" s="11">
        <v>0</v>
      </c>
      <c r="N176" s="11">
        <v>0</v>
      </c>
      <c r="O176" s="11">
        <v>0</v>
      </c>
      <c r="P176" s="11">
        <v>0</v>
      </c>
      <c r="Q176" s="11">
        <v>0</v>
      </c>
      <c r="R176" s="11">
        <v>0</v>
      </c>
      <c r="S176" s="11">
        <v>1942</v>
      </c>
      <c r="T176" s="11">
        <v>1942</v>
      </c>
      <c r="U176" s="11">
        <v>0</v>
      </c>
      <c r="V176" s="11">
        <v>0</v>
      </c>
    </row>
    <row r="177" spans="1:22">
      <c r="A177" s="184" t="s">
        <v>1312</v>
      </c>
      <c r="B177" s="11">
        <v>2</v>
      </c>
      <c r="C177" s="11">
        <v>0</v>
      </c>
      <c r="D177" s="11">
        <v>0</v>
      </c>
      <c r="E177" s="11">
        <v>0</v>
      </c>
      <c r="F177" s="11">
        <v>0</v>
      </c>
      <c r="G177" s="11">
        <v>0</v>
      </c>
      <c r="H177" s="11">
        <v>0</v>
      </c>
      <c r="I177" s="11">
        <v>0</v>
      </c>
      <c r="J177" s="11">
        <v>0</v>
      </c>
      <c r="K177" s="11">
        <v>0</v>
      </c>
      <c r="L177" s="11">
        <v>-30</v>
      </c>
      <c r="M177" s="11">
        <v>0</v>
      </c>
      <c r="N177" s="11">
        <v>0</v>
      </c>
      <c r="O177" s="11">
        <v>30</v>
      </c>
      <c r="P177" s="11">
        <v>0</v>
      </c>
      <c r="Q177" s="11">
        <v>0</v>
      </c>
      <c r="R177" s="11">
        <v>0</v>
      </c>
      <c r="S177" s="11">
        <v>2</v>
      </c>
      <c r="T177" s="11">
        <v>2</v>
      </c>
      <c r="U177" s="11">
        <v>0</v>
      </c>
      <c r="V177" s="11">
        <v>0</v>
      </c>
    </row>
    <row r="178" spans="1:22">
      <c r="A178" s="184" t="s">
        <v>987</v>
      </c>
      <c r="B178" s="11">
        <v>27500</v>
      </c>
      <c r="C178" s="11">
        <v>-9074</v>
      </c>
      <c r="D178" s="11">
        <v>0</v>
      </c>
      <c r="E178" s="11">
        <v>0</v>
      </c>
      <c r="F178" s="11">
        <v>112</v>
      </c>
      <c r="G178" s="11">
        <v>0</v>
      </c>
      <c r="H178" s="11">
        <v>0</v>
      </c>
      <c r="I178" s="11">
        <v>0</v>
      </c>
      <c r="J178" s="11">
        <v>0</v>
      </c>
      <c r="K178" s="11">
        <v>0</v>
      </c>
      <c r="L178" s="11">
        <v>-9186</v>
      </c>
      <c r="M178" s="11">
        <v>0</v>
      </c>
      <c r="N178" s="11">
        <v>0</v>
      </c>
      <c r="O178" s="11">
        <v>0</v>
      </c>
      <c r="P178" s="11">
        <v>0</v>
      </c>
      <c r="Q178" s="11">
        <v>0</v>
      </c>
      <c r="R178" s="11">
        <v>0</v>
      </c>
      <c r="S178" s="11">
        <v>18426</v>
      </c>
      <c r="T178" s="11">
        <v>18426</v>
      </c>
      <c r="U178" s="11">
        <v>0</v>
      </c>
      <c r="V178" s="11">
        <v>0</v>
      </c>
    </row>
    <row r="179" spans="1:22">
      <c r="A179" s="184" t="s">
        <v>989</v>
      </c>
      <c r="B179" s="11">
        <v>3854</v>
      </c>
      <c r="C179" s="11">
        <v>-591</v>
      </c>
      <c r="D179" s="11">
        <v>0</v>
      </c>
      <c r="E179" s="11">
        <v>0</v>
      </c>
      <c r="F179" s="11">
        <v>102</v>
      </c>
      <c r="G179" s="11">
        <v>0</v>
      </c>
      <c r="H179" s="11">
        <v>0</v>
      </c>
      <c r="I179" s="11">
        <v>0</v>
      </c>
      <c r="J179" s="11">
        <v>0</v>
      </c>
      <c r="K179" s="11">
        <v>0</v>
      </c>
      <c r="L179" s="11">
        <v>11</v>
      </c>
      <c r="M179" s="11">
        <v>0</v>
      </c>
      <c r="N179" s="11">
        <v>0</v>
      </c>
      <c r="O179" s="11">
        <v>-704</v>
      </c>
      <c r="P179" s="11">
        <v>0</v>
      </c>
      <c r="Q179" s="11">
        <v>0</v>
      </c>
      <c r="R179" s="11">
        <v>0</v>
      </c>
      <c r="S179" s="11">
        <v>3263</v>
      </c>
      <c r="T179" s="11">
        <v>3263</v>
      </c>
      <c r="U179" s="11">
        <v>0</v>
      </c>
      <c r="V179" s="11">
        <v>0</v>
      </c>
    </row>
    <row r="180" spans="1:22">
      <c r="A180" s="184" t="s">
        <v>1313</v>
      </c>
      <c r="B180" s="11">
        <v>1239</v>
      </c>
      <c r="C180" s="11">
        <v>456</v>
      </c>
      <c r="D180" s="11">
        <v>0</v>
      </c>
      <c r="E180" s="11">
        <v>0</v>
      </c>
      <c r="F180" s="11">
        <v>102</v>
      </c>
      <c r="G180" s="11">
        <v>0</v>
      </c>
      <c r="H180" s="11">
        <v>0</v>
      </c>
      <c r="I180" s="11">
        <v>0</v>
      </c>
      <c r="J180" s="11">
        <v>0</v>
      </c>
      <c r="K180" s="11">
        <v>0</v>
      </c>
      <c r="L180" s="11">
        <v>354</v>
      </c>
      <c r="M180" s="11">
        <v>0</v>
      </c>
      <c r="N180" s="11">
        <v>0</v>
      </c>
      <c r="O180" s="11">
        <v>0</v>
      </c>
      <c r="P180" s="11">
        <v>0</v>
      </c>
      <c r="Q180" s="11">
        <v>0</v>
      </c>
      <c r="R180" s="11">
        <v>0</v>
      </c>
      <c r="S180" s="11">
        <v>1695</v>
      </c>
      <c r="T180" s="11">
        <v>1695</v>
      </c>
      <c r="U180" s="11">
        <v>0</v>
      </c>
      <c r="V180" s="11">
        <v>0</v>
      </c>
    </row>
    <row r="181" spans="1:22">
      <c r="A181" s="184" t="s">
        <v>1314</v>
      </c>
      <c r="B181" s="11">
        <v>1615</v>
      </c>
      <c r="C181" s="11">
        <v>-107</v>
      </c>
      <c r="D181" s="11">
        <v>0</v>
      </c>
      <c r="E181" s="11">
        <v>0</v>
      </c>
      <c r="F181" s="11">
        <v>0</v>
      </c>
      <c r="G181" s="11">
        <v>0</v>
      </c>
      <c r="H181" s="11">
        <v>0</v>
      </c>
      <c r="I181" s="11">
        <v>0</v>
      </c>
      <c r="J181" s="11">
        <v>0</v>
      </c>
      <c r="K181" s="11">
        <v>0</v>
      </c>
      <c r="L181" s="11">
        <v>567</v>
      </c>
      <c r="M181" s="11">
        <v>0</v>
      </c>
      <c r="N181" s="11">
        <v>0</v>
      </c>
      <c r="O181" s="11">
        <v>-674</v>
      </c>
      <c r="P181" s="11">
        <v>0</v>
      </c>
      <c r="Q181" s="11">
        <v>0</v>
      </c>
      <c r="R181" s="11">
        <v>0</v>
      </c>
      <c r="S181" s="11">
        <v>1508</v>
      </c>
      <c r="T181" s="11">
        <v>1508</v>
      </c>
      <c r="U181" s="11">
        <v>0</v>
      </c>
      <c r="V181" s="11">
        <v>0</v>
      </c>
    </row>
    <row r="182" spans="1:22">
      <c r="A182" s="184" t="s">
        <v>1315</v>
      </c>
      <c r="B182" s="11">
        <v>0</v>
      </c>
      <c r="C182" s="11">
        <v>60</v>
      </c>
      <c r="D182" s="11">
        <v>0</v>
      </c>
      <c r="E182" s="11">
        <v>0</v>
      </c>
      <c r="F182" s="11">
        <v>0</v>
      </c>
      <c r="G182" s="11">
        <v>0</v>
      </c>
      <c r="H182" s="11">
        <v>0</v>
      </c>
      <c r="I182" s="11">
        <v>0</v>
      </c>
      <c r="J182" s="11">
        <v>0</v>
      </c>
      <c r="K182" s="11">
        <v>0</v>
      </c>
      <c r="L182" s="11">
        <v>90</v>
      </c>
      <c r="M182" s="11">
        <v>0</v>
      </c>
      <c r="N182" s="11">
        <v>0</v>
      </c>
      <c r="O182" s="11">
        <v>-30</v>
      </c>
      <c r="P182" s="11">
        <v>0</v>
      </c>
      <c r="Q182" s="11">
        <v>0</v>
      </c>
      <c r="R182" s="11">
        <v>0</v>
      </c>
      <c r="S182" s="11">
        <v>60</v>
      </c>
      <c r="T182" s="11">
        <v>60</v>
      </c>
      <c r="U182" s="11">
        <v>0</v>
      </c>
      <c r="V182" s="11">
        <v>0</v>
      </c>
    </row>
    <row r="183" spans="1:22">
      <c r="A183" s="184" t="s">
        <v>1316</v>
      </c>
      <c r="B183" s="11">
        <v>1000</v>
      </c>
      <c r="C183" s="11">
        <v>-1000</v>
      </c>
      <c r="D183" s="11">
        <v>0</v>
      </c>
      <c r="E183" s="11">
        <v>0</v>
      </c>
      <c r="F183" s="11">
        <v>0</v>
      </c>
      <c r="G183" s="11">
        <v>0</v>
      </c>
      <c r="H183" s="11">
        <v>0</v>
      </c>
      <c r="I183" s="11">
        <v>0</v>
      </c>
      <c r="J183" s="11">
        <v>0</v>
      </c>
      <c r="K183" s="11">
        <v>0</v>
      </c>
      <c r="L183" s="11">
        <v>-1000</v>
      </c>
      <c r="M183" s="11">
        <v>0</v>
      </c>
      <c r="N183" s="11">
        <v>0</v>
      </c>
      <c r="O183" s="11">
        <v>0</v>
      </c>
      <c r="P183" s="11">
        <v>0</v>
      </c>
      <c r="Q183" s="11">
        <v>0</v>
      </c>
      <c r="R183" s="11">
        <v>0</v>
      </c>
      <c r="S183" s="11">
        <v>0</v>
      </c>
      <c r="T183" s="11">
        <v>0</v>
      </c>
      <c r="U183" s="11">
        <v>0</v>
      </c>
      <c r="V183" s="11">
        <v>0</v>
      </c>
    </row>
    <row r="184" spans="1:22">
      <c r="A184" s="184" t="s">
        <v>1317</v>
      </c>
      <c r="B184" s="11">
        <v>1875</v>
      </c>
      <c r="C184" s="11">
        <v>-1546</v>
      </c>
      <c r="D184" s="11">
        <v>0</v>
      </c>
      <c r="E184" s="11">
        <v>0</v>
      </c>
      <c r="F184" s="11">
        <v>0</v>
      </c>
      <c r="G184" s="11">
        <v>0</v>
      </c>
      <c r="H184" s="11">
        <v>0</v>
      </c>
      <c r="I184" s="11">
        <v>0</v>
      </c>
      <c r="J184" s="11">
        <v>0</v>
      </c>
      <c r="K184" s="11">
        <v>0</v>
      </c>
      <c r="L184" s="11">
        <v>-1546</v>
      </c>
      <c r="M184" s="11">
        <v>0</v>
      </c>
      <c r="N184" s="11">
        <v>0</v>
      </c>
      <c r="O184" s="11">
        <v>0</v>
      </c>
      <c r="P184" s="11">
        <v>0</v>
      </c>
      <c r="Q184" s="11">
        <v>0</v>
      </c>
      <c r="R184" s="11">
        <v>0</v>
      </c>
      <c r="S184" s="11">
        <v>329</v>
      </c>
      <c r="T184" s="11">
        <v>329</v>
      </c>
      <c r="U184" s="11">
        <v>0</v>
      </c>
      <c r="V184" s="11">
        <v>0</v>
      </c>
    </row>
    <row r="185" spans="1:22">
      <c r="A185" s="184" t="s">
        <v>1318</v>
      </c>
      <c r="B185" s="11">
        <v>0</v>
      </c>
      <c r="C185" s="11">
        <v>55</v>
      </c>
      <c r="D185" s="11">
        <v>0</v>
      </c>
      <c r="E185" s="11">
        <v>0</v>
      </c>
      <c r="F185" s="11">
        <v>0</v>
      </c>
      <c r="G185" s="11">
        <v>0</v>
      </c>
      <c r="H185" s="11">
        <v>0</v>
      </c>
      <c r="I185" s="11">
        <v>0</v>
      </c>
      <c r="J185" s="11">
        <v>0</v>
      </c>
      <c r="K185" s="11">
        <v>0</v>
      </c>
      <c r="L185" s="11">
        <v>55</v>
      </c>
      <c r="M185" s="11">
        <v>0</v>
      </c>
      <c r="N185" s="11">
        <v>0</v>
      </c>
      <c r="O185" s="11">
        <v>0</v>
      </c>
      <c r="P185" s="11">
        <v>0</v>
      </c>
      <c r="Q185" s="11">
        <v>0</v>
      </c>
      <c r="R185" s="11">
        <v>0</v>
      </c>
      <c r="S185" s="11">
        <v>55</v>
      </c>
      <c r="T185" s="11">
        <v>55</v>
      </c>
      <c r="U185" s="11">
        <v>0</v>
      </c>
      <c r="V185" s="11">
        <v>0</v>
      </c>
    </row>
    <row r="186" spans="1:22">
      <c r="A186" s="184" t="s">
        <v>1319</v>
      </c>
      <c r="B186" s="11">
        <v>0</v>
      </c>
      <c r="C186" s="11">
        <v>0</v>
      </c>
      <c r="D186" s="11">
        <v>0</v>
      </c>
      <c r="E186" s="11">
        <v>0</v>
      </c>
      <c r="F186" s="11">
        <v>0</v>
      </c>
      <c r="G186" s="11">
        <v>0</v>
      </c>
      <c r="H186" s="11">
        <v>0</v>
      </c>
      <c r="I186" s="11">
        <v>0</v>
      </c>
      <c r="J186" s="11">
        <v>0</v>
      </c>
      <c r="K186" s="11">
        <v>0</v>
      </c>
      <c r="L186" s="11">
        <v>0</v>
      </c>
      <c r="M186" s="11">
        <v>0</v>
      </c>
      <c r="N186" s="11">
        <v>0</v>
      </c>
      <c r="O186" s="11">
        <v>0</v>
      </c>
      <c r="P186" s="11">
        <v>0</v>
      </c>
      <c r="Q186" s="11">
        <v>0</v>
      </c>
      <c r="R186" s="11">
        <v>0</v>
      </c>
      <c r="S186" s="11">
        <v>0</v>
      </c>
      <c r="T186" s="11">
        <v>0</v>
      </c>
      <c r="U186" s="11">
        <v>0</v>
      </c>
      <c r="V186" s="11">
        <v>0</v>
      </c>
    </row>
    <row r="187" spans="1:22">
      <c r="A187" s="184" t="s">
        <v>1320</v>
      </c>
      <c r="B187" s="11">
        <v>0</v>
      </c>
      <c r="C187" s="11">
        <v>99</v>
      </c>
      <c r="D187" s="11">
        <v>0</v>
      </c>
      <c r="E187" s="11">
        <v>0</v>
      </c>
      <c r="F187" s="11">
        <v>0</v>
      </c>
      <c r="G187" s="11">
        <v>0</v>
      </c>
      <c r="H187" s="11">
        <v>0</v>
      </c>
      <c r="I187" s="11">
        <v>0</v>
      </c>
      <c r="J187" s="11">
        <v>0</v>
      </c>
      <c r="K187" s="11">
        <v>0</v>
      </c>
      <c r="L187" s="11">
        <v>99</v>
      </c>
      <c r="M187" s="11">
        <v>0</v>
      </c>
      <c r="N187" s="11">
        <v>0</v>
      </c>
      <c r="O187" s="11">
        <v>0</v>
      </c>
      <c r="P187" s="11">
        <v>0</v>
      </c>
      <c r="Q187" s="11">
        <v>0</v>
      </c>
      <c r="R187" s="11">
        <v>0</v>
      </c>
      <c r="S187" s="11">
        <v>99</v>
      </c>
      <c r="T187" s="11">
        <v>99</v>
      </c>
      <c r="U187" s="11">
        <v>0</v>
      </c>
      <c r="V187" s="11">
        <v>0</v>
      </c>
    </row>
    <row r="188" spans="1:22">
      <c r="A188" s="184" t="s">
        <v>1321</v>
      </c>
      <c r="B188" s="11">
        <v>0</v>
      </c>
      <c r="C188" s="11">
        <v>0</v>
      </c>
      <c r="D188" s="11">
        <v>0</v>
      </c>
      <c r="E188" s="11">
        <v>0</v>
      </c>
      <c r="F188" s="11">
        <v>0</v>
      </c>
      <c r="G188" s="11">
        <v>0</v>
      </c>
      <c r="H188" s="11">
        <v>0</v>
      </c>
      <c r="I188" s="11">
        <v>0</v>
      </c>
      <c r="J188" s="11">
        <v>0</v>
      </c>
      <c r="K188" s="11">
        <v>0</v>
      </c>
      <c r="L188" s="11">
        <v>0</v>
      </c>
      <c r="M188" s="11">
        <v>0</v>
      </c>
      <c r="N188" s="11">
        <v>0</v>
      </c>
      <c r="O188" s="11">
        <v>0</v>
      </c>
      <c r="P188" s="11">
        <v>0</v>
      </c>
      <c r="Q188" s="11">
        <v>0</v>
      </c>
      <c r="R188" s="11">
        <v>0</v>
      </c>
      <c r="S188" s="11">
        <v>0</v>
      </c>
      <c r="T188" s="11">
        <v>0</v>
      </c>
      <c r="U188" s="11">
        <v>0</v>
      </c>
      <c r="V188" s="11">
        <v>0</v>
      </c>
    </row>
    <row r="189" spans="1:22">
      <c r="A189" s="184" t="s">
        <v>1322</v>
      </c>
      <c r="B189" s="11">
        <v>1875</v>
      </c>
      <c r="C189" s="11">
        <v>-1700</v>
      </c>
      <c r="D189" s="11">
        <v>0</v>
      </c>
      <c r="E189" s="11">
        <v>0</v>
      </c>
      <c r="F189" s="11">
        <v>0</v>
      </c>
      <c r="G189" s="11">
        <v>0</v>
      </c>
      <c r="H189" s="11">
        <v>0</v>
      </c>
      <c r="I189" s="11">
        <v>0</v>
      </c>
      <c r="J189" s="11">
        <v>0</v>
      </c>
      <c r="K189" s="11">
        <v>0</v>
      </c>
      <c r="L189" s="11">
        <v>-1700</v>
      </c>
      <c r="M189" s="11">
        <v>0</v>
      </c>
      <c r="N189" s="11">
        <v>0</v>
      </c>
      <c r="O189" s="11">
        <v>0</v>
      </c>
      <c r="P189" s="11">
        <v>0</v>
      </c>
      <c r="Q189" s="11">
        <v>0</v>
      </c>
      <c r="R189" s="11">
        <v>0</v>
      </c>
      <c r="S189" s="11">
        <v>175</v>
      </c>
      <c r="T189" s="11">
        <v>175</v>
      </c>
      <c r="U189" s="11">
        <v>0</v>
      </c>
      <c r="V189" s="11">
        <v>0</v>
      </c>
    </row>
    <row r="190" spans="1:22">
      <c r="A190" s="184" t="s">
        <v>1323</v>
      </c>
      <c r="B190" s="11">
        <v>0</v>
      </c>
      <c r="C190" s="11">
        <v>0</v>
      </c>
      <c r="D190" s="11">
        <v>0</v>
      </c>
      <c r="E190" s="11">
        <v>0</v>
      </c>
      <c r="F190" s="11">
        <v>0</v>
      </c>
      <c r="G190" s="11">
        <v>0</v>
      </c>
      <c r="H190" s="11">
        <v>0</v>
      </c>
      <c r="I190" s="11">
        <v>0</v>
      </c>
      <c r="J190" s="11">
        <v>0</v>
      </c>
      <c r="K190" s="11">
        <v>0</v>
      </c>
      <c r="L190" s="11">
        <v>0</v>
      </c>
      <c r="M190" s="11">
        <v>0</v>
      </c>
      <c r="N190" s="11">
        <v>0</v>
      </c>
      <c r="O190" s="11">
        <v>0</v>
      </c>
      <c r="P190" s="11">
        <v>0</v>
      </c>
      <c r="Q190" s="11">
        <v>0</v>
      </c>
      <c r="R190" s="11">
        <v>0</v>
      </c>
      <c r="S190" s="11">
        <v>0</v>
      </c>
      <c r="T190" s="11">
        <v>0</v>
      </c>
      <c r="U190" s="11">
        <v>0</v>
      </c>
      <c r="V190" s="11">
        <v>0</v>
      </c>
    </row>
    <row r="191" spans="1:22">
      <c r="A191" s="184" t="s">
        <v>1324</v>
      </c>
      <c r="B191" s="11">
        <v>0</v>
      </c>
      <c r="C191" s="11">
        <v>0</v>
      </c>
      <c r="D191" s="11">
        <v>0</v>
      </c>
      <c r="E191" s="11">
        <v>0</v>
      </c>
      <c r="F191" s="11">
        <v>0</v>
      </c>
      <c r="G191" s="11">
        <v>0</v>
      </c>
      <c r="H191" s="11">
        <v>0</v>
      </c>
      <c r="I191" s="11">
        <v>0</v>
      </c>
      <c r="J191" s="11">
        <v>0</v>
      </c>
      <c r="K191" s="11">
        <v>0</v>
      </c>
      <c r="L191" s="11">
        <v>0</v>
      </c>
      <c r="M191" s="11">
        <v>0</v>
      </c>
      <c r="N191" s="11">
        <v>0</v>
      </c>
      <c r="O191" s="11">
        <v>0</v>
      </c>
      <c r="P191" s="11">
        <v>0</v>
      </c>
      <c r="Q191" s="11">
        <v>0</v>
      </c>
      <c r="R191" s="11">
        <v>0</v>
      </c>
      <c r="S191" s="11">
        <v>0</v>
      </c>
      <c r="T191" s="11">
        <v>0</v>
      </c>
      <c r="U191" s="11">
        <v>0</v>
      </c>
      <c r="V191" s="11">
        <v>0</v>
      </c>
    </row>
    <row r="192" spans="1:22">
      <c r="A192" s="184" t="s">
        <v>1325</v>
      </c>
      <c r="B192" s="11">
        <v>0</v>
      </c>
      <c r="C192" s="11">
        <v>0</v>
      </c>
      <c r="D192" s="11">
        <v>0</v>
      </c>
      <c r="E192" s="11">
        <v>0</v>
      </c>
      <c r="F192" s="11">
        <v>0</v>
      </c>
      <c r="G192" s="11">
        <v>0</v>
      </c>
      <c r="H192" s="11">
        <v>0</v>
      </c>
      <c r="I192" s="11">
        <v>0</v>
      </c>
      <c r="J192" s="11">
        <v>0</v>
      </c>
      <c r="K192" s="11">
        <v>0</v>
      </c>
      <c r="L192" s="11">
        <v>0</v>
      </c>
      <c r="M192" s="11">
        <v>0</v>
      </c>
      <c r="N192" s="11">
        <v>0</v>
      </c>
      <c r="O192" s="11">
        <v>0</v>
      </c>
      <c r="P192" s="11">
        <v>0</v>
      </c>
      <c r="Q192" s="11">
        <v>0</v>
      </c>
      <c r="R192" s="11">
        <v>0</v>
      </c>
      <c r="S192" s="11">
        <v>0</v>
      </c>
      <c r="T192" s="11">
        <v>0</v>
      </c>
      <c r="U192" s="11">
        <v>0</v>
      </c>
      <c r="V192" s="11">
        <v>0</v>
      </c>
    </row>
    <row r="193" spans="1:22">
      <c r="A193" s="184" t="s">
        <v>1326</v>
      </c>
      <c r="B193" s="11">
        <v>0</v>
      </c>
      <c r="C193" s="11">
        <v>0</v>
      </c>
      <c r="D193" s="11">
        <v>0</v>
      </c>
      <c r="E193" s="11">
        <v>0</v>
      </c>
      <c r="F193" s="11">
        <v>0</v>
      </c>
      <c r="G193" s="11">
        <v>0</v>
      </c>
      <c r="H193" s="11">
        <v>0</v>
      </c>
      <c r="I193" s="11">
        <v>0</v>
      </c>
      <c r="J193" s="11">
        <v>0</v>
      </c>
      <c r="K193" s="11">
        <v>0</v>
      </c>
      <c r="L193" s="11">
        <v>0</v>
      </c>
      <c r="M193" s="11">
        <v>0</v>
      </c>
      <c r="N193" s="11">
        <v>0</v>
      </c>
      <c r="O193" s="11">
        <v>0</v>
      </c>
      <c r="P193" s="11">
        <v>0</v>
      </c>
      <c r="Q193" s="11">
        <v>0</v>
      </c>
      <c r="R193" s="11">
        <v>0</v>
      </c>
      <c r="S193" s="11">
        <v>0</v>
      </c>
      <c r="T193" s="11">
        <v>0</v>
      </c>
      <c r="U193" s="11">
        <v>0</v>
      </c>
      <c r="V193" s="11">
        <v>0</v>
      </c>
    </row>
    <row r="194" spans="1:22">
      <c r="A194" s="184" t="s">
        <v>1327</v>
      </c>
      <c r="B194" s="11">
        <v>0</v>
      </c>
      <c r="C194" s="11">
        <v>0</v>
      </c>
      <c r="D194" s="11">
        <v>0</v>
      </c>
      <c r="E194" s="11">
        <v>0</v>
      </c>
      <c r="F194" s="11">
        <v>0</v>
      </c>
      <c r="G194" s="11">
        <v>0</v>
      </c>
      <c r="H194" s="11">
        <v>0</v>
      </c>
      <c r="I194" s="11">
        <v>0</v>
      </c>
      <c r="J194" s="11">
        <v>0</v>
      </c>
      <c r="K194" s="11">
        <v>0</v>
      </c>
      <c r="L194" s="11">
        <v>0</v>
      </c>
      <c r="M194" s="11">
        <v>0</v>
      </c>
      <c r="N194" s="11">
        <v>0</v>
      </c>
      <c r="O194" s="11">
        <v>0</v>
      </c>
      <c r="P194" s="11">
        <v>0</v>
      </c>
      <c r="Q194" s="11">
        <v>0</v>
      </c>
      <c r="R194" s="11">
        <v>0</v>
      </c>
      <c r="S194" s="11">
        <v>0</v>
      </c>
      <c r="T194" s="11">
        <v>0</v>
      </c>
      <c r="U194" s="11">
        <v>0</v>
      </c>
      <c r="V194" s="11">
        <v>0</v>
      </c>
    </row>
    <row r="195" spans="1:22">
      <c r="A195" s="184" t="s">
        <v>1328</v>
      </c>
      <c r="B195" s="11">
        <v>0</v>
      </c>
      <c r="C195" s="11">
        <v>0</v>
      </c>
      <c r="D195" s="11">
        <v>0</v>
      </c>
      <c r="E195" s="11">
        <v>0</v>
      </c>
      <c r="F195" s="11">
        <v>0</v>
      </c>
      <c r="G195" s="11">
        <v>0</v>
      </c>
      <c r="H195" s="11">
        <v>0</v>
      </c>
      <c r="I195" s="11">
        <v>0</v>
      </c>
      <c r="J195" s="11">
        <v>0</v>
      </c>
      <c r="K195" s="11">
        <v>0</v>
      </c>
      <c r="L195" s="11">
        <v>0</v>
      </c>
      <c r="M195" s="11">
        <v>0</v>
      </c>
      <c r="N195" s="11">
        <v>0</v>
      </c>
      <c r="O195" s="11">
        <v>0</v>
      </c>
      <c r="P195" s="11">
        <v>0</v>
      </c>
      <c r="Q195" s="11">
        <v>0</v>
      </c>
      <c r="R195" s="11">
        <v>0</v>
      </c>
      <c r="S195" s="11">
        <v>0</v>
      </c>
      <c r="T195" s="11">
        <v>0</v>
      </c>
      <c r="U195" s="11">
        <v>0</v>
      </c>
      <c r="V195" s="11">
        <v>0</v>
      </c>
    </row>
    <row r="196" spans="1:22">
      <c r="A196" s="184" t="s">
        <v>1290</v>
      </c>
      <c r="B196" s="11">
        <v>0</v>
      </c>
      <c r="C196" s="11">
        <v>0</v>
      </c>
      <c r="D196" s="11">
        <v>0</v>
      </c>
      <c r="E196" s="11">
        <v>0</v>
      </c>
      <c r="F196" s="11">
        <v>0</v>
      </c>
      <c r="G196" s="11">
        <v>0</v>
      </c>
      <c r="H196" s="11">
        <v>0</v>
      </c>
      <c r="I196" s="11">
        <v>0</v>
      </c>
      <c r="J196" s="11">
        <v>0</v>
      </c>
      <c r="K196" s="11">
        <v>0</v>
      </c>
      <c r="L196" s="11">
        <v>0</v>
      </c>
      <c r="M196" s="11">
        <v>0</v>
      </c>
      <c r="N196" s="11">
        <v>0</v>
      </c>
      <c r="O196" s="11">
        <v>0</v>
      </c>
      <c r="P196" s="11">
        <v>0</v>
      </c>
      <c r="Q196" s="11">
        <v>0</v>
      </c>
      <c r="R196" s="11">
        <v>0</v>
      </c>
      <c r="S196" s="11">
        <v>0</v>
      </c>
      <c r="T196" s="11">
        <v>0</v>
      </c>
      <c r="U196" s="11">
        <v>0</v>
      </c>
      <c r="V196" s="11">
        <v>0</v>
      </c>
    </row>
    <row r="197" spans="1:22">
      <c r="A197" s="184" t="s">
        <v>1329</v>
      </c>
      <c r="B197" s="11">
        <v>0</v>
      </c>
      <c r="C197" s="11">
        <v>0</v>
      </c>
      <c r="D197" s="11">
        <v>0</v>
      </c>
      <c r="E197" s="11">
        <v>0</v>
      </c>
      <c r="F197" s="11">
        <v>0</v>
      </c>
      <c r="G197" s="11">
        <v>0</v>
      </c>
      <c r="H197" s="11">
        <v>0</v>
      </c>
      <c r="I197" s="11">
        <v>0</v>
      </c>
      <c r="J197" s="11">
        <v>0</v>
      </c>
      <c r="K197" s="11">
        <v>0</v>
      </c>
      <c r="L197" s="11">
        <v>0</v>
      </c>
      <c r="M197" s="11">
        <v>0</v>
      </c>
      <c r="N197" s="11">
        <v>0</v>
      </c>
      <c r="O197" s="11">
        <v>0</v>
      </c>
      <c r="P197" s="11">
        <v>0</v>
      </c>
      <c r="Q197" s="11">
        <v>0</v>
      </c>
      <c r="R197" s="11">
        <v>0</v>
      </c>
      <c r="S197" s="11">
        <v>0</v>
      </c>
      <c r="T197" s="11">
        <v>0</v>
      </c>
      <c r="U197" s="11">
        <v>0</v>
      </c>
      <c r="V197" s="11">
        <v>0</v>
      </c>
    </row>
    <row r="198" spans="1:22">
      <c r="A198" s="184" t="s">
        <v>1330</v>
      </c>
      <c r="B198" s="11">
        <v>0</v>
      </c>
      <c r="C198" s="11">
        <v>0</v>
      </c>
      <c r="D198" s="11">
        <v>0</v>
      </c>
      <c r="E198" s="11">
        <v>0</v>
      </c>
      <c r="F198" s="11">
        <v>0</v>
      </c>
      <c r="G198" s="11">
        <v>0</v>
      </c>
      <c r="H198" s="11">
        <v>0</v>
      </c>
      <c r="I198" s="11">
        <v>0</v>
      </c>
      <c r="J198" s="11">
        <v>0</v>
      </c>
      <c r="K198" s="11">
        <v>0</v>
      </c>
      <c r="L198" s="11">
        <v>0</v>
      </c>
      <c r="M198" s="11">
        <v>0</v>
      </c>
      <c r="N198" s="11">
        <v>0</v>
      </c>
      <c r="O198" s="11">
        <v>0</v>
      </c>
      <c r="P198" s="11">
        <v>0</v>
      </c>
      <c r="Q198" s="11">
        <v>0</v>
      </c>
      <c r="R198" s="11">
        <v>0</v>
      </c>
      <c r="S198" s="11">
        <v>0</v>
      </c>
      <c r="T198" s="11">
        <v>0</v>
      </c>
      <c r="U198" s="11">
        <v>0</v>
      </c>
      <c r="V198" s="11">
        <v>0</v>
      </c>
    </row>
    <row r="199" spans="1:22">
      <c r="A199" s="184" t="s">
        <v>1056</v>
      </c>
      <c r="B199" s="11">
        <v>0</v>
      </c>
      <c r="C199" s="11">
        <v>0</v>
      </c>
      <c r="D199" s="11">
        <v>0</v>
      </c>
      <c r="E199" s="11">
        <v>0</v>
      </c>
      <c r="F199" s="11">
        <v>0</v>
      </c>
      <c r="G199" s="11">
        <v>0</v>
      </c>
      <c r="H199" s="11">
        <v>0</v>
      </c>
      <c r="I199" s="11">
        <v>0</v>
      </c>
      <c r="J199" s="11">
        <v>0</v>
      </c>
      <c r="K199" s="11">
        <v>0</v>
      </c>
      <c r="L199" s="11">
        <v>0</v>
      </c>
      <c r="M199" s="11">
        <v>0</v>
      </c>
      <c r="N199" s="11">
        <v>0</v>
      </c>
      <c r="O199" s="11">
        <v>0</v>
      </c>
      <c r="P199" s="11">
        <v>0</v>
      </c>
      <c r="Q199" s="11">
        <v>0</v>
      </c>
      <c r="R199" s="11">
        <v>0</v>
      </c>
      <c r="S199" s="11">
        <v>0</v>
      </c>
      <c r="T199" s="11">
        <v>0</v>
      </c>
      <c r="U199" s="11">
        <v>0</v>
      </c>
      <c r="V199" s="11">
        <v>0</v>
      </c>
    </row>
    <row r="200" spans="1:22">
      <c r="A200" s="184" t="s">
        <v>999</v>
      </c>
      <c r="B200" s="11">
        <v>1885</v>
      </c>
      <c r="C200" s="11">
        <v>1582</v>
      </c>
      <c r="D200" s="11">
        <v>0</v>
      </c>
      <c r="E200" s="11">
        <v>15</v>
      </c>
      <c r="F200" s="11">
        <v>1513</v>
      </c>
      <c r="G200" s="11">
        <v>0</v>
      </c>
      <c r="H200" s="11">
        <v>0</v>
      </c>
      <c r="I200" s="11">
        <v>0</v>
      </c>
      <c r="J200" s="11">
        <v>0</v>
      </c>
      <c r="K200" s="11">
        <v>0</v>
      </c>
      <c r="L200" s="11">
        <v>83</v>
      </c>
      <c r="M200" s="11">
        <v>0</v>
      </c>
      <c r="N200" s="11">
        <v>0</v>
      </c>
      <c r="O200" s="11">
        <v>-29</v>
      </c>
      <c r="P200" s="11">
        <v>0</v>
      </c>
      <c r="Q200" s="11">
        <v>0</v>
      </c>
      <c r="R200" s="11">
        <v>0</v>
      </c>
      <c r="S200" s="11">
        <v>3467</v>
      </c>
      <c r="T200" s="11">
        <v>3467</v>
      </c>
      <c r="U200" s="11">
        <v>0</v>
      </c>
      <c r="V200" s="11">
        <v>0</v>
      </c>
    </row>
    <row r="201" spans="1:22">
      <c r="A201" s="184" t="s">
        <v>1331</v>
      </c>
      <c r="B201" s="11">
        <v>1109</v>
      </c>
      <c r="C201" s="11">
        <v>1855</v>
      </c>
      <c r="D201" s="11">
        <v>0</v>
      </c>
      <c r="E201" s="11">
        <v>15</v>
      </c>
      <c r="F201" s="11">
        <v>1513</v>
      </c>
      <c r="G201" s="11">
        <v>0</v>
      </c>
      <c r="H201" s="11">
        <v>0</v>
      </c>
      <c r="I201" s="11">
        <v>0</v>
      </c>
      <c r="J201" s="11">
        <v>0</v>
      </c>
      <c r="K201" s="11">
        <v>0</v>
      </c>
      <c r="L201" s="11">
        <v>327</v>
      </c>
      <c r="M201" s="11">
        <v>0</v>
      </c>
      <c r="N201" s="11">
        <v>0</v>
      </c>
      <c r="O201" s="11">
        <v>0</v>
      </c>
      <c r="P201" s="11">
        <v>0</v>
      </c>
      <c r="Q201" s="11">
        <v>0</v>
      </c>
      <c r="R201" s="11">
        <v>0</v>
      </c>
      <c r="S201" s="11">
        <v>2964</v>
      </c>
      <c r="T201" s="11">
        <v>2964</v>
      </c>
      <c r="U201" s="11">
        <v>0</v>
      </c>
      <c r="V201" s="11">
        <v>0</v>
      </c>
    </row>
    <row r="202" spans="1:22">
      <c r="A202" s="184" t="s">
        <v>1332</v>
      </c>
      <c r="B202" s="11">
        <v>0</v>
      </c>
      <c r="C202" s="11">
        <v>0</v>
      </c>
      <c r="D202" s="11">
        <v>0</v>
      </c>
      <c r="E202" s="11">
        <v>0</v>
      </c>
      <c r="F202" s="11">
        <v>0</v>
      </c>
      <c r="G202" s="11">
        <v>0</v>
      </c>
      <c r="H202" s="11">
        <v>0</v>
      </c>
      <c r="I202" s="11">
        <v>0</v>
      </c>
      <c r="J202" s="11">
        <v>0</v>
      </c>
      <c r="K202" s="11">
        <v>0</v>
      </c>
      <c r="L202" s="11">
        <v>0</v>
      </c>
      <c r="M202" s="11">
        <v>0</v>
      </c>
      <c r="N202" s="11">
        <v>0</v>
      </c>
      <c r="O202" s="11">
        <v>0</v>
      </c>
      <c r="P202" s="11">
        <v>0</v>
      </c>
      <c r="Q202" s="11">
        <v>0</v>
      </c>
      <c r="R202" s="11">
        <v>0</v>
      </c>
      <c r="S202" s="11">
        <v>0</v>
      </c>
      <c r="T202" s="11">
        <v>0</v>
      </c>
      <c r="U202" s="11">
        <v>0</v>
      </c>
      <c r="V202" s="11">
        <v>0</v>
      </c>
    </row>
    <row r="203" spans="1:22">
      <c r="A203" s="184" t="s">
        <v>1333</v>
      </c>
      <c r="B203" s="11">
        <v>0</v>
      </c>
      <c r="C203" s="11">
        <v>-2</v>
      </c>
      <c r="D203" s="11">
        <v>0</v>
      </c>
      <c r="E203" s="11">
        <v>0</v>
      </c>
      <c r="F203" s="11">
        <v>0</v>
      </c>
      <c r="G203" s="11">
        <v>0</v>
      </c>
      <c r="H203" s="11">
        <v>0</v>
      </c>
      <c r="I203" s="11">
        <v>0</v>
      </c>
      <c r="J203" s="11">
        <v>0</v>
      </c>
      <c r="K203" s="11">
        <v>0</v>
      </c>
      <c r="L203" s="11">
        <v>-2</v>
      </c>
      <c r="M203" s="11">
        <v>0</v>
      </c>
      <c r="N203" s="11">
        <v>0</v>
      </c>
      <c r="O203" s="11">
        <v>0</v>
      </c>
      <c r="P203" s="11">
        <v>0</v>
      </c>
      <c r="Q203" s="11">
        <v>0</v>
      </c>
      <c r="R203" s="11">
        <v>0</v>
      </c>
      <c r="S203" s="11">
        <v>-2</v>
      </c>
      <c r="T203" s="11">
        <v>-2</v>
      </c>
      <c r="U203" s="11">
        <v>0</v>
      </c>
      <c r="V203" s="11">
        <v>0</v>
      </c>
    </row>
    <row r="204" spans="1:22">
      <c r="A204" s="184" t="s">
        <v>1334</v>
      </c>
      <c r="B204" s="11">
        <v>180</v>
      </c>
      <c r="C204" s="11">
        <v>-61</v>
      </c>
      <c r="D204" s="11">
        <v>0</v>
      </c>
      <c r="E204" s="11">
        <v>0</v>
      </c>
      <c r="F204" s="11">
        <v>0</v>
      </c>
      <c r="G204" s="11">
        <v>0</v>
      </c>
      <c r="H204" s="11">
        <v>0</v>
      </c>
      <c r="I204" s="11">
        <v>0</v>
      </c>
      <c r="J204" s="11">
        <v>0</v>
      </c>
      <c r="K204" s="11">
        <v>0</v>
      </c>
      <c r="L204" s="11">
        <v>-32</v>
      </c>
      <c r="M204" s="11">
        <v>0</v>
      </c>
      <c r="N204" s="11">
        <v>0</v>
      </c>
      <c r="O204" s="11">
        <v>-29</v>
      </c>
      <c r="P204" s="11">
        <v>0</v>
      </c>
      <c r="Q204" s="11">
        <v>0</v>
      </c>
      <c r="R204" s="11">
        <v>0</v>
      </c>
      <c r="S204" s="11">
        <v>119</v>
      </c>
      <c r="T204" s="11">
        <v>119</v>
      </c>
      <c r="U204" s="11">
        <v>0</v>
      </c>
      <c r="V204" s="11">
        <v>0</v>
      </c>
    </row>
    <row r="205" spans="1:22">
      <c r="A205" s="184" t="s">
        <v>1335</v>
      </c>
      <c r="B205" s="11">
        <v>296</v>
      </c>
      <c r="C205" s="11">
        <v>-10</v>
      </c>
      <c r="D205" s="11">
        <v>0</v>
      </c>
      <c r="E205" s="11">
        <v>0</v>
      </c>
      <c r="F205" s="11">
        <v>0</v>
      </c>
      <c r="G205" s="11">
        <v>0</v>
      </c>
      <c r="H205" s="11">
        <v>0</v>
      </c>
      <c r="I205" s="11">
        <v>0</v>
      </c>
      <c r="J205" s="11">
        <v>0</v>
      </c>
      <c r="K205" s="11">
        <v>0</v>
      </c>
      <c r="L205" s="11">
        <v>-10</v>
      </c>
      <c r="M205" s="11">
        <v>0</v>
      </c>
      <c r="N205" s="11">
        <v>0</v>
      </c>
      <c r="O205" s="11">
        <v>0</v>
      </c>
      <c r="P205" s="11">
        <v>0</v>
      </c>
      <c r="Q205" s="11">
        <v>0</v>
      </c>
      <c r="R205" s="11">
        <v>0</v>
      </c>
      <c r="S205" s="11">
        <v>286</v>
      </c>
      <c r="T205" s="11">
        <v>286</v>
      </c>
      <c r="U205" s="11">
        <v>0</v>
      </c>
      <c r="V205" s="11">
        <v>0</v>
      </c>
    </row>
    <row r="206" spans="1:22">
      <c r="A206" s="184" t="s">
        <v>1336</v>
      </c>
      <c r="B206" s="11">
        <v>300</v>
      </c>
      <c r="C206" s="11">
        <v>-200</v>
      </c>
      <c r="D206" s="11">
        <v>0</v>
      </c>
      <c r="E206" s="11">
        <v>0</v>
      </c>
      <c r="F206" s="11">
        <v>0</v>
      </c>
      <c r="G206" s="11">
        <v>0</v>
      </c>
      <c r="H206" s="11">
        <v>0</v>
      </c>
      <c r="I206" s="11">
        <v>0</v>
      </c>
      <c r="J206" s="11">
        <v>0</v>
      </c>
      <c r="K206" s="11">
        <v>0</v>
      </c>
      <c r="L206" s="11">
        <v>-200</v>
      </c>
      <c r="M206" s="11">
        <v>0</v>
      </c>
      <c r="N206" s="11">
        <v>0</v>
      </c>
      <c r="O206" s="11">
        <v>0</v>
      </c>
      <c r="P206" s="11">
        <v>0</v>
      </c>
      <c r="Q206" s="11">
        <v>0</v>
      </c>
      <c r="R206" s="11">
        <v>0</v>
      </c>
      <c r="S206" s="11">
        <v>100</v>
      </c>
      <c r="T206" s="11">
        <v>100</v>
      </c>
      <c r="U206" s="11">
        <v>0</v>
      </c>
      <c r="V206" s="11">
        <v>0</v>
      </c>
    </row>
    <row r="207" spans="1:22">
      <c r="A207" s="184" t="s">
        <v>1019</v>
      </c>
      <c r="B207" s="11">
        <v>26410</v>
      </c>
      <c r="C207" s="11">
        <v>1478</v>
      </c>
      <c r="D207" s="11">
        <v>0</v>
      </c>
      <c r="E207" s="11">
        <v>0</v>
      </c>
      <c r="F207" s="11">
        <v>0</v>
      </c>
      <c r="G207" s="11">
        <v>0</v>
      </c>
      <c r="H207" s="11">
        <v>0</v>
      </c>
      <c r="I207" s="11">
        <v>0</v>
      </c>
      <c r="J207" s="11">
        <v>0</v>
      </c>
      <c r="K207" s="11">
        <v>0</v>
      </c>
      <c r="L207" s="11">
        <v>1478</v>
      </c>
      <c r="M207" s="11">
        <v>0</v>
      </c>
      <c r="N207" s="11">
        <v>0</v>
      </c>
      <c r="O207" s="11">
        <v>0</v>
      </c>
      <c r="P207" s="11">
        <v>0</v>
      </c>
      <c r="Q207" s="11">
        <v>0</v>
      </c>
      <c r="R207" s="11">
        <v>0</v>
      </c>
      <c r="S207" s="11">
        <v>27888</v>
      </c>
      <c r="T207" s="11">
        <v>27069</v>
      </c>
      <c r="U207" s="11">
        <v>819</v>
      </c>
      <c r="V207" s="11">
        <v>819</v>
      </c>
    </row>
    <row r="208" spans="1:22">
      <c r="A208" s="184" t="s">
        <v>1337</v>
      </c>
      <c r="B208" s="11">
        <v>15010</v>
      </c>
      <c r="C208" s="11">
        <v>1449</v>
      </c>
      <c r="D208" s="11">
        <v>0</v>
      </c>
      <c r="E208" s="11">
        <v>0</v>
      </c>
      <c r="F208" s="11">
        <v>0</v>
      </c>
      <c r="G208" s="11">
        <v>0</v>
      </c>
      <c r="H208" s="11">
        <v>0</v>
      </c>
      <c r="I208" s="11">
        <v>0</v>
      </c>
      <c r="J208" s="11">
        <v>0</v>
      </c>
      <c r="K208" s="11">
        <v>0</v>
      </c>
      <c r="L208" s="11">
        <v>1449</v>
      </c>
      <c r="M208" s="11">
        <v>0</v>
      </c>
      <c r="N208" s="11">
        <v>0</v>
      </c>
      <c r="O208" s="11">
        <v>0</v>
      </c>
      <c r="P208" s="11">
        <v>0</v>
      </c>
      <c r="Q208" s="11">
        <v>0</v>
      </c>
      <c r="R208" s="11">
        <v>0</v>
      </c>
      <c r="S208" s="11">
        <v>16459</v>
      </c>
      <c r="T208" s="11">
        <v>15640</v>
      </c>
      <c r="U208" s="11">
        <v>819</v>
      </c>
      <c r="V208" s="11">
        <v>819</v>
      </c>
    </row>
    <row r="209" spans="1:22">
      <c r="A209" s="184" t="s">
        <v>1338</v>
      </c>
      <c r="B209" s="11">
        <v>7401</v>
      </c>
      <c r="C209" s="11">
        <v>-396</v>
      </c>
      <c r="D209" s="11">
        <v>0</v>
      </c>
      <c r="E209" s="11">
        <v>0</v>
      </c>
      <c r="F209" s="11">
        <v>0</v>
      </c>
      <c r="G209" s="11">
        <v>0</v>
      </c>
      <c r="H209" s="11">
        <v>0</v>
      </c>
      <c r="I209" s="11">
        <v>0</v>
      </c>
      <c r="J209" s="11">
        <v>0</v>
      </c>
      <c r="K209" s="11">
        <v>0</v>
      </c>
      <c r="L209" s="11">
        <v>-396</v>
      </c>
      <c r="M209" s="11">
        <v>0</v>
      </c>
      <c r="N209" s="11">
        <v>0</v>
      </c>
      <c r="O209" s="11">
        <v>0</v>
      </c>
      <c r="P209" s="11">
        <v>0</v>
      </c>
      <c r="Q209" s="11">
        <v>0</v>
      </c>
      <c r="R209" s="11">
        <v>0</v>
      </c>
      <c r="S209" s="11">
        <v>7005</v>
      </c>
      <c r="T209" s="11">
        <v>7005</v>
      </c>
      <c r="U209" s="11">
        <v>0</v>
      </c>
      <c r="V209" s="11">
        <v>0</v>
      </c>
    </row>
    <row r="210" spans="1:22">
      <c r="A210" s="184" t="s">
        <v>1339</v>
      </c>
      <c r="B210" s="11">
        <v>3999</v>
      </c>
      <c r="C210" s="11">
        <v>425</v>
      </c>
      <c r="D210" s="11">
        <v>0</v>
      </c>
      <c r="E210" s="11">
        <v>0</v>
      </c>
      <c r="F210" s="11">
        <v>0</v>
      </c>
      <c r="G210" s="11">
        <v>0</v>
      </c>
      <c r="H210" s="11">
        <v>0</v>
      </c>
      <c r="I210" s="11">
        <v>0</v>
      </c>
      <c r="J210" s="11">
        <v>0</v>
      </c>
      <c r="K210" s="11">
        <v>0</v>
      </c>
      <c r="L210" s="11">
        <v>425</v>
      </c>
      <c r="M210" s="11">
        <v>0</v>
      </c>
      <c r="N210" s="11">
        <v>0</v>
      </c>
      <c r="O210" s="11">
        <v>0</v>
      </c>
      <c r="P210" s="11">
        <v>0</v>
      </c>
      <c r="Q210" s="11">
        <v>0</v>
      </c>
      <c r="R210" s="11">
        <v>0</v>
      </c>
      <c r="S210" s="11">
        <v>4424</v>
      </c>
      <c r="T210" s="11">
        <v>4424</v>
      </c>
      <c r="U210" s="11">
        <v>0</v>
      </c>
      <c r="V210" s="11">
        <v>0</v>
      </c>
    </row>
    <row r="211" spans="1:22">
      <c r="A211" s="184" t="s">
        <v>1033</v>
      </c>
      <c r="B211" s="11">
        <v>935</v>
      </c>
      <c r="C211" s="11">
        <v>481</v>
      </c>
      <c r="D211" s="11">
        <v>0</v>
      </c>
      <c r="E211" s="11">
        <v>110</v>
      </c>
      <c r="F211" s="11">
        <v>84</v>
      </c>
      <c r="G211" s="11">
        <v>0</v>
      </c>
      <c r="H211" s="11">
        <v>0</v>
      </c>
      <c r="I211" s="11">
        <v>0</v>
      </c>
      <c r="J211" s="11">
        <v>0</v>
      </c>
      <c r="K211" s="11">
        <v>0</v>
      </c>
      <c r="L211" s="11">
        <v>5170</v>
      </c>
      <c r="M211" s="11">
        <v>0</v>
      </c>
      <c r="N211" s="11">
        <v>0</v>
      </c>
      <c r="O211" s="11">
        <v>-4883</v>
      </c>
      <c r="P211" s="11">
        <v>0</v>
      </c>
      <c r="Q211" s="11">
        <v>0</v>
      </c>
      <c r="R211" s="11">
        <v>0</v>
      </c>
      <c r="S211" s="11">
        <v>1416</v>
      </c>
      <c r="T211" s="11">
        <v>1416</v>
      </c>
      <c r="U211" s="11">
        <v>0</v>
      </c>
      <c r="V211" s="11">
        <v>0</v>
      </c>
    </row>
    <row r="212" spans="1:22">
      <c r="A212" s="184" t="s">
        <v>1340</v>
      </c>
      <c r="B212" s="11">
        <v>935</v>
      </c>
      <c r="C212" s="11">
        <v>437</v>
      </c>
      <c r="D212" s="11">
        <v>0</v>
      </c>
      <c r="E212" s="11">
        <v>0</v>
      </c>
      <c r="F212" s="11">
        <v>0</v>
      </c>
      <c r="G212" s="11">
        <v>0</v>
      </c>
      <c r="H212" s="11">
        <v>0</v>
      </c>
      <c r="I212" s="11">
        <v>0</v>
      </c>
      <c r="J212" s="11">
        <v>0</v>
      </c>
      <c r="K212" s="11">
        <v>0</v>
      </c>
      <c r="L212" s="11">
        <v>5320</v>
      </c>
      <c r="M212" s="11">
        <v>0</v>
      </c>
      <c r="N212" s="11">
        <v>0</v>
      </c>
      <c r="O212" s="11">
        <v>-4883</v>
      </c>
      <c r="P212" s="11">
        <v>0</v>
      </c>
      <c r="Q212" s="11">
        <v>0</v>
      </c>
      <c r="R212" s="11">
        <v>0</v>
      </c>
      <c r="S212" s="11">
        <v>1372</v>
      </c>
      <c r="T212" s="11">
        <v>1372</v>
      </c>
      <c r="U212" s="11">
        <v>0</v>
      </c>
      <c r="V212" s="11">
        <v>0</v>
      </c>
    </row>
    <row r="213" spans="1:22">
      <c r="A213" s="184" t="s">
        <v>1341</v>
      </c>
      <c r="B213" s="11">
        <v>0</v>
      </c>
      <c r="C213" s="11">
        <v>0</v>
      </c>
      <c r="D213" s="11">
        <v>0</v>
      </c>
      <c r="E213" s="11">
        <v>0</v>
      </c>
      <c r="F213" s="11">
        <v>0</v>
      </c>
      <c r="G213" s="11">
        <v>0</v>
      </c>
      <c r="H213" s="11">
        <v>0</v>
      </c>
      <c r="I213" s="11">
        <v>0</v>
      </c>
      <c r="J213" s="11">
        <v>0</v>
      </c>
      <c r="K213" s="11">
        <v>0</v>
      </c>
      <c r="L213" s="11">
        <v>0</v>
      </c>
      <c r="M213" s="11">
        <v>0</v>
      </c>
      <c r="N213" s="11">
        <v>0</v>
      </c>
      <c r="O213" s="11">
        <v>0</v>
      </c>
      <c r="P213" s="11">
        <v>0</v>
      </c>
      <c r="Q213" s="11">
        <v>0</v>
      </c>
      <c r="R213" s="11">
        <v>0</v>
      </c>
      <c r="S213" s="11">
        <v>0</v>
      </c>
      <c r="T213" s="11">
        <v>0</v>
      </c>
      <c r="U213" s="11">
        <v>0</v>
      </c>
      <c r="V213" s="11">
        <v>0</v>
      </c>
    </row>
    <row r="214" spans="1:22">
      <c r="A214" s="184" t="s">
        <v>1342</v>
      </c>
      <c r="B214" s="11">
        <v>0</v>
      </c>
      <c r="C214" s="11">
        <v>0</v>
      </c>
      <c r="D214" s="11">
        <v>0</v>
      </c>
      <c r="E214" s="11">
        <v>0</v>
      </c>
      <c r="F214" s="11">
        <v>0</v>
      </c>
      <c r="G214" s="11">
        <v>0</v>
      </c>
      <c r="H214" s="11">
        <v>0</v>
      </c>
      <c r="I214" s="11">
        <v>0</v>
      </c>
      <c r="J214" s="11">
        <v>0</v>
      </c>
      <c r="K214" s="11">
        <v>0</v>
      </c>
      <c r="L214" s="11">
        <v>0</v>
      </c>
      <c r="M214" s="11">
        <v>0</v>
      </c>
      <c r="N214" s="11">
        <v>0</v>
      </c>
      <c r="O214" s="11">
        <v>0</v>
      </c>
      <c r="P214" s="11">
        <v>0</v>
      </c>
      <c r="Q214" s="11">
        <v>0</v>
      </c>
      <c r="R214" s="11">
        <v>0</v>
      </c>
      <c r="S214" s="11">
        <v>0</v>
      </c>
      <c r="T214" s="11">
        <v>0</v>
      </c>
      <c r="U214" s="11">
        <v>0</v>
      </c>
      <c r="V214" s="11">
        <v>0</v>
      </c>
    </row>
    <row r="215" spans="1:22">
      <c r="A215" s="184" t="s">
        <v>1343</v>
      </c>
      <c r="B215" s="11">
        <v>0</v>
      </c>
      <c r="C215" s="11">
        <v>44</v>
      </c>
      <c r="D215" s="11">
        <v>0</v>
      </c>
      <c r="E215" s="11">
        <v>110</v>
      </c>
      <c r="F215" s="11">
        <v>84</v>
      </c>
      <c r="G215" s="11">
        <v>0</v>
      </c>
      <c r="H215" s="11">
        <v>0</v>
      </c>
      <c r="I215" s="11">
        <v>0</v>
      </c>
      <c r="J215" s="11">
        <v>0</v>
      </c>
      <c r="K215" s="11">
        <v>0</v>
      </c>
      <c r="L215" s="11">
        <v>-150</v>
      </c>
      <c r="M215" s="11">
        <v>0</v>
      </c>
      <c r="N215" s="11">
        <v>0</v>
      </c>
      <c r="O215" s="11">
        <v>0</v>
      </c>
      <c r="P215" s="11">
        <v>0</v>
      </c>
      <c r="Q215" s="11">
        <v>0</v>
      </c>
      <c r="R215" s="11">
        <v>0</v>
      </c>
      <c r="S215" s="11">
        <v>44</v>
      </c>
      <c r="T215" s="11">
        <v>44</v>
      </c>
      <c r="U215" s="11">
        <v>0</v>
      </c>
      <c r="V215" s="11">
        <v>0</v>
      </c>
    </row>
    <row r="216" spans="1:22">
      <c r="A216" s="184" t="s">
        <v>1344</v>
      </c>
      <c r="B216" s="11">
        <v>0</v>
      </c>
      <c r="C216" s="11">
        <v>0</v>
      </c>
      <c r="D216" s="11">
        <v>0</v>
      </c>
      <c r="E216" s="11">
        <v>0</v>
      </c>
      <c r="F216" s="11">
        <v>0</v>
      </c>
      <c r="G216" s="11">
        <v>0</v>
      </c>
      <c r="H216" s="11">
        <v>0</v>
      </c>
      <c r="I216" s="11">
        <v>0</v>
      </c>
      <c r="J216" s="11">
        <v>0</v>
      </c>
      <c r="K216" s="11">
        <v>0</v>
      </c>
      <c r="L216" s="11">
        <v>0</v>
      </c>
      <c r="M216" s="11">
        <v>0</v>
      </c>
      <c r="N216" s="11">
        <v>0</v>
      </c>
      <c r="O216" s="11">
        <v>0</v>
      </c>
      <c r="P216" s="11">
        <v>0</v>
      </c>
      <c r="Q216" s="11">
        <v>0</v>
      </c>
      <c r="R216" s="11">
        <v>0</v>
      </c>
      <c r="S216" s="11">
        <v>0</v>
      </c>
      <c r="T216" s="11">
        <v>0</v>
      </c>
      <c r="U216" s="11">
        <v>0</v>
      </c>
      <c r="V216" s="11">
        <v>0</v>
      </c>
    </row>
    <row r="217" spans="1:22">
      <c r="A217" s="184" t="s">
        <v>1345</v>
      </c>
      <c r="B217" s="11">
        <v>4200</v>
      </c>
      <c r="C217" s="11">
        <v>-4200</v>
      </c>
      <c r="D217" s="11">
        <v>0</v>
      </c>
      <c r="E217" s="11">
        <v>0</v>
      </c>
      <c r="F217" s="11">
        <v>0</v>
      </c>
      <c r="G217" s="11">
        <v>0</v>
      </c>
      <c r="H217" s="11">
        <v>0</v>
      </c>
      <c r="I217" s="11">
        <v>0</v>
      </c>
      <c r="J217" s="11">
        <v>0</v>
      </c>
      <c r="K217" s="11">
        <v>-142</v>
      </c>
      <c r="L217" s="11">
        <v>0</v>
      </c>
      <c r="M217" s="11">
        <v>0</v>
      </c>
      <c r="N217" s="11">
        <v>0</v>
      </c>
      <c r="O217" s="11">
        <v>0</v>
      </c>
      <c r="P217" s="11">
        <v>-4058</v>
      </c>
      <c r="Q217" s="11">
        <v>0</v>
      </c>
      <c r="R217" s="11">
        <v>0</v>
      </c>
      <c r="S217" s="11">
        <v>0</v>
      </c>
      <c r="T217" s="11">
        <v>0</v>
      </c>
      <c r="U217" s="11">
        <v>0</v>
      </c>
      <c r="V217" s="11">
        <v>0</v>
      </c>
    </row>
    <row r="218" spans="1:22">
      <c r="A218" s="184" t="s">
        <v>1346</v>
      </c>
      <c r="B218" s="11">
        <v>44831</v>
      </c>
      <c r="C218" s="11">
        <v>-44771</v>
      </c>
      <c r="D218" s="11">
        <v>0</v>
      </c>
      <c r="E218" s="11">
        <v>0</v>
      </c>
      <c r="F218" s="11">
        <v>40</v>
      </c>
      <c r="G218" s="11">
        <v>1217</v>
      </c>
      <c r="H218" s="11">
        <v>0</v>
      </c>
      <c r="I218" s="11">
        <v>0</v>
      </c>
      <c r="J218" s="11">
        <v>0</v>
      </c>
      <c r="K218" s="11">
        <v>0</v>
      </c>
      <c r="L218" s="11">
        <v>-45371</v>
      </c>
      <c r="M218" s="11">
        <v>0</v>
      </c>
      <c r="N218" s="11">
        <v>0</v>
      </c>
      <c r="O218" s="11">
        <v>0</v>
      </c>
      <c r="P218" s="11">
        <v>-657</v>
      </c>
      <c r="Q218" s="11">
        <v>0</v>
      </c>
      <c r="R218" s="11">
        <v>0</v>
      </c>
      <c r="S218" s="11">
        <v>60</v>
      </c>
      <c r="T218" s="11">
        <v>60</v>
      </c>
      <c r="U218" s="11">
        <v>0</v>
      </c>
      <c r="V218" s="11">
        <v>0</v>
      </c>
    </row>
    <row r="219" spans="1:22">
      <c r="A219" s="184" t="s">
        <v>1347</v>
      </c>
      <c r="B219" s="11">
        <v>43928</v>
      </c>
      <c r="C219" s="11">
        <v>-43928</v>
      </c>
      <c r="D219" s="11">
        <v>0</v>
      </c>
      <c r="E219" s="11">
        <v>0</v>
      </c>
      <c r="F219" s="11">
        <v>0</v>
      </c>
      <c r="G219" s="11">
        <v>0</v>
      </c>
      <c r="H219" s="11">
        <v>0</v>
      </c>
      <c r="I219" s="11">
        <v>0</v>
      </c>
      <c r="J219" s="11">
        <v>0</v>
      </c>
      <c r="K219" s="11">
        <v>0</v>
      </c>
      <c r="L219" s="11">
        <v>-43271</v>
      </c>
      <c r="M219" s="11">
        <v>0</v>
      </c>
      <c r="N219" s="11">
        <v>0</v>
      </c>
      <c r="O219" s="11">
        <v>0</v>
      </c>
      <c r="P219" s="11">
        <v>-657</v>
      </c>
      <c r="Q219" s="11">
        <v>0</v>
      </c>
      <c r="R219" s="11">
        <v>0</v>
      </c>
      <c r="S219" s="11">
        <v>0</v>
      </c>
      <c r="T219" s="11">
        <v>0</v>
      </c>
      <c r="U219" s="11">
        <v>0</v>
      </c>
      <c r="V219" s="11">
        <v>0</v>
      </c>
    </row>
    <row r="220" spans="1:22">
      <c r="A220" s="184" t="s">
        <v>1348</v>
      </c>
      <c r="B220" s="11">
        <v>903</v>
      </c>
      <c r="C220" s="11">
        <v>-843</v>
      </c>
      <c r="D220" s="11">
        <v>0</v>
      </c>
      <c r="E220" s="11">
        <v>0</v>
      </c>
      <c r="F220" s="11">
        <v>40</v>
      </c>
      <c r="G220" s="11">
        <v>1217</v>
      </c>
      <c r="H220" s="11">
        <v>0</v>
      </c>
      <c r="I220" s="11">
        <v>0</v>
      </c>
      <c r="J220" s="11">
        <v>0</v>
      </c>
      <c r="K220" s="11">
        <v>0</v>
      </c>
      <c r="L220" s="11">
        <v>-2100</v>
      </c>
      <c r="M220" s="11">
        <v>0</v>
      </c>
      <c r="N220" s="11">
        <v>0</v>
      </c>
      <c r="O220" s="11">
        <v>0</v>
      </c>
      <c r="P220" s="11">
        <v>0</v>
      </c>
      <c r="Q220" s="11">
        <v>0</v>
      </c>
      <c r="R220" s="11">
        <v>0</v>
      </c>
      <c r="S220" s="11">
        <v>60</v>
      </c>
      <c r="T220" s="11">
        <v>60</v>
      </c>
      <c r="U220" s="11">
        <v>0</v>
      </c>
      <c r="V220" s="11">
        <v>0</v>
      </c>
    </row>
    <row r="221" spans="1:22">
      <c r="A221" s="184" t="s">
        <v>1349</v>
      </c>
      <c r="B221" s="11">
        <v>8000</v>
      </c>
      <c r="C221" s="11">
        <v>2534</v>
      </c>
      <c r="D221" s="11">
        <v>0</v>
      </c>
      <c r="E221" s="11">
        <v>0</v>
      </c>
      <c r="F221" s="11">
        <v>0</v>
      </c>
      <c r="G221" s="11">
        <v>0</v>
      </c>
      <c r="H221" s="11">
        <v>0</v>
      </c>
      <c r="I221" s="11">
        <v>0</v>
      </c>
      <c r="J221" s="11">
        <v>0</v>
      </c>
      <c r="K221" s="11">
        <v>0</v>
      </c>
      <c r="L221" s="11">
        <v>2534</v>
      </c>
      <c r="M221" s="11">
        <v>0</v>
      </c>
      <c r="N221" s="11">
        <v>0</v>
      </c>
      <c r="O221" s="11">
        <v>0</v>
      </c>
      <c r="P221" s="11">
        <v>0</v>
      </c>
      <c r="Q221" s="11">
        <v>0</v>
      </c>
      <c r="R221" s="11">
        <v>0</v>
      </c>
      <c r="S221" s="11">
        <v>10534</v>
      </c>
      <c r="T221" s="11">
        <v>10534</v>
      </c>
      <c r="U221" s="11">
        <v>0</v>
      </c>
      <c r="V221" s="11">
        <v>0</v>
      </c>
    </row>
    <row r="222" spans="1:22">
      <c r="A222" s="184" t="s">
        <v>1350</v>
      </c>
      <c r="B222" s="11">
        <v>0</v>
      </c>
      <c r="C222" s="11">
        <v>0</v>
      </c>
      <c r="D222" s="11">
        <v>0</v>
      </c>
      <c r="E222" s="11">
        <v>0</v>
      </c>
      <c r="F222" s="11">
        <v>0</v>
      </c>
      <c r="G222" s="11">
        <v>0</v>
      </c>
      <c r="H222" s="11">
        <v>0</v>
      </c>
      <c r="I222" s="11">
        <v>0</v>
      </c>
      <c r="J222" s="11">
        <v>0</v>
      </c>
      <c r="K222" s="11">
        <v>0</v>
      </c>
      <c r="L222" s="11">
        <v>0</v>
      </c>
      <c r="M222" s="11">
        <v>0</v>
      </c>
      <c r="N222" s="11">
        <v>0</v>
      </c>
      <c r="O222" s="11">
        <v>0</v>
      </c>
      <c r="P222" s="11">
        <v>0</v>
      </c>
      <c r="Q222" s="11">
        <v>0</v>
      </c>
      <c r="R222" s="11">
        <v>0</v>
      </c>
      <c r="S222" s="11">
        <v>0</v>
      </c>
      <c r="T222" s="11">
        <v>0</v>
      </c>
      <c r="U222" s="11">
        <v>0</v>
      </c>
      <c r="V222" s="11">
        <v>0</v>
      </c>
    </row>
    <row r="223" spans="1:22">
      <c r="A223" s="184" t="s">
        <v>1351</v>
      </c>
      <c r="B223" s="11">
        <v>0</v>
      </c>
      <c r="C223" s="11">
        <v>0</v>
      </c>
      <c r="D223" s="11">
        <v>0</v>
      </c>
      <c r="E223" s="11">
        <v>0</v>
      </c>
      <c r="F223" s="11">
        <v>0</v>
      </c>
      <c r="G223" s="11">
        <v>0</v>
      </c>
      <c r="H223" s="11">
        <v>0</v>
      </c>
      <c r="I223" s="11">
        <v>0</v>
      </c>
      <c r="J223" s="11">
        <v>0</v>
      </c>
      <c r="K223" s="11">
        <v>0</v>
      </c>
      <c r="L223" s="11">
        <v>0</v>
      </c>
      <c r="M223" s="11">
        <v>0</v>
      </c>
      <c r="N223" s="11">
        <v>0</v>
      </c>
      <c r="O223" s="11">
        <v>0</v>
      </c>
      <c r="P223" s="11">
        <v>0</v>
      </c>
      <c r="Q223" s="11">
        <v>0</v>
      </c>
      <c r="R223" s="11">
        <v>0</v>
      </c>
      <c r="S223" s="11">
        <v>0</v>
      </c>
      <c r="T223" s="11">
        <v>0</v>
      </c>
      <c r="U223" s="11">
        <v>0</v>
      </c>
      <c r="V223" s="11">
        <v>0</v>
      </c>
    </row>
    <row r="224" spans="1:22">
      <c r="A224" s="184" t="s">
        <v>1352</v>
      </c>
      <c r="B224" s="11">
        <v>8000</v>
      </c>
      <c r="C224" s="11">
        <v>2534</v>
      </c>
      <c r="D224" s="11">
        <v>0</v>
      </c>
      <c r="E224" s="11">
        <v>0</v>
      </c>
      <c r="F224" s="11">
        <v>0</v>
      </c>
      <c r="G224" s="11">
        <v>0</v>
      </c>
      <c r="H224" s="11">
        <v>0</v>
      </c>
      <c r="I224" s="11">
        <v>0</v>
      </c>
      <c r="J224" s="11">
        <v>0</v>
      </c>
      <c r="K224" s="11">
        <v>0</v>
      </c>
      <c r="L224" s="11">
        <v>2534</v>
      </c>
      <c r="M224" s="11">
        <v>0</v>
      </c>
      <c r="N224" s="11">
        <v>0</v>
      </c>
      <c r="O224" s="11">
        <v>0</v>
      </c>
      <c r="P224" s="11">
        <v>0</v>
      </c>
      <c r="Q224" s="11">
        <v>0</v>
      </c>
      <c r="R224" s="11">
        <v>0</v>
      </c>
      <c r="S224" s="11">
        <v>10534</v>
      </c>
      <c r="T224" s="11">
        <v>10534</v>
      </c>
      <c r="U224" s="11">
        <v>0</v>
      </c>
      <c r="V224" s="11">
        <v>0</v>
      </c>
    </row>
    <row r="225" spans="1:22">
      <c r="A225" s="184" t="s">
        <v>1353</v>
      </c>
      <c r="B225" s="11">
        <v>0</v>
      </c>
      <c r="C225" s="11">
        <v>90</v>
      </c>
      <c r="D225" s="11">
        <v>0</v>
      </c>
      <c r="E225" s="11">
        <v>0</v>
      </c>
      <c r="F225" s="11">
        <v>0</v>
      </c>
      <c r="G225" s="11">
        <v>0</v>
      </c>
      <c r="H225" s="11">
        <v>0</v>
      </c>
      <c r="I225" s="11">
        <v>0</v>
      </c>
      <c r="J225" s="11">
        <v>0</v>
      </c>
      <c r="K225" s="11">
        <v>0</v>
      </c>
      <c r="L225" s="11">
        <v>90</v>
      </c>
      <c r="M225" s="11">
        <v>0</v>
      </c>
      <c r="N225" s="11">
        <v>0</v>
      </c>
      <c r="O225" s="11">
        <v>0</v>
      </c>
      <c r="P225" s="11">
        <v>0</v>
      </c>
      <c r="Q225" s="11">
        <v>0</v>
      </c>
      <c r="R225" s="11">
        <v>0</v>
      </c>
      <c r="S225" s="11">
        <v>90</v>
      </c>
      <c r="T225" s="11">
        <v>90</v>
      </c>
      <c r="U225" s="11">
        <v>0</v>
      </c>
      <c r="V225" s="11">
        <v>0</v>
      </c>
    </row>
    <row r="226" spans="1:22">
      <c r="A226" s="184" t="s">
        <v>1354</v>
      </c>
      <c r="B226" s="11">
        <v>0</v>
      </c>
      <c r="C226" s="11">
        <v>0</v>
      </c>
      <c r="D226" s="11">
        <v>0</v>
      </c>
      <c r="E226" s="11">
        <v>0</v>
      </c>
      <c r="F226" s="11">
        <v>0</v>
      </c>
      <c r="G226" s="11">
        <v>0</v>
      </c>
      <c r="H226" s="11">
        <v>0</v>
      </c>
      <c r="I226" s="11">
        <v>0</v>
      </c>
      <c r="J226" s="11">
        <v>0</v>
      </c>
      <c r="K226" s="11">
        <v>0</v>
      </c>
      <c r="L226" s="11">
        <v>0</v>
      </c>
      <c r="M226" s="11">
        <v>0</v>
      </c>
      <c r="N226" s="11">
        <v>0</v>
      </c>
      <c r="O226" s="11">
        <v>0</v>
      </c>
      <c r="P226" s="11">
        <v>0</v>
      </c>
      <c r="Q226" s="11">
        <v>0</v>
      </c>
      <c r="R226" s="11">
        <v>0</v>
      </c>
      <c r="S226" s="11">
        <v>0</v>
      </c>
      <c r="T226" s="11">
        <v>0</v>
      </c>
      <c r="U226" s="11">
        <v>0</v>
      </c>
      <c r="V226" s="11">
        <v>0</v>
      </c>
    </row>
    <row r="227" spans="1:22">
      <c r="A227" s="184" t="s">
        <v>1355</v>
      </c>
      <c r="B227" s="11">
        <v>0</v>
      </c>
      <c r="C227" s="11">
        <v>0</v>
      </c>
      <c r="D227" s="11">
        <v>0</v>
      </c>
      <c r="E227" s="11">
        <v>0</v>
      </c>
      <c r="F227" s="11">
        <v>0</v>
      </c>
      <c r="G227" s="11">
        <v>0</v>
      </c>
      <c r="H227" s="11">
        <v>0</v>
      </c>
      <c r="I227" s="11">
        <v>0</v>
      </c>
      <c r="J227" s="11">
        <v>0</v>
      </c>
      <c r="K227" s="11">
        <v>0</v>
      </c>
      <c r="L227" s="11">
        <v>0</v>
      </c>
      <c r="M227" s="11">
        <v>0</v>
      </c>
      <c r="N227" s="11">
        <v>0</v>
      </c>
      <c r="O227" s="11">
        <v>0</v>
      </c>
      <c r="P227" s="11">
        <v>0</v>
      </c>
      <c r="Q227" s="11">
        <v>0</v>
      </c>
      <c r="R227" s="11">
        <v>0</v>
      </c>
      <c r="S227" s="11">
        <v>0</v>
      </c>
      <c r="T227" s="11">
        <v>0</v>
      </c>
      <c r="U227" s="11">
        <v>0</v>
      </c>
      <c r="V227" s="11">
        <v>0</v>
      </c>
    </row>
    <row r="228" spans="1:22">
      <c r="A228" s="184" t="s">
        <v>1356</v>
      </c>
      <c r="B228" s="11">
        <v>0</v>
      </c>
      <c r="C228" s="11">
        <v>90</v>
      </c>
      <c r="D228" s="11">
        <v>0</v>
      </c>
      <c r="E228" s="11">
        <v>0</v>
      </c>
      <c r="F228" s="11">
        <v>0</v>
      </c>
      <c r="G228" s="11">
        <v>0</v>
      </c>
      <c r="H228" s="11">
        <v>0</v>
      </c>
      <c r="I228" s="11">
        <v>0</v>
      </c>
      <c r="J228" s="11">
        <v>0</v>
      </c>
      <c r="K228" s="11">
        <v>0</v>
      </c>
      <c r="L228" s="11">
        <v>90</v>
      </c>
      <c r="M228" s="11">
        <v>0</v>
      </c>
      <c r="N228" s="11">
        <v>0</v>
      </c>
      <c r="O228" s="11">
        <v>0</v>
      </c>
      <c r="P228" s="11">
        <v>0</v>
      </c>
      <c r="Q228" s="11">
        <v>0</v>
      </c>
      <c r="R228" s="11">
        <v>0</v>
      </c>
      <c r="S228" s="11">
        <v>90</v>
      </c>
      <c r="T228" s="11">
        <v>90</v>
      </c>
      <c r="U228" s="11">
        <v>0</v>
      </c>
      <c r="V228" s="11">
        <v>0</v>
      </c>
    </row>
    <row r="229" ht="18" customHeight="1" spans="1:22">
      <c r="A229" s="183" t="s">
        <v>1357</v>
      </c>
      <c r="B229" s="169">
        <v>92443</v>
      </c>
      <c r="C229" s="169">
        <v>14195</v>
      </c>
      <c r="D229" s="169">
        <v>660</v>
      </c>
      <c r="E229" s="169">
        <v>324</v>
      </c>
      <c r="F229" s="169">
        <v>1498</v>
      </c>
      <c r="G229" s="169">
        <v>2961</v>
      </c>
      <c r="H229" s="169">
        <v>0</v>
      </c>
      <c r="I229" s="169">
        <v>0</v>
      </c>
      <c r="J229" s="169">
        <v>10000</v>
      </c>
      <c r="K229" s="169">
        <v>0</v>
      </c>
      <c r="L229" s="169">
        <v>0</v>
      </c>
      <c r="M229" s="169">
        <v>-1248</v>
      </c>
      <c r="N229" s="169">
        <v>0</v>
      </c>
      <c r="O229" s="169">
        <v>0</v>
      </c>
      <c r="P229" s="169">
        <v>0</v>
      </c>
      <c r="Q229" s="169">
        <v>0</v>
      </c>
      <c r="R229" s="169">
        <v>0</v>
      </c>
      <c r="S229" s="169">
        <v>106638</v>
      </c>
      <c r="T229" s="169">
        <v>101754</v>
      </c>
      <c r="U229" s="169">
        <v>4884</v>
      </c>
      <c r="V229" s="169">
        <v>4884</v>
      </c>
    </row>
    <row r="230" spans="1:22">
      <c r="A230" s="184" t="s">
        <v>322</v>
      </c>
      <c r="B230" s="11">
        <v>21969</v>
      </c>
      <c r="C230" s="11">
        <v>-7606</v>
      </c>
      <c r="D230" s="11">
        <v>0</v>
      </c>
      <c r="E230" s="11">
        <v>5</v>
      </c>
      <c r="F230" s="11">
        <v>0</v>
      </c>
      <c r="G230" s="11">
        <v>20</v>
      </c>
      <c r="H230" s="11">
        <v>0</v>
      </c>
      <c r="I230" s="11">
        <v>0</v>
      </c>
      <c r="J230" s="11">
        <v>0</v>
      </c>
      <c r="K230" s="11">
        <v>870</v>
      </c>
      <c r="L230" s="11">
        <v>-7253</v>
      </c>
      <c r="M230" s="11">
        <v>-1248</v>
      </c>
      <c r="N230" s="11">
        <v>0</v>
      </c>
      <c r="O230" s="11">
        <v>0</v>
      </c>
      <c r="P230" s="11">
        <v>0</v>
      </c>
      <c r="Q230" s="11">
        <v>0</v>
      </c>
      <c r="R230" s="11">
        <v>0</v>
      </c>
      <c r="S230" s="11">
        <v>14363</v>
      </c>
      <c r="T230" s="11">
        <v>13800</v>
      </c>
      <c r="U230" s="11">
        <v>563</v>
      </c>
      <c r="V230" s="11">
        <v>563</v>
      </c>
    </row>
    <row r="231" spans="1:22">
      <c r="A231" s="184" t="s">
        <v>1169</v>
      </c>
      <c r="B231" s="11">
        <v>6</v>
      </c>
      <c r="C231" s="11">
        <v>4</v>
      </c>
      <c r="D231" s="11">
        <v>0</v>
      </c>
      <c r="E231" s="11">
        <v>0</v>
      </c>
      <c r="F231" s="11">
        <v>0</v>
      </c>
      <c r="G231" s="11">
        <v>0</v>
      </c>
      <c r="H231" s="11">
        <v>0</v>
      </c>
      <c r="I231" s="11">
        <v>0</v>
      </c>
      <c r="J231" s="11">
        <v>0</v>
      </c>
      <c r="K231" s="11">
        <v>0</v>
      </c>
      <c r="L231" s="11">
        <v>4</v>
      </c>
      <c r="M231" s="11">
        <v>0</v>
      </c>
      <c r="N231" s="11">
        <v>0</v>
      </c>
      <c r="O231" s="11">
        <v>0</v>
      </c>
      <c r="P231" s="11">
        <v>0</v>
      </c>
      <c r="Q231" s="11">
        <v>0</v>
      </c>
      <c r="R231" s="11">
        <v>0</v>
      </c>
      <c r="S231" s="11">
        <v>10</v>
      </c>
      <c r="T231" s="11">
        <v>10</v>
      </c>
      <c r="U231" s="11">
        <v>0</v>
      </c>
      <c r="V231" s="11">
        <v>0</v>
      </c>
    </row>
    <row r="232" spans="1:22">
      <c r="A232" s="184" t="s">
        <v>1170</v>
      </c>
      <c r="B232" s="11">
        <v>0</v>
      </c>
      <c r="C232" s="11">
        <v>0</v>
      </c>
      <c r="D232" s="11">
        <v>0</v>
      </c>
      <c r="E232" s="11">
        <v>0</v>
      </c>
      <c r="F232" s="11">
        <v>0</v>
      </c>
      <c r="G232" s="11">
        <v>0</v>
      </c>
      <c r="H232" s="11">
        <v>0</v>
      </c>
      <c r="I232" s="11">
        <v>0</v>
      </c>
      <c r="J232" s="11">
        <v>0</v>
      </c>
      <c r="K232" s="11">
        <v>0</v>
      </c>
      <c r="L232" s="11">
        <v>0</v>
      </c>
      <c r="M232" s="11">
        <v>0</v>
      </c>
      <c r="N232" s="11">
        <v>0</v>
      </c>
      <c r="O232" s="11">
        <v>0</v>
      </c>
      <c r="P232" s="11">
        <v>0</v>
      </c>
      <c r="Q232" s="11">
        <v>0</v>
      </c>
      <c r="R232" s="11">
        <v>0</v>
      </c>
      <c r="S232" s="11">
        <v>0</v>
      </c>
      <c r="T232" s="11">
        <v>0</v>
      </c>
      <c r="U232" s="11">
        <v>0</v>
      </c>
      <c r="V232" s="11">
        <v>0</v>
      </c>
    </row>
    <row r="233" spans="1:22">
      <c r="A233" s="184" t="s">
        <v>1171</v>
      </c>
      <c r="B233" s="11">
        <v>3042</v>
      </c>
      <c r="C233" s="11">
        <v>1865</v>
      </c>
      <c r="D233" s="11">
        <v>0</v>
      </c>
      <c r="E233" s="11">
        <v>0</v>
      </c>
      <c r="F233" s="11">
        <v>0</v>
      </c>
      <c r="G233" s="11">
        <v>20</v>
      </c>
      <c r="H233" s="11">
        <v>0</v>
      </c>
      <c r="I233" s="11">
        <v>0</v>
      </c>
      <c r="J233" s="11">
        <v>0</v>
      </c>
      <c r="K233" s="11">
        <v>870</v>
      </c>
      <c r="L233" s="11">
        <v>975</v>
      </c>
      <c r="M233" s="11">
        <v>0</v>
      </c>
      <c r="N233" s="11">
        <v>0</v>
      </c>
      <c r="O233" s="11">
        <v>0</v>
      </c>
      <c r="P233" s="11">
        <v>0</v>
      </c>
      <c r="Q233" s="11">
        <v>0</v>
      </c>
      <c r="R233" s="11">
        <v>0</v>
      </c>
      <c r="S233" s="11">
        <v>4907</v>
      </c>
      <c r="T233" s="11">
        <v>4555</v>
      </c>
      <c r="U233" s="11">
        <v>352</v>
      </c>
      <c r="V233" s="11">
        <v>352</v>
      </c>
    </row>
    <row r="234" spans="1:22">
      <c r="A234" s="184" t="s">
        <v>1172</v>
      </c>
      <c r="B234" s="11">
        <v>60</v>
      </c>
      <c r="C234" s="11">
        <v>13</v>
      </c>
      <c r="D234" s="11">
        <v>0</v>
      </c>
      <c r="E234" s="11">
        <v>0</v>
      </c>
      <c r="F234" s="11">
        <v>0</v>
      </c>
      <c r="G234" s="11">
        <v>0</v>
      </c>
      <c r="H234" s="11">
        <v>0</v>
      </c>
      <c r="I234" s="11">
        <v>0</v>
      </c>
      <c r="J234" s="11">
        <v>0</v>
      </c>
      <c r="K234" s="11">
        <v>0</v>
      </c>
      <c r="L234" s="11">
        <v>13</v>
      </c>
      <c r="M234" s="11">
        <v>0</v>
      </c>
      <c r="N234" s="11">
        <v>0</v>
      </c>
      <c r="O234" s="11">
        <v>0</v>
      </c>
      <c r="P234" s="11">
        <v>0</v>
      </c>
      <c r="Q234" s="11">
        <v>0</v>
      </c>
      <c r="R234" s="11">
        <v>0</v>
      </c>
      <c r="S234" s="11">
        <v>73</v>
      </c>
      <c r="T234" s="11">
        <v>73</v>
      </c>
      <c r="U234" s="11">
        <v>0</v>
      </c>
      <c r="V234" s="11">
        <v>0</v>
      </c>
    </row>
    <row r="235" spans="1:22">
      <c r="A235" s="184" t="s">
        <v>1173</v>
      </c>
      <c r="B235" s="11">
        <v>106</v>
      </c>
      <c r="C235" s="11">
        <v>-14</v>
      </c>
      <c r="D235" s="11">
        <v>0</v>
      </c>
      <c r="E235" s="11">
        <v>0</v>
      </c>
      <c r="F235" s="11">
        <v>0</v>
      </c>
      <c r="G235" s="11">
        <v>0</v>
      </c>
      <c r="H235" s="11">
        <v>0</v>
      </c>
      <c r="I235" s="11">
        <v>0</v>
      </c>
      <c r="J235" s="11">
        <v>0</v>
      </c>
      <c r="K235" s="11">
        <v>0</v>
      </c>
      <c r="L235" s="11">
        <v>-14</v>
      </c>
      <c r="M235" s="11">
        <v>0</v>
      </c>
      <c r="N235" s="11">
        <v>0</v>
      </c>
      <c r="O235" s="11">
        <v>0</v>
      </c>
      <c r="P235" s="11">
        <v>0</v>
      </c>
      <c r="Q235" s="11">
        <v>0</v>
      </c>
      <c r="R235" s="11">
        <v>0</v>
      </c>
      <c r="S235" s="11">
        <v>92</v>
      </c>
      <c r="T235" s="11">
        <v>89</v>
      </c>
      <c r="U235" s="11">
        <v>3</v>
      </c>
      <c r="V235" s="11">
        <v>3</v>
      </c>
    </row>
    <row r="236" spans="1:22">
      <c r="A236" s="184" t="s">
        <v>1174</v>
      </c>
      <c r="B236" s="11">
        <v>651</v>
      </c>
      <c r="C236" s="11">
        <v>156</v>
      </c>
      <c r="D236" s="11">
        <v>0</v>
      </c>
      <c r="E236" s="11">
        <v>0</v>
      </c>
      <c r="F236" s="11">
        <v>0</v>
      </c>
      <c r="G236" s="11">
        <v>0</v>
      </c>
      <c r="H236" s="11">
        <v>0</v>
      </c>
      <c r="I236" s="11">
        <v>0</v>
      </c>
      <c r="J236" s="11">
        <v>0</v>
      </c>
      <c r="K236" s="11">
        <v>0</v>
      </c>
      <c r="L236" s="11">
        <v>156</v>
      </c>
      <c r="M236" s="11">
        <v>0</v>
      </c>
      <c r="N236" s="11">
        <v>0</v>
      </c>
      <c r="O236" s="11">
        <v>0</v>
      </c>
      <c r="P236" s="11">
        <v>0</v>
      </c>
      <c r="Q236" s="11">
        <v>0</v>
      </c>
      <c r="R236" s="11">
        <v>0</v>
      </c>
      <c r="S236" s="11">
        <v>807</v>
      </c>
      <c r="T236" s="11">
        <v>807</v>
      </c>
      <c r="U236" s="11">
        <v>0</v>
      </c>
      <c r="V236" s="11">
        <v>0</v>
      </c>
    </row>
    <row r="237" spans="1:22">
      <c r="A237" s="184" t="s">
        <v>1175</v>
      </c>
      <c r="B237" s="11">
        <v>800</v>
      </c>
      <c r="C237" s="11">
        <v>318</v>
      </c>
      <c r="D237" s="11">
        <v>0</v>
      </c>
      <c r="E237" s="11">
        <v>0</v>
      </c>
      <c r="F237" s="11">
        <v>0</v>
      </c>
      <c r="G237" s="11">
        <v>0</v>
      </c>
      <c r="H237" s="11">
        <v>0</v>
      </c>
      <c r="I237" s="11">
        <v>0</v>
      </c>
      <c r="J237" s="11">
        <v>0</v>
      </c>
      <c r="K237" s="11">
        <v>0</v>
      </c>
      <c r="L237" s="11">
        <v>318</v>
      </c>
      <c r="M237" s="11">
        <v>0</v>
      </c>
      <c r="N237" s="11">
        <v>0</v>
      </c>
      <c r="O237" s="11">
        <v>0</v>
      </c>
      <c r="P237" s="11">
        <v>0</v>
      </c>
      <c r="Q237" s="11">
        <v>0</v>
      </c>
      <c r="R237" s="11">
        <v>0</v>
      </c>
      <c r="S237" s="11">
        <v>1118</v>
      </c>
      <c r="T237" s="11">
        <v>1118</v>
      </c>
      <c r="U237" s="11">
        <v>0</v>
      </c>
      <c r="V237" s="11">
        <v>0</v>
      </c>
    </row>
    <row r="238" spans="1:22">
      <c r="A238" s="184" t="s">
        <v>1176</v>
      </c>
      <c r="B238" s="11">
        <v>0</v>
      </c>
      <c r="C238" s="11">
        <v>0</v>
      </c>
      <c r="D238" s="11">
        <v>0</v>
      </c>
      <c r="E238" s="11">
        <v>0</v>
      </c>
      <c r="F238" s="11">
        <v>0</v>
      </c>
      <c r="G238" s="11">
        <v>0</v>
      </c>
      <c r="H238" s="11">
        <v>0</v>
      </c>
      <c r="I238" s="11">
        <v>0</v>
      </c>
      <c r="J238" s="11">
        <v>0</v>
      </c>
      <c r="K238" s="11">
        <v>0</v>
      </c>
      <c r="L238" s="11">
        <v>0</v>
      </c>
      <c r="M238" s="11">
        <v>0</v>
      </c>
      <c r="N238" s="11">
        <v>0</v>
      </c>
      <c r="O238" s="11">
        <v>0</v>
      </c>
      <c r="P238" s="11">
        <v>0</v>
      </c>
      <c r="Q238" s="11">
        <v>0</v>
      </c>
      <c r="R238" s="11">
        <v>0</v>
      </c>
      <c r="S238" s="11">
        <v>0</v>
      </c>
      <c r="T238" s="11">
        <v>0</v>
      </c>
      <c r="U238" s="11">
        <v>0</v>
      </c>
      <c r="V238" s="11">
        <v>0</v>
      </c>
    </row>
    <row r="239" spans="1:22">
      <c r="A239" s="184" t="s">
        <v>1177</v>
      </c>
      <c r="B239" s="11">
        <v>0</v>
      </c>
      <c r="C239" s="11">
        <v>0</v>
      </c>
      <c r="D239" s="11">
        <v>0</v>
      </c>
      <c r="E239" s="11">
        <v>0</v>
      </c>
      <c r="F239" s="11">
        <v>0</v>
      </c>
      <c r="G239" s="11">
        <v>0</v>
      </c>
      <c r="H239" s="11">
        <v>0</v>
      </c>
      <c r="I239" s="11">
        <v>0</v>
      </c>
      <c r="J239" s="11">
        <v>0</v>
      </c>
      <c r="K239" s="11">
        <v>0</v>
      </c>
      <c r="L239" s="11">
        <v>0</v>
      </c>
      <c r="M239" s="11">
        <v>0</v>
      </c>
      <c r="N239" s="11">
        <v>0</v>
      </c>
      <c r="O239" s="11">
        <v>0</v>
      </c>
      <c r="P239" s="11">
        <v>0</v>
      </c>
      <c r="Q239" s="11">
        <v>0</v>
      </c>
      <c r="R239" s="11">
        <v>0</v>
      </c>
      <c r="S239" s="11">
        <v>0</v>
      </c>
      <c r="T239" s="11">
        <v>0</v>
      </c>
      <c r="U239" s="11">
        <v>0</v>
      </c>
      <c r="V239" s="11">
        <v>0</v>
      </c>
    </row>
    <row r="240" spans="1:22">
      <c r="A240" s="184" t="s">
        <v>1178</v>
      </c>
      <c r="B240" s="11">
        <v>70</v>
      </c>
      <c r="C240" s="11">
        <v>-7</v>
      </c>
      <c r="D240" s="11">
        <v>0</v>
      </c>
      <c r="E240" s="11">
        <v>0</v>
      </c>
      <c r="F240" s="11">
        <v>0</v>
      </c>
      <c r="G240" s="11">
        <v>0</v>
      </c>
      <c r="H240" s="11">
        <v>0</v>
      </c>
      <c r="I240" s="11">
        <v>0</v>
      </c>
      <c r="J240" s="11">
        <v>0</v>
      </c>
      <c r="K240" s="11">
        <v>0</v>
      </c>
      <c r="L240" s="11">
        <v>-7</v>
      </c>
      <c r="M240" s="11">
        <v>0</v>
      </c>
      <c r="N240" s="11">
        <v>0</v>
      </c>
      <c r="O240" s="11">
        <v>0</v>
      </c>
      <c r="P240" s="11">
        <v>0</v>
      </c>
      <c r="Q240" s="11">
        <v>0</v>
      </c>
      <c r="R240" s="11">
        <v>0</v>
      </c>
      <c r="S240" s="11">
        <v>63</v>
      </c>
      <c r="T240" s="11">
        <v>63</v>
      </c>
      <c r="U240" s="11">
        <v>0</v>
      </c>
      <c r="V240" s="11">
        <v>0</v>
      </c>
    </row>
    <row r="241" spans="1:22">
      <c r="A241" s="184" t="s">
        <v>1179</v>
      </c>
      <c r="B241" s="11">
        <v>27</v>
      </c>
      <c r="C241" s="11">
        <v>-3</v>
      </c>
      <c r="D241" s="11">
        <v>0</v>
      </c>
      <c r="E241" s="11">
        <v>0</v>
      </c>
      <c r="F241" s="11">
        <v>0</v>
      </c>
      <c r="G241" s="11">
        <v>0</v>
      </c>
      <c r="H241" s="11">
        <v>0</v>
      </c>
      <c r="I241" s="11">
        <v>0</v>
      </c>
      <c r="J241" s="11">
        <v>0</v>
      </c>
      <c r="K241" s="11">
        <v>0</v>
      </c>
      <c r="L241" s="11">
        <v>-3</v>
      </c>
      <c r="M241" s="11">
        <v>0</v>
      </c>
      <c r="N241" s="11">
        <v>0</v>
      </c>
      <c r="O241" s="11">
        <v>0</v>
      </c>
      <c r="P241" s="11">
        <v>0</v>
      </c>
      <c r="Q241" s="11">
        <v>0</v>
      </c>
      <c r="R241" s="11">
        <v>0</v>
      </c>
      <c r="S241" s="11">
        <v>24</v>
      </c>
      <c r="T241" s="11">
        <v>24</v>
      </c>
      <c r="U241" s="11">
        <v>0</v>
      </c>
      <c r="V241" s="11">
        <v>0</v>
      </c>
    </row>
    <row r="242" spans="1:22">
      <c r="A242" s="184" t="s">
        <v>1180</v>
      </c>
      <c r="B242" s="11">
        <v>124</v>
      </c>
      <c r="C242" s="11">
        <v>-22</v>
      </c>
      <c r="D242" s="11">
        <v>0</v>
      </c>
      <c r="E242" s="11">
        <v>0</v>
      </c>
      <c r="F242" s="11">
        <v>0</v>
      </c>
      <c r="G242" s="11">
        <v>0</v>
      </c>
      <c r="H242" s="11">
        <v>0</v>
      </c>
      <c r="I242" s="11">
        <v>0</v>
      </c>
      <c r="J242" s="11">
        <v>0</v>
      </c>
      <c r="K242" s="11">
        <v>0</v>
      </c>
      <c r="L242" s="11">
        <v>-22</v>
      </c>
      <c r="M242" s="11">
        <v>0</v>
      </c>
      <c r="N242" s="11">
        <v>0</v>
      </c>
      <c r="O242" s="11">
        <v>0</v>
      </c>
      <c r="P242" s="11">
        <v>0</v>
      </c>
      <c r="Q242" s="11">
        <v>0</v>
      </c>
      <c r="R242" s="11">
        <v>0</v>
      </c>
      <c r="S242" s="11">
        <v>102</v>
      </c>
      <c r="T242" s="11">
        <v>102</v>
      </c>
      <c r="U242" s="11">
        <v>0</v>
      </c>
      <c r="V242" s="11">
        <v>0</v>
      </c>
    </row>
    <row r="243" spans="1:22">
      <c r="A243" s="184" t="s">
        <v>1181</v>
      </c>
      <c r="B243" s="11">
        <v>0</v>
      </c>
      <c r="C243" s="11">
        <v>0</v>
      </c>
      <c r="D243" s="11">
        <v>0</v>
      </c>
      <c r="E243" s="11">
        <v>0</v>
      </c>
      <c r="F243" s="11">
        <v>0</v>
      </c>
      <c r="G243" s="11">
        <v>0</v>
      </c>
      <c r="H243" s="11">
        <v>0</v>
      </c>
      <c r="I243" s="11">
        <v>0</v>
      </c>
      <c r="J243" s="11">
        <v>0</v>
      </c>
      <c r="K243" s="11">
        <v>0</v>
      </c>
      <c r="L243" s="11">
        <v>0</v>
      </c>
      <c r="M243" s="11">
        <v>0</v>
      </c>
      <c r="N243" s="11">
        <v>0</v>
      </c>
      <c r="O243" s="11">
        <v>0</v>
      </c>
      <c r="P243" s="11">
        <v>0</v>
      </c>
      <c r="Q243" s="11">
        <v>0</v>
      </c>
      <c r="R243" s="11">
        <v>0</v>
      </c>
      <c r="S243" s="11">
        <v>0</v>
      </c>
      <c r="T243" s="11">
        <v>0</v>
      </c>
      <c r="U243" s="11">
        <v>0</v>
      </c>
      <c r="V243" s="11">
        <v>0</v>
      </c>
    </row>
    <row r="244" spans="1:22">
      <c r="A244" s="184" t="s">
        <v>1182</v>
      </c>
      <c r="B244" s="11">
        <v>0</v>
      </c>
      <c r="C244" s="11">
        <v>0</v>
      </c>
      <c r="D244" s="11">
        <v>0</v>
      </c>
      <c r="E244" s="11">
        <v>0</v>
      </c>
      <c r="F244" s="11">
        <v>0</v>
      </c>
      <c r="G244" s="11">
        <v>0</v>
      </c>
      <c r="H244" s="11">
        <v>0</v>
      </c>
      <c r="I244" s="11">
        <v>0</v>
      </c>
      <c r="J244" s="11">
        <v>0</v>
      </c>
      <c r="K244" s="11">
        <v>0</v>
      </c>
      <c r="L244" s="11">
        <v>0</v>
      </c>
      <c r="M244" s="11">
        <v>0</v>
      </c>
      <c r="N244" s="11">
        <v>0</v>
      </c>
      <c r="O244" s="11">
        <v>0</v>
      </c>
      <c r="P244" s="11">
        <v>0</v>
      </c>
      <c r="Q244" s="11">
        <v>0</v>
      </c>
      <c r="R244" s="11">
        <v>0</v>
      </c>
      <c r="S244" s="11">
        <v>0</v>
      </c>
      <c r="T244" s="11">
        <v>0</v>
      </c>
      <c r="U244" s="11">
        <v>0</v>
      </c>
      <c r="V244" s="11">
        <v>0</v>
      </c>
    </row>
    <row r="245" spans="1:22">
      <c r="A245" s="184" t="s">
        <v>1183</v>
      </c>
      <c r="B245" s="11">
        <v>0</v>
      </c>
      <c r="C245" s="11">
        <v>0</v>
      </c>
      <c r="D245" s="11">
        <v>0</v>
      </c>
      <c r="E245" s="11">
        <v>0</v>
      </c>
      <c r="F245" s="11">
        <v>0</v>
      </c>
      <c r="G245" s="11">
        <v>0</v>
      </c>
      <c r="H245" s="11">
        <v>0</v>
      </c>
      <c r="I245" s="11">
        <v>0</v>
      </c>
      <c r="J245" s="11">
        <v>0</v>
      </c>
      <c r="K245" s="11">
        <v>0</v>
      </c>
      <c r="L245" s="11">
        <v>0</v>
      </c>
      <c r="M245" s="11">
        <v>0</v>
      </c>
      <c r="N245" s="11">
        <v>0</v>
      </c>
      <c r="O245" s="11">
        <v>0</v>
      </c>
      <c r="P245" s="11">
        <v>0</v>
      </c>
      <c r="Q245" s="11">
        <v>0</v>
      </c>
      <c r="R245" s="11">
        <v>0</v>
      </c>
      <c r="S245" s="11">
        <v>0</v>
      </c>
      <c r="T245" s="11">
        <v>0</v>
      </c>
      <c r="U245" s="11">
        <v>0</v>
      </c>
      <c r="V245" s="11">
        <v>0</v>
      </c>
    </row>
    <row r="246" spans="1:22">
      <c r="A246" s="184" t="s">
        <v>1184</v>
      </c>
      <c r="B246" s="11">
        <v>0</v>
      </c>
      <c r="C246" s="11">
        <v>0</v>
      </c>
      <c r="D246" s="11">
        <v>0</v>
      </c>
      <c r="E246" s="11">
        <v>0</v>
      </c>
      <c r="F246" s="11">
        <v>0</v>
      </c>
      <c r="G246" s="11">
        <v>0</v>
      </c>
      <c r="H246" s="11">
        <v>0</v>
      </c>
      <c r="I246" s="11">
        <v>0</v>
      </c>
      <c r="J246" s="11">
        <v>0</v>
      </c>
      <c r="K246" s="11">
        <v>0</v>
      </c>
      <c r="L246" s="11">
        <v>0</v>
      </c>
      <c r="M246" s="11">
        <v>0</v>
      </c>
      <c r="N246" s="11">
        <v>0</v>
      </c>
      <c r="O246" s="11">
        <v>0</v>
      </c>
      <c r="P246" s="11">
        <v>0</v>
      </c>
      <c r="Q246" s="11">
        <v>0</v>
      </c>
      <c r="R246" s="11">
        <v>0</v>
      </c>
      <c r="S246" s="11">
        <v>0</v>
      </c>
      <c r="T246" s="11">
        <v>0</v>
      </c>
      <c r="U246" s="11">
        <v>0</v>
      </c>
      <c r="V246" s="11">
        <v>0</v>
      </c>
    </row>
    <row r="247" spans="1:22">
      <c r="A247" s="184" t="s">
        <v>1185</v>
      </c>
      <c r="B247" s="11">
        <v>0</v>
      </c>
      <c r="C247" s="11">
        <v>0</v>
      </c>
      <c r="D247" s="11">
        <v>0</v>
      </c>
      <c r="E247" s="11">
        <v>0</v>
      </c>
      <c r="F247" s="11">
        <v>0</v>
      </c>
      <c r="G247" s="11">
        <v>0</v>
      </c>
      <c r="H247" s="11">
        <v>0</v>
      </c>
      <c r="I247" s="11">
        <v>0</v>
      </c>
      <c r="J247" s="11">
        <v>0</v>
      </c>
      <c r="K247" s="11">
        <v>0</v>
      </c>
      <c r="L247" s="11">
        <v>0</v>
      </c>
      <c r="M247" s="11">
        <v>0</v>
      </c>
      <c r="N247" s="11">
        <v>0</v>
      </c>
      <c r="O247" s="11">
        <v>0</v>
      </c>
      <c r="P247" s="11">
        <v>0</v>
      </c>
      <c r="Q247" s="11">
        <v>0</v>
      </c>
      <c r="R247" s="11">
        <v>0</v>
      </c>
      <c r="S247" s="11">
        <v>0</v>
      </c>
      <c r="T247" s="11">
        <v>0</v>
      </c>
      <c r="U247" s="11">
        <v>0</v>
      </c>
      <c r="V247" s="11">
        <v>0</v>
      </c>
    </row>
    <row r="248" spans="1:22">
      <c r="A248" s="184" t="s">
        <v>1186</v>
      </c>
      <c r="B248" s="11">
        <v>0</v>
      </c>
      <c r="C248" s="11">
        <v>0</v>
      </c>
      <c r="D248" s="11">
        <v>0</v>
      </c>
      <c r="E248" s="11">
        <v>0</v>
      </c>
      <c r="F248" s="11">
        <v>0</v>
      </c>
      <c r="G248" s="11">
        <v>0</v>
      </c>
      <c r="H248" s="11">
        <v>0</v>
      </c>
      <c r="I248" s="11">
        <v>0</v>
      </c>
      <c r="J248" s="11">
        <v>0</v>
      </c>
      <c r="K248" s="11">
        <v>0</v>
      </c>
      <c r="L248" s="11">
        <v>0</v>
      </c>
      <c r="M248" s="11">
        <v>0</v>
      </c>
      <c r="N248" s="11">
        <v>0</v>
      </c>
      <c r="O248" s="11">
        <v>0</v>
      </c>
      <c r="P248" s="11">
        <v>0</v>
      </c>
      <c r="Q248" s="11">
        <v>0</v>
      </c>
      <c r="R248" s="11">
        <v>0</v>
      </c>
      <c r="S248" s="11">
        <v>0</v>
      </c>
      <c r="T248" s="11">
        <v>0</v>
      </c>
      <c r="U248" s="11">
        <v>0</v>
      </c>
      <c r="V248" s="11">
        <v>0</v>
      </c>
    </row>
    <row r="249" spans="1:22">
      <c r="A249" s="184" t="s">
        <v>1187</v>
      </c>
      <c r="B249" s="11">
        <v>0</v>
      </c>
      <c r="C249" s="11">
        <v>0</v>
      </c>
      <c r="D249" s="11">
        <v>0</v>
      </c>
      <c r="E249" s="11">
        <v>0</v>
      </c>
      <c r="F249" s="11">
        <v>0</v>
      </c>
      <c r="G249" s="11">
        <v>0</v>
      </c>
      <c r="H249" s="11">
        <v>0</v>
      </c>
      <c r="I249" s="11">
        <v>0</v>
      </c>
      <c r="J249" s="11">
        <v>0</v>
      </c>
      <c r="K249" s="11">
        <v>0</v>
      </c>
      <c r="L249" s="11">
        <v>0</v>
      </c>
      <c r="M249" s="11">
        <v>0</v>
      </c>
      <c r="N249" s="11">
        <v>0</v>
      </c>
      <c r="O249" s="11">
        <v>0</v>
      </c>
      <c r="P249" s="11">
        <v>0</v>
      </c>
      <c r="Q249" s="11">
        <v>0</v>
      </c>
      <c r="R249" s="11">
        <v>0</v>
      </c>
      <c r="S249" s="11">
        <v>0</v>
      </c>
      <c r="T249" s="11">
        <v>0</v>
      </c>
      <c r="U249" s="11">
        <v>0</v>
      </c>
      <c r="V249" s="11">
        <v>0</v>
      </c>
    </row>
    <row r="250" spans="1:22">
      <c r="A250" s="184" t="s">
        <v>1188</v>
      </c>
      <c r="B250" s="11">
        <v>0</v>
      </c>
      <c r="C250" s="11">
        <v>0</v>
      </c>
      <c r="D250" s="11">
        <v>0</v>
      </c>
      <c r="E250" s="11">
        <v>0</v>
      </c>
      <c r="F250" s="11">
        <v>0</v>
      </c>
      <c r="G250" s="11">
        <v>0</v>
      </c>
      <c r="H250" s="11">
        <v>0</v>
      </c>
      <c r="I250" s="11">
        <v>0</v>
      </c>
      <c r="J250" s="11">
        <v>0</v>
      </c>
      <c r="K250" s="11">
        <v>0</v>
      </c>
      <c r="L250" s="11">
        <v>0</v>
      </c>
      <c r="M250" s="11">
        <v>0</v>
      </c>
      <c r="N250" s="11">
        <v>0</v>
      </c>
      <c r="O250" s="11">
        <v>0</v>
      </c>
      <c r="P250" s="11">
        <v>0</v>
      </c>
      <c r="Q250" s="11">
        <v>0</v>
      </c>
      <c r="R250" s="11">
        <v>0</v>
      </c>
      <c r="S250" s="11">
        <v>0</v>
      </c>
      <c r="T250" s="11">
        <v>0</v>
      </c>
      <c r="U250" s="11">
        <v>0</v>
      </c>
      <c r="V250" s="11">
        <v>0</v>
      </c>
    </row>
    <row r="251" spans="1:22">
      <c r="A251" s="184" t="s">
        <v>1189</v>
      </c>
      <c r="B251" s="11">
        <v>0</v>
      </c>
      <c r="C251" s="11">
        <v>1</v>
      </c>
      <c r="D251" s="11">
        <v>0</v>
      </c>
      <c r="E251" s="11">
        <v>0</v>
      </c>
      <c r="F251" s="11">
        <v>0</v>
      </c>
      <c r="G251" s="11">
        <v>0</v>
      </c>
      <c r="H251" s="11">
        <v>0</v>
      </c>
      <c r="I251" s="11">
        <v>0</v>
      </c>
      <c r="J251" s="11">
        <v>0</v>
      </c>
      <c r="K251" s="11">
        <v>0</v>
      </c>
      <c r="L251" s="11">
        <v>1</v>
      </c>
      <c r="M251" s="11">
        <v>0</v>
      </c>
      <c r="N251" s="11">
        <v>0</v>
      </c>
      <c r="O251" s="11">
        <v>0</v>
      </c>
      <c r="P251" s="11">
        <v>0</v>
      </c>
      <c r="Q251" s="11">
        <v>0</v>
      </c>
      <c r="R251" s="11">
        <v>0</v>
      </c>
      <c r="S251" s="11">
        <v>1</v>
      </c>
      <c r="T251" s="11">
        <v>1</v>
      </c>
      <c r="U251" s="11">
        <v>0</v>
      </c>
      <c r="V251" s="11">
        <v>0</v>
      </c>
    </row>
    <row r="252" spans="1:22">
      <c r="A252" s="184" t="s">
        <v>1190</v>
      </c>
      <c r="B252" s="11">
        <v>233</v>
      </c>
      <c r="C252" s="11">
        <v>80</v>
      </c>
      <c r="D252" s="11">
        <v>0</v>
      </c>
      <c r="E252" s="11">
        <v>1</v>
      </c>
      <c r="F252" s="11">
        <v>0</v>
      </c>
      <c r="G252" s="11">
        <v>0</v>
      </c>
      <c r="H252" s="11">
        <v>0</v>
      </c>
      <c r="I252" s="11">
        <v>0</v>
      </c>
      <c r="J252" s="11">
        <v>0</v>
      </c>
      <c r="K252" s="11">
        <v>0</v>
      </c>
      <c r="L252" s="11">
        <v>79</v>
      </c>
      <c r="M252" s="11">
        <v>0</v>
      </c>
      <c r="N252" s="11">
        <v>0</v>
      </c>
      <c r="O252" s="11">
        <v>0</v>
      </c>
      <c r="P252" s="11">
        <v>0</v>
      </c>
      <c r="Q252" s="11">
        <v>0</v>
      </c>
      <c r="R252" s="11">
        <v>0</v>
      </c>
      <c r="S252" s="11">
        <v>313</v>
      </c>
      <c r="T252" s="11">
        <v>313</v>
      </c>
      <c r="U252" s="11">
        <v>0</v>
      </c>
      <c r="V252" s="11">
        <v>0</v>
      </c>
    </row>
    <row r="253" spans="1:22">
      <c r="A253" s="184" t="s">
        <v>1191</v>
      </c>
      <c r="B253" s="11">
        <v>30</v>
      </c>
      <c r="C253" s="11">
        <v>306</v>
      </c>
      <c r="D253" s="11">
        <v>0</v>
      </c>
      <c r="E253" s="11">
        <v>4</v>
      </c>
      <c r="F253" s="11">
        <v>0</v>
      </c>
      <c r="G253" s="11">
        <v>0</v>
      </c>
      <c r="H253" s="11">
        <v>0</v>
      </c>
      <c r="I253" s="11">
        <v>0</v>
      </c>
      <c r="J253" s="11">
        <v>0</v>
      </c>
      <c r="K253" s="11">
        <v>0</v>
      </c>
      <c r="L253" s="11">
        <v>302</v>
      </c>
      <c r="M253" s="11">
        <v>0</v>
      </c>
      <c r="N253" s="11">
        <v>0</v>
      </c>
      <c r="O253" s="11">
        <v>0</v>
      </c>
      <c r="P253" s="11">
        <v>0</v>
      </c>
      <c r="Q253" s="11">
        <v>0</v>
      </c>
      <c r="R253" s="11">
        <v>0</v>
      </c>
      <c r="S253" s="11">
        <v>336</v>
      </c>
      <c r="T253" s="11">
        <v>128</v>
      </c>
      <c r="U253" s="11">
        <v>208</v>
      </c>
      <c r="V253" s="11">
        <v>208</v>
      </c>
    </row>
    <row r="254" spans="1:22">
      <c r="A254" s="184" t="s">
        <v>1192</v>
      </c>
      <c r="B254" s="11">
        <v>0</v>
      </c>
      <c r="C254" s="11">
        <v>15</v>
      </c>
      <c r="D254" s="11">
        <v>0</v>
      </c>
      <c r="E254" s="11">
        <v>0</v>
      </c>
      <c r="F254" s="11">
        <v>0</v>
      </c>
      <c r="G254" s="11">
        <v>0</v>
      </c>
      <c r="H254" s="11">
        <v>0</v>
      </c>
      <c r="I254" s="11">
        <v>0</v>
      </c>
      <c r="J254" s="11">
        <v>0</v>
      </c>
      <c r="K254" s="11">
        <v>0</v>
      </c>
      <c r="L254" s="11">
        <v>15</v>
      </c>
      <c r="M254" s="11">
        <v>0</v>
      </c>
      <c r="N254" s="11">
        <v>0</v>
      </c>
      <c r="O254" s="11">
        <v>0</v>
      </c>
      <c r="P254" s="11">
        <v>0</v>
      </c>
      <c r="Q254" s="11">
        <v>0</v>
      </c>
      <c r="R254" s="11">
        <v>0</v>
      </c>
      <c r="S254" s="11">
        <v>15</v>
      </c>
      <c r="T254" s="11">
        <v>15</v>
      </c>
      <c r="U254" s="11">
        <v>0</v>
      </c>
      <c r="V254" s="11">
        <v>0</v>
      </c>
    </row>
    <row r="255" spans="1:22">
      <c r="A255" s="184" t="s">
        <v>1193</v>
      </c>
      <c r="B255" s="11">
        <v>0</v>
      </c>
      <c r="C255" s="11">
        <v>0</v>
      </c>
      <c r="D255" s="11">
        <v>0</v>
      </c>
      <c r="E255" s="11">
        <v>0</v>
      </c>
      <c r="F255" s="11">
        <v>0</v>
      </c>
      <c r="G255" s="11">
        <v>0</v>
      </c>
      <c r="H255" s="11">
        <v>0</v>
      </c>
      <c r="I255" s="11">
        <v>0</v>
      </c>
      <c r="J255" s="11">
        <v>0</v>
      </c>
      <c r="K255" s="11">
        <v>0</v>
      </c>
      <c r="L255" s="11">
        <v>0</v>
      </c>
      <c r="M255" s="11">
        <v>0</v>
      </c>
      <c r="N255" s="11">
        <v>0</v>
      </c>
      <c r="O255" s="11">
        <v>0</v>
      </c>
      <c r="P255" s="11">
        <v>0</v>
      </c>
      <c r="Q255" s="11">
        <v>0</v>
      </c>
      <c r="R255" s="11">
        <v>0</v>
      </c>
      <c r="S255" s="11">
        <v>0</v>
      </c>
      <c r="T255" s="11">
        <v>0</v>
      </c>
      <c r="U255" s="11">
        <v>0</v>
      </c>
      <c r="V255" s="11">
        <v>0</v>
      </c>
    </row>
    <row r="256" spans="1:22">
      <c r="A256" s="184" t="s">
        <v>1194</v>
      </c>
      <c r="B256" s="11">
        <v>0</v>
      </c>
      <c r="C256" s="11">
        <v>0</v>
      </c>
      <c r="D256" s="11">
        <v>0</v>
      </c>
      <c r="E256" s="11">
        <v>0</v>
      </c>
      <c r="F256" s="11">
        <v>0</v>
      </c>
      <c r="G256" s="11">
        <v>0</v>
      </c>
      <c r="H256" s="11">
        <v>0</v>
      </c>
      <c r="I256" s="11">
        <v>0</v>
      </c>
      <c r="J256" s="11">
        <v>0</v>
      </c>
      <c r="K256" s="11">
        <v>0</v>
      </c>
      <c r="L256" s="11">
        <v>0</v>
      </c>
      <c r="M256" s="11">
        <v>0</v>
      </c>
      <c r="N256" s="11">
        <v>0</v>
      </c>
      <c r="O256" s="11">
        <v>0</v>
      </c>
      <c r="P256" s="11">
        <v>0</v>
      </c>
      <c r="Q256" s="11">
        <v>0</v>
      </c>
      <c r="R256" s="11">
        <v>0</v>
      </c>
      <c r="S256" s="11">
        <v>0</v>
      </c>
      <c r="T256" s="11">
        <v>0</v>
      </c>
      <c r="U256" s="11">
        <v>0</v>
      </c>
      <c r="V256" s="11">
        <v>0</v>
      </c>
    </row>
    <row r="257" spans="1:22">
      <c r="A257" s="184" t="s">
        <v>1195</v>
      </c>
      <c r="B257" s="11">
        <v>0</v>
      </c>
      <c r="C257" s="11">
        <v>0</v>
      </c>
      <c r="D257" s="11">
        <v>0</v>
      </c>
      <c r="E257" s="11">
        <v>0</v>
      </c>
      <c r="F257" s="11">
        <v>0</v>
      </c>
      <c r="G257" s="11">
        <v>0</v>
      </c>
      <c r="H257" s="11">
        <v>0</v>
      </c>
      <c r="I257" s="11">
        <v>0</v>
      </c>
      <c r="J257" s="11">
        <v>0</v>
      </c>
      <c r="K257" s="11">
        <v>0</v>
      </c>
      <c r="L257" s="11">
        <v>0</v>
      </c>
      <c r="M257" s="11">
        <v>0</v>
      </c>
      <c r="N257" s="11">
        <v>0</v>
      </c>
      <c r="O257" s="11">
        <v>0</v>
      </c>
      <c r="P257" s="11">
        <v>0</v>
      </c>
      <c r="Q257" s="11">
        <v>0</v>
      </c>
      <c r="R257" s="11">
        <v>0</v>
      </c>
      <c r="S257" s="11">
        <v>0</v>
      </c>
      <c r="T257" s="11">
        <v>0</v>
      </c>
      <c r="U257" s="11">
        <v>0</v>
      </c>
      <c r="V257" s="11">
        <v>0</v>
      </c>
    </row>
    <row r="258" spans="1:22">
      <c r="A258" s="184" t="s">
        <v>440</v>
      </c>
      <c r="B258" s="11">
        <v>16820</v>
      </c>
      <c r="C258" s="11">
        <v>-10318</v>
      </c>
      <c r="D258" s="11">
        <v>0</v>
      </c>
      <c r="E258" s="11">
        <v>0</v>
      </c>
      <c r="F258" s="11">
        <v>0</v>
      </c>
      <c r="G258" s="11">
        <v>0</v>
      </c>
      <c r="H258" s="11">
        <v>0</v>
      </c>
      <c r="I258" s="11">
        <v>0</v>
      </c>
      <c r="J258" s="11">
        <v>0</v>
      </c>
      <c r="K258" s="11">
        <v>0</v>
      </c>
      <c r="L258" s="11">
        <v>-9070</v>
      </c>
      <c r="M258" s="11">
        <v>-1248</v>
      </c>
      <c r="N258" s="11">
        <v>0</v>
      </c>
      <c r="O258" s="11">
        <v>0</v>
      </c>
      <c r="P258" s="11">
        <v>0</v>
      </c>
      <c r="Q258" s="11">
        <v>0</v>
      </c>
      <c r="R258" s="11">
        <v>0</v>
      </c>
      <c r="S258" s="11">
        <v>6502</v>
      </c>
      <c r="T258" s="11">
        <v>6502</v>
      </c>
      <c r="U258" s="11">
        <v>0</v>
      </c>
      <c r="V258" s="11">
        <v>0</v>
      </c>
    </row>
    <row r="259" spans="1:22">
      <c r="A259" s="184" t="s">
        <v>1196</v>
      </c>
      <c r="B259" s="11">
        <v>0</v>
      </c>
      <c r="C259" s="11">
        <v>0</v>
      </c>
      <c r="D259" s="11">
        <v>0</v>
      </c>
      <c r="E259" s="11">
        <v>0</v>
      </c>
      <c r="F259" s="11">
        <v>0</v>
      </c>
      <c r="G259" s="11">
        <v>0</v>
      </c>
      <c r="H259" s="11">
        <v>0</v>
      </c>
      <c r="I259" s="11">
        <v>0</v>
      </c>
      <c r="J259" s="11">
        <v>0</v>
      </c>
      <c r="K259" s="11">
        <v>0</v>
      </c>
      <c r="L259" s="11">
        <v>0</v>
      </c>
      <c r="M259" s="11">
        <v>0</v>
      </c>
      <c r="N259" s="11">
        <v>0</v>
      </c>
      <c r="O259" s="11">
        <v>0</v>
      </c>
      <c r="P259" s="11">
        <v>0</v>
      </c>
      <c r="Q259" s="11">
        <v>0</v>
      </c>
      <c r="R259" s="11">
        <v>0</v>
      </c>
      <c r="S259" s="11">
        <v>0</v>
      </c>
      <c r="T259" s="11">
        <v>0</v>
      </c>
      <c r="U259" s="11">
        <v>0</v>
      </c>
      <c r="V259" s="11">
        <v>0</v>
      </c>
    </row>
    <row r="260" spans="1:22">
      <c r="A260" s="184" t="s">
        <v>1197</v>
      </c>
      <c r="B260" s="11">
        <v>0</v>
      </c>
      <c r="C260" s="11">
        <v>0</v>
      </c>
      <c r="D260" s="11">
        <v>0</v>
      </c>
      <c r="E260" s="11">
        <v>0</v>
      </c>
      <c r="F260" s="11">
        <v>0</v>
      </c>
      <c r="G260" s="11">
        <v>0</v>
      </c>
      <c r="H260" s="11">
        <v>0</v>
      </c>
      <c r="I260" s="11">
        <v>0</v>
      </c>
      <c r="J260" s="11">
        <v>0</v>
      </c>
      <c r="K260" s="11">
        <v>0</v>
      </c>
      <c r="L260" s="11">
        <v>0</v>
      </c>
      <c r="M260" s="11">
        <v>0</v>
      </c>
      <c r="N260" s="11">
        <v>0</v>
      </c>
      <c r="O260" s="11">
        <v>0</v>
      </c>
      <c r="P260" s="11">
        <v>0</v>
      </c>
      <c r="Q260" s="11">
        <v>0</v>
      </c>
      <c r="R260" s="11">
        <v>0</v>
      </c>
      <c r="S260" s="11">
        <v>0</v>
      </c>
      <c r="T260" s="11">
        <v>0</v>
      </c>
      <c r="U260" s="11">
        <v>0</v>
      </c>
      <c r="V260" s="11">
        <v>0</v>
      </c>
    </row>
    <row r="261" spans="1:22">
      <c r="A261" s="184" t="s">
        <v>1198</v>
      </c>
      <c r="B261" s="11">
        <v>0</v>
      </c>
      <c r="C261" s="11">
        <v>0</v>
      </c>
      <c r="D261" s="11">
        <v>0</v>
      </c>
      <c r="E261" s="11">
        <v>0</v>
      </c>
      <c r="F261" s="11">
        <v>0</v>
      </c>
      <c r="G261" s="11">
        <v>0</v>
      </c>
      <c r="H261" s="11">
        <v>0</v>
      </c>
      <c r="I261" s="11">
        <v>0</v>
      </c>
      <c r="J261" s="11">
        <v>0</v>
      </c>
      <c r="K261" s="11">
        <v>0</v>
      </c>
      <c r="L261" s="11">
        <v>0</v>
      </c>
      <c r="M261" s="11">
        <v>0</v>
      </c>
      <c r="N261" s="11">
        <v>0</v>
      </c>
      <c r="O261" s="11">
        <v>0</v>
      </c>
      <c r="P261" s="11">
        <v>0</v>
      </c>
      <c r="Q261" s="11">
        <v>0</v>
      </c>
      <c r="R261" s="11">
        <v>0</v>
      </c>
      <c r="S261" s="11">
        <v>0</v>
      </c>
      <c r="T261" s="11">
        <v>0</v>
      </c>
      <c r="U261" s="11">
        <v>0</v>
      </c>
      <c r="V261" s="11">
        <v>0</v>
      </c>
    </row>
    <row r="262" spans="1:22">
      <c r="A262" s="184" t="s">
        <v>1199</v>
      </c>
      <c r="B262" s="11">
        <v>0</v>
      </c>
      <c r="C262" s="11">
        <v>0</v>
      </c>
      <c r="D262" s="11">
        <v>0</v>
      </c>
      <c r="E262" s="11">
        <v>0</v>
      </c>
      <c r="F262" s="11">
        <v>0</v>
      </c>
      <c r="G262" s="11">
        <v>0</v>
      </c>
      <c r="H262" s="11">
        <v>0</v>
      </c>
      <c r="I262" s="11">
        <v>0</v>
      </c>
      <c r="J262" s="11">
        <v>0</v>
      </c>
      <c r="K262" s="11">
        <v>0</v>
      </c>
      <c r="L262" s="11">
        <v>0</v>
      </c>
      <c r="M262" s="11">
        <v>0</v>
      </c>
      <c r="N262" s="11">
        <v>0</v>
      </c>
      <c r="O262" s="11">
        <v>0</v>
      </c>
      <c r="P262" s="11">
        <v>0</v>
      </c>
      <c r="Q262" s="11">
        <v>0</v>
      </c>
      <c r="R262" s="11">
        <v>0</v>
      </c>
      <c r="S262" s="11">
        <v>0</v>
      </c>
      <c r="T262" s="11">
        <v>0</v>
      </c>
      <c r="U262" s="11">
        <v>0</v>
      </c>
      <c r="V262" s="11">
        <v>0</v>
      </c>
    </row>
    <row r="263" spans="1:22">
      <c r="A263" s="184" t="s">
        <v>1200</v>
      </c>
      <c r="B263" s="11">
        <v>0</v>
      </c>
      <c r="C263" s="11">
        <v>0</v>
      </c>
      <c r="D263" s="11">
        <v>0</v>
      </c>
      <c r="E263" s="11">
        <v>0</v>
      </c>
      <c r="F263" s="11">
        <v>0</v>
      </c>
      <c r="G263" s="11">
        <v>0</v>
      </c>
      <c r="H263" s="11">
        <v>0</v>
      </c>
      <c r="I263" s="11">
        <v>0</v>
      </c>
      <c r="J263" s="11">
        <v>0</v>
      </c>
      <c r="K263" s="11">
        <v>0</v>
      </c>
      <c r="L263" s="11">
        <v>0</v>
      </c>
      <c r="M263" s="11">
        <v>0</v>
      </c>
      <c r="N263" s="11">
        <v>0</v>
      </c>
      <c r="O263" s="11">
        <v>0</v>
      </c>
      <c r="P263" s="11">
        <v>0</v>
      </c>
      <c r="Q263" s="11">
        <v>0</v>
      </c>
      <c r="R263" s="11">
        <v>0</v>
      </c>
      <c r="S263" s="11">
        <v>0</v>
      </c>
      <c r="T263" s="11">
        <v>0</v>
      </c>
      <c r="U263" s="11">
        <v>0</v>
      </c>
      <c r="V263" s="11">
        <v>0</v>
      </c>
    </row>
    <row r="264" spans="1:22">
      <c r="A264" s="184" t="s">
        <v>1201</v>
      </c>
      <c r="B264" s="11">
        <v>0</v>
      </c>
      <c r="C264" s="11">
        <v>0</v>
      </c>
      <c r="D264" s="11">
        <v>0</v>
      </c>
      <c r="E264" s="11">
        <v>0</v>
      </c>
      <c r="F264" s="11">
        <v>0</v>
      </c>
      <c r="G264" s="11">
        <v>0</v>
      </c>
      <c r="H264" s="11">
        <v>0</v>
      </c>
      <c r="I264" s="11">
        <v>0</v>
      </c>
      <c r="J264" s="11">
        <v>0</v>
      </c>
      <c r="K264" s="11">
        <v>0</v>
      </c>
      <c r="L264" s="11">
        <v>0</v>
      </c>
      <c r="M264" s="11">
        <v>0</v>
      </c>
      <c r="N264" s="11">
        <v>0</v>
      </c>
      <c r="O264" s="11">
        <v>0</v>
      </c>
      <c r="P264" s="11">
        <v>0</v>
      </c>
      <c r="Q264" s="11">
        <v>0</v>
      </c>
      <c r="R264" s="11">
        <v>0</v>
      </c>
      <c r="S264" s="11">
        <v>0</v>
      </c>
      <c r="T264" s="11">
        <v>0</v>
      </c>
      <c r="U264" s="11">
        <v>0</v>
      </c>
      <c r="V264" s="11">
        <v>0</v>
      </c>
    </row>
    <row r="265" spans="1:22">
      <c r="A265" s="184" t="s">
        <v>1202</v>
      </c>
      <c r="B265" s="11">
        <v>0</v>
      </c>
      <c r="C265" s="11">
        <v>0</v>
      </c>
      <c r="D265" s="11">
        <v>0</v>
      </c>
      <c r="E265" s="11">
        <v>0</v>
      </c>
      <c r="F265" s="11">
        <v>0</v>
      </c>
      <c r="G265" s="11">
        <v>0</v>
      </c>
      <c r="H265" s="11">
        <v>0</v>
      </c>
      <c r="I265" s="11">
        <v>0</v>
      </c>
      <c r="J265" s="11">
        <v>0</v>
      </c>
      <c r="K265" s="11">
        <v>0</v>
      </c>
      <c r="L265" s="11">
        <v>0</v>
      </c>
      <c r="M265" s="11">
        <v>0</v>
      </c>
      <c r="N265" s="11">
        <v>0</v>
      </c>
      <c r="O265" s="11">
        <v>0</v>
      </c>
      <c r="P265" s="11">
        <v>0</v>
      </c>
      <c r="Q265" s="11">
        <v>0</v>
      </c>
      <c r="R265" s="11">
        <v>0</v>
      </c>
      <c r="S265" s="11">
        <v>0</v>
      </c>
      <c r="T265" s="11">
        <v>0</v>
      </c>
      <c r="U265" s="11">
        <v>0</v>
      </c>
      <c r="V265" s="11">
        <v>0</v>
      </c>
    </row>
    <row r="266" spans="1:22">
      <c r="A266" s="184" t="s">
        <v>1203</v>
      </c>
      <c r="B266" s="11">
        <v>0</v>
      </c>
      <c r="C266" s="11">
        <v>0</v>
      </c>
      <c r="D266" s="11">
        <v>0</v>
      </c>
      <c r="E266" s="11">
        <v>0</v>
      </c>
      <c r="F266" s="11">
        <v>0</v>
      </c>
      <c r="G266" s="11">
        <v>0</v>
      </c>
      <c r="H266" s="11">
        <v>0</v>
      </c>
      <c r="I266" s="11">
        <v>0</v>
      </c>
      <c r="J266" s="11">
        <v>0</v>
      </c>
      <c r="K266" s="11">
        <v>0</v>
      </c>
      <c r="L266" s="11">
        <v>0</v>
      </c>
      <c r="M266" s="11">
        <v>0</v>
      </c>
      <c r="N266" s="11">
        <v>0</v>
      </c>
      <c r="O266" s="11">
        <v>0</v>
      </c>
      <c r="P266" s="11">
        <v>0</v>
      </c>
      <c r="Q266" s="11">
        <v>0</v>
      </c>
      <c r="R266" s="11">
        <v>0</v>
      </c>
      <c r="S266" s="11">
        <v>0</v>
      </c>
      <c r="T266" s="11">
        <v>0</v>
      </c>
      <c r="U266" s="11">
        <v>0</v>
      </c>
      <c r="V266" s="11">
        <v>0</v>
      </c>
    </row>
    <row r="267" spans="1:22">
      <c r="A267" s="184" t="s">
        <v>1204</v>
      </c>
      <c r="B267" s="11">
        <v>0</v>
      </c>
      <c r="C267" s="11">
        <v>0</v>
      </c>
      <c r="D267" s="11">
        <v>0</v>
      </c>
      <c r="E267" s="11">
        <v>0</v>
      </c>
      <c r="F267" s="11">
        <v>0</v>
      </c>
      <c r="G267" s="11">
        <v>0</v>
      </c>
      <c r="H267" s="11">
        <v>0</v>
      </c>
      <c r="I267" s="11">
        <v>0</v>
      </c>
      <c r="J267" s="11">
        <v>0</v>
      </c>
      <c r="K267" s="11">
        <v>0</v>
      </c>
      <c r="L267" s="11">
        <v>0</v>
      </c>
      <c r="M267" s="11">
        <v>0</v>
      </c>
      <c r="N267" s="11">
        <v>0</v>
      </c>
      <c r="O267" s="11">
        <v>0</v>
      </c>
      <c r="P267" s="11">
        <v>0</v>
      </c>
      <c r="Q267" s="11">
        <v>0</v>
      </c>
      <c r="R267" s="11">
        <v>0</v>
      </c>
      <c r="S267" s="11">
        <v>0</v>
      </c>
      <c r="T267" s="11">
        <v>0</v>
      </c>
      <c r="U267" s="11">
        <v>0</v>
      </c>
      <c r="V267" s="11">
        <v>0</v>
      </c>
    </row>
    <row r="268" spans="1:22">
      <c r="A268" s="184" t="s">
        <v>442</v>
      </c>
      <c r="B268" s="11">
        <v>15</v>
      </c>
      <c r="C268" s="11">
        <v>11</v>
      </c>
      <c r="D268" s="11">
        <v>0</v>
      </c>
      <c r="E268" s="11">
        <v>0</v>
      </c>
      <c r="F268" s="11">
        <v>0</v>
      </c>
      <c r="G268" s="11">
        <v>0</v>
      </c>
      <c r="H268" s="11">
        <v>0</v>
      </c>
      <c r="I268" s="11">
        <v>0</v>
      </c>
      <c r="J268" s="11">
        <v>0</v>
      </c>
      <c r="K268" s="11">
        <v>0</v>
      </c>
      <c r="L268" s="11">
        <v>11</v>
      </c>
      <c r="M268" s="11">
        <v>0</v>
      </c>
      <c r="N268" s="11">
        <v>0</v>
      </c>
      <c r="O268" s="11">
        <v>0</v>
      </c>
      <c r="P268" s="11">
        <v>0</v>
      </c>
      <c r="Q268" s="11">
        <v>0</v>
      </c>
      <c r="R268" s="11">
        <v>0</v>
      </c>
      <c r="S268" s="11">
        <v>26</v>
      </c>
      <c r="T268" s="11">
        <v>26</v>
      </c>
      <c r="U268" s="11">
        <v>0</v>
      </c>
      <c r="V268" s="11">
        <v>0</v>
      </c>
    </row>
    <row r="269" spans="1:22">
      <c r="A269" s="184" t="s">
        <v>1205</v>
      </c>
      <c r="B269" s="11">
        <v>0</v>
      </c>
      <c r="C269" s="11">
        <v>0</v>
      </c>
      <c r="D269" s="11">
        <v>0</v>
      </c>
      <c r="E269" s="11">
        <v>0</v>
      </c>
      <c r="F269" s="11">
        <v>0</v>
      </c>
      <c r="G269" s="11">
        <v>0</v>
      </c>
      <c r="H269" s="11">
        <v>0</v>
      </c>
      <c r="I269" s="11">
        <v>0</v>
      </c>
      <c r="J269" s="11">
        <v>0</v>
      </c>
      <c r="K269" s="11">
        <v>0</v>
      </c>
      <c r="L269" s="11">
        <v>0</v>
      </c>
      <c r="M269" s="11">
        <v>0</v>
      </c>
      <c r="N269" s="11">
        <v>0</v>
      </c>
      <c r="O269" s="11">
        <v>0</v>
      </c>
      <c r="P269" s="11">
        <v>0</v>
      </c>
      <c r="Q269" s="11">
        <v>0</v>
      </c>
      <c r="R269" s="11">
        <v>0</v>
      </c>
      <c r="S269" s="11">
        <v>0</v>
      </c>
      <c r="T269" s="11">
        <v>0</v>
      </c>
      <c r="U269" s="11">
        <v>0</v>
      </c>
      <c r="V269" s="11">
        <v>0</v>
      </c>
    </row>
    <row r="270" spans="1:22">
      <c r="A270" s="184" t="s">
        <v>1206</v>
      </c>
      <c r="B270" s="11">
        <v>0</v>
      </c>
      <c r="C270" s="11">
        <v>0</v>
      </c>
      <c r="D270" s="11">
        <v>0</v>
      </c>
      <c r="E270" s="11">
        <v>0</v>
      </c>
      <c r="F270" s="11">
        <v>0</v>
      </c>
      <c r="G270" s="11">
        <v>0</v>
      </c>
      <c r="H270" s="11">
        <v>0</v>
      </c>
      <c r="I270" s="11">
        <v>0</v>
      </c>
      <c r="J270" s="11">
        <v>0</v>
      </c>
      <c r="K270" s="11">
        <v>0</v>
      </c>
      <c r="L270" s="11">
        <v>0</v>
      </c>
      <c r="M270" s="11">
        <v>0</v>
      </c>
      <c r="N270" s="11">
        <v>0</v>
      </c>
      <c r="O270" s="11">
        <v>0</v>
      </c>
      <c r="P270" s="11">
        <v>0</v>
      </c>
      <c r="Q270" s="11">
        <v>0</v>
      </c>
      <c r="R270" s="11">
        <v>0</v>
      </c>
      <c r="S270" s="11">
        <v>0</v>
      </c>
      <c r="T270" s="11">
        <v>0</v>
      </c>
      <c r="U270" s="11">
        <v>0</v>
      </c>
      <c r="V270" s="11">
        <v>0</v>
      </c>
    </row>
    <row r="271" spans="1:22">
      <c r="A271" s="184" t="s">
        <v>1207</v>
      </c>
      <c r="B271" s="11">
        <v>0</v>
      </c>
      <c r="C271" s="11">
        <v>0</v>
      </c>
      <c r="D271" s="11">
        <v>0</v>
      </c>
      <c r="E271" s="11">
        <v>0</v>
      </c>
      <c r="F271" s="11">
        <v>0</v>
      </c>
      <c r="G271" s="11">
        <v>0</v>
      </c>
      <c r="H271" s="11">
        <v>0</v>
      </c>
      <c r="I271" s="11">
        <v>0</v>
      </c>
      <c r="J271" s="11">
        <v>0</v>
      </c>
      <c r="K271" s="11">
        <v>0</v>
      </c>
      <c r="L271" s="11">
        <v>0</v>
      </c>
      <c r="M271" s="11">
        <v>0</v>
      </c>
      <c r="N271" s="11">
        <v>0</v>
      </c>
      <c r="O271" s="11">
        <v>0</v>
      </c>
      <c r="P271" s="11">
        <v>0</v>
      </c>
      <c r="Q271" s="11">
        <v>0</v>
      </c>
      <c r="R271" s="11">
        <v>0</v>
      </c>
      <c r="S271" s="11">
        <v>0</v>
      </c>
      <c r="T271" s="11">
        <v>0</v>
      </c>
      <c r="U271" s="11">
        <v>0</v>
      </c>
      <c r="V271" s="11">
        <v>0</v>
      </c>
    </row>
    <row r="272" spans="1:22">
      <c r="A272" s="184" t="s">
        <v>1208</v>
      </c>
      <c r="B272" s="11">
        <v>0</v>
      </c>
      <c r="C272" s="11">
        <v>0</v>
      </c>
      <c r="D272" s="11">
        <v>0</v>
      </c>
      <c r="E272" s="11">
        <v>0</v>
      </c>
      <c r="F272" s="11">
        <v>0</v>
      </c>
      <c r="G272" s="11">
        <v>0</v>
      </c>
      <c r="H272" s="11">
        <v>0</v>
      </c>
      <c r="I272" s="11">
        <v>0</v>
      </c>
      <c r="J272" s="11">
        <v>0</v>
      </c>
      <c r="K272" s="11">
        <v>0</v>
      </c>
      <c r="L272" s="11">
        <v>0</v>
      </c>
      <c r="M272" s="11">
        <v>0</v>
      </c>
      <c r="N272" s="11">
        <v>0</v>
      </c>
      <c r="O272" s="11">
        <v>0</v>
      </c>
      <c r="P272" s="11">
        <v>0</v>
      </c>
      <c r="Q272" s="11">
        <v>0</v>
      </c>
      <c r="R272" s="11">
        <v>0</v>
      </c>
      <c r="S272" s="11">
        <v>0</v>
      </c>
      <c r="T272" s="11">
        <v>0</v>
      </c>
      <c r="U272" s="11">
        <v>0</v>
      </c>
      <c r="V272" s="11">
        <v>0</v>
      </c>
    </row>
    <row r="273" spans="1:22">
      <c r="A273" s="184" t="s">
        <v>450</v>
      </c>
      <c r="B273" s="11">
        <v>15</v>
      </c>
      <c r="C273" s="11">
        <v>11</v>
      </c>
      <c r="D273" s="11">
        <v>0</v>
      </c>
      <c r="E273" s="11">
        <v>0</v>
      </c>
      <c r="F273" s="11">
        <v>0</v>
      </c>
      <c r="G273" s="11">
        <v>0</v>
      </c>
      <c r="H273" s="11">
        <v>0</v>
      </c>
      <c r="I273" s="11">
        <v>0</v>
      </c>
      <c r="J273" s="11">
        <v>0</v>
      </c>
      <c r="K273" s="11">
        <v>0</v>
      </c>
      <c r="L273" s="11">
        <v>11</v>
      </c>
      <c r="M273" s="11">
        <v>0</v>
      </c>
      <c r="N273" s="11">
        <v>0</v>
      </c>
      <c r="O273" s="11">
        <v>0</v>
      </c>
      <c r="P273" s="11">
        <v>0</v>
      </c>
      <c r="Q273" s="11">
        <v>0</v>
      </c>
      <c r="R273" s="11">
        <v>0</v>
      </c>
      <c r="S273" s="11">
        <v>26</v>
      </c>
      <c r="T273" s="11">
        <v>26</v>
      </c>
      <c r="U273" s="11">
        <v>0</v>
      </c>
      <c r="V273" s="11">
        <v>0</v>
      </c>
    </row>
    <row r="274" spans="1:22">
      <c r="A274" s="184" t="s">
        <v>452</v>
      </c>
      <c r="B274" s="11">
        <v>648</v>
      </c>
      <c r="C274" s="11">
        <v>336</v>
      </c>
      <c r="D274" s="11">
        <v>0</v>
      </c>
      <c r="E274" s="11">
        <v>0</v>
      </c>
      <c r="F274" s="11">
        <v>0</v>
      </c>
      <c r="G274" s="11">
        <v>0</v>
      </c>
      <c r="H274" s="11">
        <v>0</v>
      </c>
      <c r="I274" s="11">
        <v>0</v>
      </c>
      <c r="J274" s="11">
        <v>0</v>
      </c>
      <c r="K274" s="11">
        <v>0</v>
      </c>
      <c r="L274" s="11">
        <v>336</v>
      </c>
      <c r="M274" s="11">
        <v>0</v>
      </c>
      <c r="N274" s="11">
        <v>0</v>
      </c>
      <c r="O274" s="11">
        <v>0</v>
      </c>
      <c r="P274" s="11">
        <v>0</v>
      </c>
      <c r="Q274" s="11">
        <v>0</v>
      </c>
      <c r="R274" s="11">
        <v>0</v>
      </c>
      <c r="S274" s="11">
        <v>984</v>
      </c>
      <c r="T274" s="11">
        <v>857</v>
      </c>
      <c r="U274" s="11">
        <v>127</v>
      </c>
      <c r="V274" s="11">
        <v>127</v>
      </c>
    </row>
    <row r="275" spans="1:22">
      <c r="A275" s="184" t="s">
        <v>1209</v>
      </c>
      <c r="B275" s="11">
        <v>0</v>
      </c>
      <c r="C275" s="11">
        <v>15</v>
      </c>
      <c r="D275" s="11">
        <v>0</v>
      </c>
      <c r="E275" s="11">
        <v>0</v>
      </c>
      <c r="F275" s="11">
        <v>0</v>
      </c>
      <c r="G275" s="11">
        <v>0</v>
      </c>
      <c r="H275" s="11">
        <v>0</v>
      </c>
      <c r="I275" s="11">
        <v>0</v>
      </c>
      <c r="J275" s="11">
        <v>0</v>
      </c>
      <c r="K275" s="11">
        <v>0</v>
      </c>
      <c r="L275" s="11">
        <v>15</v>
      </c>
      <c r="M275" s="11">
        <v>0</v>
      </c>
      <c r="N275" s="11">
        <v>0</v>
      </c>
      <c r="O275" s="11">
        <v>0</v>
      </c>
      <c r="P275" s="11">
        <v>0</v>
      </c>
      <c r="Q275" s="11">
        <v>0</v>
      </c>
      <c r="R275" s="11">
        <v>0</v>
      </c>
      <c r="S275" s="11">
        <v>15</v>
      </c>
      <c r="T275" s="11">
        <v>15</v>
      </c>
      <c r="U275" s="11">
        <v>0</v>
      </c>
      <c r="V275" s="11">
        <v>0</v>
      </c>
    </row>
    <row r="276" spans="1:22">
      <c r="A276" s="184" t="s">
        <v>1210</v>
      </c>
      <c r="B276" s="11">
        <v>0</v>
      </c>
      <c r="C276" s="11">
        <v>271</v>
      </c>
      <c r="D276" s="11">
        <v>0</v>
      </c>
      <c r="E276" s="11">
        <v>0</v>
      </c>
      <c r="F276" s="11">
        <v>0</v>
      </c>
      <c r="G276" s="11">
        <v>0</v>
      </c>
      <c r="H276" s="11">
        <v>0</v>
      </c>
      <c r="I276" s="11">
        <v>0</v>
      </c>
      <c r="J276" s="11">
        <v>0</v>
      </c>
      <c r="K276" s="11">
        <v>0</v>
      </c>
      <c r="L276" s="11">
        <v>271</v>
      </c>
      <c r="M276" s="11">
        <v>0</v>
      </c>
      <c r="N276" s="11">
        <v>0</v>
      </c>
      <c r="O276" s="11">
        <v>0</v>
      </c>
      <c r="P276" s="11">
        <v>0</v>
      </c>
      <c r="Q276" s="11">
        <v>0</v>
      </c>
      <c r="R276" s="11">
        <v>0</v>
      </c>
      <c r="S276" s="11">
        <v>271</v>
      </c>
      <c r="T276" s="11">
        <v>271</v>
      </c>
      <c r="U276" s="11">
        <v>0</v>
      </c>
      <c r="V276" s="11">
        <v>0</v>
      </c>
    </row>
    <row r="277" spans="1:22">
      <c r="A277" s="184" t="s">
        <v>1211</v>
      </c>
      <c r="B277" s="11">
        <v>5</v>
      </c>
      <c r="C277" s="11">
        <v>-5</v>
      </c>
      <c r="D277" s="11">
        <v>0</v>
      </c>
      <c r="E277" s="11">
        <v>0</v>
      </c>
      <c r="F277" s="11">
        <v>0</v>
      </c>
      <c r="G277" s="11">
        <v>0</v>
      </c>
      <c r="H277" s="11">
        <v>0</v>
      </c>
      <c r="I277" s="11">
        <v>0</v>
      </c>
      <c r="J277" s="11">
        <v>0</v>
      </c>
      <c r="K277" s="11">
        <v>0</v>
      </c>
      <c r="L277" s="11">
        <v>-5</v>
      </c>
      <c r="M277" s="11">
        <v>0</v>
      </c>
      <c r="N277" s="11">
        <v>0</v>
      </c>
      <c r="O277" s="11">
        <v>0</v>
      </c>
      <c r="P277" s="11">
        <v>0</v>
      </c>
      <c r="Q277" s="11">
        <v>0</v>
      </c>
      <c r="R277" s="11">
        <v>0</v>
      </c>
      <c r="S277" s="11">
        <v>0</v>
      </c>
      <c r="T277" s="11">
        <v>0</v>
      </c>
      <c r="U277" s="11">
        <v>0</v>
      </c>
      <c r="V277" s="11">
        <v>0</v>
      </c>
    </row>
    <row r="278" spans="1:22">
      <c r="A278" s="184" t="s">
        <v>1212</v>
      </c>
      <c r="B278" s="11">
        <v>0</v>
      </c>
      <c r="C278" s="11">
        <v>6</v>
      </c>
      <c r="D278" s="11">
        <v>0</v>
      </c>
      <c r="E278" s="11">
        <v>0</v>
      </c>
      <c r="F278" s="11">
        <v>0</v>
      </c>
      <c r="G278" s="11">
        <v>0</v>
      </c>
      <c r="H278" s="11">
        <v>0</v>
      </c>
      <c r="I278" s="11">
        <v>0</v>
      </c>
      <c r="J278" s="11">
        <v>0</v>
      </c>
      <c r="K278" s="11">
        <v>0</v>
      </c>
      <c r="L278" s="11">
        <v>6</v>
      </c>
      <c r="M278" s="11">
        <v>0</v>
      </c>
      <c r="N278" s="11">
        <v>0</v>
      </c>
      <c r="O278" s="11">
        <v>0</v>
      </c>
      <c r="P278" s="11">
        <v>0</v>
      </c>
      <c r="Q278" s="11">
        <v>0</v>
      </c>
      <c r="R278" s="11">
        <v>0</v>
      </c>
      <c r="S278" s="11">
        <v>6</v>
      </c>
      <c r="T278" s="11">
        <v>6</v>
      </c>
      <c r="U278" s="11">
        <v>0</v>
      </c>
      <c r="V278" s="11">
        <v>0</v>
      </c>
    </row>
    <row r="279" spans="1:22">
      <c r="A279" s="184" t="s">
        <v>1213</v>
      </c>
      <c r="B279" s="11">
        <v>0</v>
      </c>
      <c r="C279" s="11">
        <v>24</v>
      </c>
      <c r="D279" s="11">
        <v>0</v>
      </c>
      <c r="E279" s="11">
        <v>0</v>
      </c>
      <c r="F279" s="11">
        <v>0</v>
      </c>
      <c r="G279" s="11">
        <v>0</v>
      </c>
      <c r="H279" s="11">
        <v>0</v>
      </c>
      <c r="I279" s="11">
        <v>0</v>
      </c>
      <c r="J279" s="11">
        <v>0</v>
      </c>
      <c r="K279" s="11">
        <v>0</v>
      </c>
      <c r="L279" s="11">
        <v>24</v>
      </c>
      <c r="M279" s="11">
        <v>0</v>
      </c>
      <c r="N279" s="11">
        <v>0</v>
      </c>
      <c r="O279" s="11">
        <v>0</v>
      </c>
      <c r="P279" s="11">
        <v>0</v>
      </c>
      <c r="Q279" s="11">
        <v>0</v>
      </c>
      <c r="R279" s="11">
        <v>0</v>
      </c>
      <c r="S279" s="11">
        <v>24</v>
      </c>
      <c r="T279" s="11">
        <v>24</v>
      </c>
      <c r="U279" s="11">
        <v>0</v>
      </c>
      <c r="V279" s="11">
        <v>0</v>
      </c>
    </row>
    <row r="280" spans="1:22">
      <c r="A280" s="184" t="s">
        <v>1214</v>
      </c>
      <c r="B280" s="11">
        <v>9</v>
      </c>
      <c r="C280" s="11">
        <v>21</v>
      </c>
      <c r="D280" s="11">
        <v>0</v>
      </c>
      <c r="E280" s="11">
        <v>0</v>
      </c>
      <c r="F280" s="11">
        <v>0</v>
      </c>
      <c r="G280" s="11">
        <v>0</v>
      </c>
      <c r="H280" s="11">
        <v>0</v>
      </c>
      <c r="I280" s="11">
        <v>0</v>
      </c>
      <c r="J280" s="11">
        <v>0</v>
      </c>
      <c r="K280" s="11">
        <v>0</v>
      </c>
      <c r="L280" s="11">
        <v>21</v>
      </c>
      <c r="M280" s="11">
        <v>0</v>
      </c>
      <c r="N280" s="11">
        <v>0</v>
      </c>
      <c r="O280" s="11">
        <v>0</v>
      </c>
      <c r="P280" s="11">
        <v>0</v>
      </c>
      <c r="Q280" s="11">
        <v>0</v>
      </c>
      <c r="R280" s="11">
        <v>0</v>
      </c>
      <c r="S280" s="11">
        <v>30</v>
      </c>
      <c r="T280" s="11">
        <v>30</v>
      </c>
      <c r="U280" s="11">
        <v>0</v>
      </c>
      <c r="V280" s="11">
        <v>0</v>
      </c>
    </row>
    <row r="281" spans="1:22">
      <c r="A281" s="184" t="s">
        <v>1215</v>
      </c>
      <c r="B281" s="11">
        <v>0</v>
      </c>
      <c r="C281" s="11">
        <v>0</v>
      </c>
      <c r="D281" s="11">
        <v>0</v>
      </c>
      <c r="E281" s="11">
        <v>0</v>
      </c>
      <c r="F281" s="11">
        <v>0</v>
      </c>
      <c r="G281" s="11">
        <v>0</v>
      </c>
      <c r="H281" s="11">
        <v>0</v>
      </c>
      <c r="I281" s="11">
        <v>0</v>
      </c>
      <c r="J281" s="11">
        <v>0</v>
      </c>
      <c r="K281" s="11">
        <v>0</v>
      </c>
      <c r="L281" s="11">
        <v>0</v>
      </c>
      <c r="M281" s="11">
        <v>0</v>
      </c>
      <c r="N281" s="11">
        <v>0</v>
      </c>
      <c r="O281" s="11">
        <v>0</v>
      </c>
      <c r="P281" s="11">
        <v>0</v>
      </c>
      <c r="Q281" s="11">
        <v>0</v>
      </c>
      <c r="R281" s="11">
        <v>0</v>
      </c>
      <c r="S281" s="11">
        <v>0</v>
      </c>
      <c r="T281" s="11">
        <v>0</v>
      </c>
      <c r="U281" s="11">
        <v>0</v>
      </c>
      <c r="V281" s="11">
        <v>0</v>
      </c>
    </row>
    <row r="282" spans="1:22">
      <c r="A282" s="184" t="s">
        <v>1216</v>
      </c>
      <c r="B282" s="11">
        <v>0</v>
      </c>
      <c r="C282" s="11">
        <v>0</v>
      </c>
      <c r="D282" s="11">
        <v>0</v>
      </c>
      <c r="E282" s="11">
        <v>0</v>
      </c>
      <c r="F282" s="11">
        <v>0</v>
      </c>
      <c r="G282" s="11">
        <v>0</v>
      </c>
      <c r="H282" s="11">
        <v>0</v>
      </c>
      <c r="I282" s="11">
        <v>0</v>
      </c>
      <c r="J282" s="11">
        <v>0</v>
      </c>
      <c r="K282" s="11">
        <v>0</v>
      </c>
      <c r="L282" s="11">
        <v>0</v>
      </c>
      <c r="M282" s="11">
        <v>0</v>
      </c>
      <c r="N282" s="11">
        <v>0</v>
      </c>
      <c r="O282" s="11">
        <v>0</v>
      </c>
      <c r="P282" s="11">
        <v>0</v>
      </c>
      <c r="Q282" s="11">
        <v>0</v>
      </c>
      <c r="R282" s="11">
        <v>0</v>
      </c>
      <c r="S282" s="11">
        <v>0</v>
      </c>
      <c r="T282" s="11">
        <v>0</v>
      </c>
      <c r="U282" s="11">
        <v>0</v>
      </c>
      <c r="V282" s="11">
        <v>0</v>
      </c>
    </row>
    <row r="283" spans="1:22">
      <c r="A283" s="184" t="s">
        <v>1217</v>
      </c>
      <c r="B283" s="11">
        <v>0</v>
      </c>
      <c r="C283" s="11">
        <v>0</v>
      </c>
      <c r="D283" s="11">
        <v>0</v>
      </c>
      <c r="E283" s="11">
        <v>0</v>
      </c>
      <c r="F283" s="11">
        <v>0</v>
      </c>
      <c r="G283" s="11">
        <v>0</v>
      </c>
      <c r="H283" s="11">
        <v>0</v>
      </c>
      <c r="I283" s="11">
        <v>0</v>
      </c>
      <c r="J283" s="11">
        <v>0</v>
      </c>
      <c r="K283" s="11">
        <v>0</v>
      </c>
      <c r="L283" s="11">
        <v>0</v>
      </c>
      <c r="M283" s="11">
        <v>0</v>
      </c>
      <c r="N283" s="11">
        <v>0</v>
      </c>
      <c r="O283" s="11">
        <v>0</v>
      </c>
      <c r="P283" s="11">
        <v>0</v>
      </c>
      <c r="Q283" s="11">
        <v>0</v>
      </c>
      <c r="R283" s="11">
        <v>0</v>
      </c>
      <c r="S283" s="11">
        <v>0</v>
      </c>
      <c r="T283" s="11">
        <v>0</v>
      </c>
      <c r="U283" s="11">
        <v>0</v>
      </c>
      <c r="V283" s="11">
        <v>0</v>
      </c>
    </row>
    <row r="284" spans="1:22">
      <c r="A284" s="184" t="s">
        <v>1218</v>
      </c>
      <c r="B284" s="11">
        <v>0</v>
      </c>
      <c r="C284" s="11">
        <v>0</v>
      </c>
      <c r="D284" s="11">
        <v>0</v>
      </c>
      <c r="E284" s="11">
        <v>0</v>
      </c>
      <c r="F284" s="11">
        <v>0</v>
      </c>
      <c r="G284" s="11">
        <v>0</v>
      </c>
      <c r="H284" s="11">
        <v>0</v>
      </c>
      <c r="I284" s="11">
        <v>0</v>
      </c>
      <c r="J284" s="11">
        <v>0</v>
      </c>
      <c r="K284" s="11">
        <v>0</v>
      </c>
      <c r="L284" s="11">
        <v>0</v>
      </c>
      <c r="M284" s="11">
        <v>0</v>
      </c>
      <c r="N284" s="11">
        <v>0</v>
      </c>
      <c r="O284" s="11">
        <v>0</v>
      </c>
      <c r="P284" s="11">
        <v>0</v>
      </c>
      <c r="Q284" s="11">
        <v>0</v>
      </c>
      <c r="R284" s="11">
        <v>0</v>
      </c>
      <c r="S284" s="11">
        <v>0</v>
      </c>
      <c r="T284" s="11">
        <v>0</v>
      </c>
      <c r="U284" s="11">
        <v>0</v>
      </c>
      <c r="V284" s="11">
        <v>0</v>
      </c>
    </row>
    <row r="285" spans="1:22">
      <c r="A285" s="184" t="s">
        <v>1219</v>
      </c>
      <c r="B285" s="11">
        <v>0</v>
      </c>
      <c r="C285" s="11">
        <v>0</v>
      </c>
      <c r="D285" s="11">
        <v>0</v>
      </c>
      <c r="E285" s="11">
        <v>0</v>
      </c>
      <c r="F285" s="11">
        <v>0</v>
      </c>
      <c r="G285" s="11">
        <v>0</v>
      </c>
      <c r="H285" s="11">
        <v>0</v>
      </c>
      <c r="I285" s="11">
        <v>0</v>
      </c>
      <c r="J285" s="11">
        <v>0</v>
      </c>
      <c r="K285" s="11">
        <v>0</v>
      </c>
      <c r="L285" s="11">
        <v>0</v>
      </c>
      <c r="M285" s="11">
        <v>0</v>
      </c>
      <c r="N285" s="11">
        <v>0</v>
      </c>
      <c r="O285" s="11">
        <v>0</v>
      </c>
      <c r="P285" s="11">
        <v>0</v>
      </c>
      <c r="Q285" s="11">
        <v>0</v>
      </c>
      <c r="R285" s="11">
        <v>0</v>
      </c>
      <c r="S285" s="11">
        <v>0</v>
      </c>
      <c r="T285" s="11">
        <v>0</v>
      </c>
      <c r="U285" s="11">
        <v>0</v>
      </c>
      <c r="V285" s="11">
        <v>0</v>
      </c>
    </row>
    <row r="286" spans="1:22">
      <c r="A286" s="184" t="s">
        <v>491</v>
      </c>
      <c r="B286" s="11">
        <v>634</v>
      </c>
      <c r="C286" s="11">
        <v>4</v>
      </c>
      <c r="D286" s="11">
        <v>0</v>
      </c>
      <c r="E286" s="11">
        <v>0</v>
      </c>
      <c r="F286" s="11">
        <v>0</v>
      </c>
      <c r="G286" s="11">
        <v>0</v>
      </c>
      <c r="H286" s="11">
        <v>0</v>
      </c>
      <c r="I286" s="11">
        <v>0</v>
      </c>
      <c r="J286" s="11">
        <v>0</v>
      </c>
      <c r="K286" s="11">
        <v>0</v>
      </c>
      <c r="L286" s="11">
        <v>4</v>
      </c>
      <c r="M286" s="11">
        <v>0</v>
      </c>
      <c r="N286" s="11">
        <v>0</v>
      </c>
      <c r="O286" s="11">
        <v>0</v>
      </c>
      <c r="P286" s="11">
        <v>0</v>
      </c>
      <c r="Q286" s="11">
        <v>0</v>
      </c>
      <c r="R286" s="11">
        <v>0</v>
      </c>
      <c r="S286" s="11">
        <v>638</v>
      </c>
      <c r="T286" s="11">
        <v>511</v>
      </c>
      <c r="U286" s="11">
        <v>127</v>
      </c>
      <c r="V286" s="11">
        <v>127</v>
      </c>
    </row>
    <row r="287" spans="1:22">
      <c r="A287" s="184" t="s">
        <v>493</v>
      </c>
      <c r="B287" s="11">
        <v>10659</v>
      </c>
      <c r="C287" s="11">
        <v>4556</v>
      </c>
      <c r="D287" s="11">
        <v>0</v>
      </c>
      <c r="E287" s="11">
        <v>0</v>
      </c>
      <c r="F287" s="11">
        <v>1</v>
      </c>
      <c r="G287" s="11">
        <v>841</v>
      </c>
      <c r="H287" s="11">
        <v>0</v>
      </c>
      <c r="I287" s="11">
        <v>0</v>
      </c>
      <c r="J287" s="11">
        <v>2000</v>
      </c>
      <c r="K287" s="11">
        <v>0</v>
      </c>
      <c r="L287" s="11">
        <v>1714</v>
      </c>
      <c r="M287" s="11">
        <v>0</v>
      </c>
      <c r="N287" s="11">
        <v>0</v>
      </c>
      <c r="O287" s="11">
        <v>0</v>
      </c>
      <c r="P287" s="11">
        <v>0</v>
      </c>
      <c r="Q287" s="11">
        <v>0</v>
      </c>
      <c r="R287" s="11">
        <v>0</v>
      </c>
      <c r="S287" s="11">
        <v>15215</v>
      </c>
      <c r="T287" s="11">
        <v>13612</v>
      </c>
      <c r="U287" s="11">
        <v>1603</v>
      </c>
      <c r="V287" s="11">
        <v>1603</v>
      </c>
    </row>
    <row r="288" spans="1:22">
      <c r="A288" s="184" t="s">
        <v>1220</v>
      </c>
      <c r="B288" s="11">
        <v>107</v>
      </c>
      <c r="C288" s="11">
        <v>-34</v>
      </c>
      <c r="D288" s="11">
        <v>0</v>
      </c>
      <c r="E288" s="11">
        <v>0</v>
      </c>
      <c r="F288" s="11">
        <v>0</v>
      </c>
      <c r="G288" s="11">
        <v>0</v>
      </c>
      <c r="H288" s="11">
        <v>0</v>
      </c>
      <c r="I288" s="11">
        <v>0</v>
      </c>
      <c r="J288" s="11">
        <v>0</v>
      </c>
      <c r="K288" s="11">
        <v>0</v>
      </c>
      <c r="L288" s="11">
        <v>-34</v>
      </c>
      <c r="M288" s="11">
        <v>0</v>
      </c>
      <c r="N288" s="11">
        <v>0</v>
      </c>
      <c r="O288" s="11">
        <v>0</v>
      </c>
      <c r="P288" s="11">
        <v>0</v>
      </c>
      <c r="Q288" s="11">
        <v>0</v>
      </c>
      <c r="R288" s="11">
        <v>0</v>
      </c>
      <c r="S288" s="11">
        <v>73</v>
      </c>
      <c r="T288" s="11">
        <v>73</v>
      </c>
      <c r="U288" s="11">
        <v>0</v>
      </c>
      <c r="V288" s="11">
        <v>0</v>
      </c>
    </row>
    <row r="289" spans="1:22">
      <c r="A289" s="184" t="s">
        <v>1221</v>
      </c>
      <c r="B289" s="11">
        <v>9720</v>
      </c>
      <c r="C289" s="11">
        <v>1942</v>
      </c>
      <c r="D289" s="11">
        <v>0</v>
      </c>
      <c r="E289" s="11">
        <v>0</v>
      </c>
      <c r="F289" s="11">
        <v>1</v>
      </c>
      <c r="G289" s="11">
        <v>841</v>
      </c>
      <c r="H289" s="11">
        <v>0</v>
      </c>
      <c r="I289" s="11">
        <v>0</v>
      </c>
      <c r="J289" s="11">
        <v>0</v>
      </c>
      <c r="K289" s="11">
        <v>0</v>
      </c>
      <c r="L289" s="11">
        <v>1100</v>
      </c>
      <c r="M289" s="11">
        <v>0</v>
      </c>
      <c r="N289" s="11">
        <v>0</v>
      </c>
      <c r="O289" s="11">
        <v>0</v>
      </c>
      <c r="P289" s="11">
        <v>0</v>
      </c>
      <c r="Q289" s="11">
        <v>0</v>
      </c>
      <c r="R289" s="11">
        <v>0</v>
      </c>
      <c r="S289" s="11">
        <v>11662</v>
      </c>
      <c r="T289" s="11">
        <v>10059</v>
      </c>
      <c r="U289" s="11">
        <v>1603</v>
      </c>
      <c r="V289" s="11">
        <v>1603</v>
      </c>
    </row>
    <row r="290" spans="1:22">
      <c r="A290" s="184" t="s">
        <v>1222</v>
      </c>
      <c r="B290" s="11">
        <v>0</v>
      </c>
      <c r="C290" s="11">
        <v>0</v>
      </c>
      <c r="D290" s="11">
        <v>0</v>
      </c>
      <c r="E290" s="11">
        <v>0</v>
      </c>
      <c r="F290" s="11">
        <v>0</v>
      </c>
      <c r="G290" s="11">
        <v>0</v>
      </c>
      <c r="H290" s="11">
        <v>0</v>
      </c>
      <c r="I290" s="11">
        <v>0</v>
      </c>
      <c r="J290" s="11">
        <v>0</v>
      </c>
      <c r="K290" s="11">
        <v>0</v>
      </c>
      <c r="L290" s="11">
        <v>0</v>
      </c>
      <c r="M290" s="11">
        <v>0</v>
      </c>
      <c r="N290" s="11">
        <v>0</v>
      </c>
      <c r="O290" s="11">
        <v>0</v>
      </c>
      <c r="P290" s="11">
        <v>0</v>
      </c>
      <c r="Q290" s="11">
        <v>0</v>
      </c>
      <c r="R290" s="11">
        <v>0</v>
      </c>
      <c r="S290" s="11">
        <v>0</v>
      </c>
      <c r="T290" s="11">
        <v>0</v>
      </c>
      <c r="U290" s="11">
        <v>0</v>
      </c>
      <c r="V290" s="11">
        <v>0</v>
      </c>
    </row>
    <row r="291" spans="1:22">
      <c r="A291" s="184" t="s">
        <v>1223</v>
      </c>
      <c r="B291" s="11">
        <v>0</v>
      </c>
      <c r="C291" s="11">
        <v>0</v>
      </c>
      <c r="D291" s="11">
        <v>0</v>
      </c>
      <c r="E291" s="11">
        <v>0</v>
      </c>
      <c r="F291" s="11">
        <v>0</v>
      </c>
      <c r="G291" s="11">
        <v>0</v>
      </c>
      <c r="H291" s="11">
        <v>0</v>
      </c>
      <c r="I291" s="11">
        <v>0</v>
      </c>
      <c r="J291" s="11">
        <v>0</v>
      </c>
      <c r="K291" s="11">
        <v>0</v>
      </c>
      <c r="L291" s="11">
        <v>0</v>
      </c>
      <c r="M291" s="11">
        <v>0</v>
      </c>
      <c r="N291" s="11">
        <v>0</v>
      </c>
      <c r="O291" s="11">
        <v>0</v>
      </c>
      <c r="P291" s="11">
        <v>0</v>
      </c>
      <c r="Q291" s="11">
        <v>0</v>
      </c>
      <c r="R291" s="11">
        <v>0</v>
      </c>
      <c r="S291" s="11">
        <v>0</v>
      </c>
      <c r="T291" s="11">
        <v>0</v>
      </c>
      <c r="U291" s="11">
        <v>0</v>
      </c>
      <c r="V291" s="11">
        <v>0</v>
      </c>
    </row>
    <row r="292" spans="1:22">
      <c r="A292" s="184" t="s">
        <v>1224</v>
      </c>
      <c r="B292" s="11">
        <v>0</v>
      </c>
      <c r="C292" s="11">
        <v>0</v>
      </c>
      <c r="D292" s="11">
        <v>0</v>
      </c>
      <c r="E292" s="11">
        <v>0</v>
      </c>
      <c r="F292" s="11">
        <v>0</v>
      </c>
      <c r="G292" s="11">
        <v>0</v>
      </c>
      <c r="H292" s="11">
        <v>0</v>
      </c>
      <c r="I292" s="11">
        <v>0</v>
      </c>
      <c r="J292" s="11">
        <v>0</v>
      </c>
      <c r="K292" s="11">
        <v>0</v>
      </c>
      <c r="L292" s="11">
        <v>0</v>
      </c>
      <c r="M292" s="11">
        <v>0</v>
      </c>
      <c r="N292" s="11">
        <v>0</v>
      </c>
      <c r="O292" s="11">
        <v>0</v>
      </c>
      <c r="P292" s="11">
        <v>0</v>
      </c>
      <c r="Q292" s="11">
        <v>0</v>
      </c>
      <c r="R292" s="11">
        <v>0</v>
      </c>
      <c r="S292" s="11">
        <v>0</v>
      </c>
      <c r="T292" s="11">
        <v>0</v>
      </c>
      <c r="U292" s="11">
        <v>0</v>
      </c>
      <c r="V292" s="11">
        <v>0</v>
      </c>
    </row>
    <row r="293" spans="1:22">
      <c r="A293" s="184" t="s">
        <v>1225</v>
      </c>
      <c r="B293" s="11">
        <v>0</v>
      </c>
      <c r="C293" s="11">
        <v>0</v>
      </c>
      <c r="D293" s="11">
        <v>0</v>
      </c>
      <c r="E293" s="11">
        <v>0</v>
      </c>
      <c r="F293" s="11">
        <v>0</v>
      </c>
      <c r="G293" s="11">
        <v>0</v>
      </c>
      <c r="H293" s="11">
        <v>0</v>
      </c>
      <c r="I293" s="11">
        <v>0</v>
      </c>
      <c r="J293" s="11">
        <v>0</v>
      </c>
      <c r="K293" s="11">
        <v>0</v>
      </c>
      <c r="L293" s="11">
        <v>0</v>
      </c>
      <c r="M293" s="11">
        <v>0</v>
      </c>
      <c r="N293" s="11">
        <v>0</v>
      </c>
      <c r="O293" s="11">
        <v>0</v>
      </c>
      <c r="P293" s="11">
        <v>0</v>
      </c>
      <c r="Q293" s="11">
        <v>0</v>
      </c>
      <c r="R293" s="11">
        <v>0</v>
      </c>
      <c r="S293" s="11">
        <v>0</v>
      </c>
      <c r="T293" s="11">
        <v>0</v>
      </c>
      <c r="U293" s="11">
        <v>0</v>
      </c>
      <c r="V293" s="11">
        <v>0</v>
      </c>
    </row>
    <row r="294" spans="1:22">
      <c r="A294" s="184" t="s">
        <v>1226</v>
      </c>
      <c r="B294" s="11">
        <v>0</v>
      </c>
      <c r="C294" s="11">
        <v>0</v>
      </c>
      <c r="D294" s="11">
        <v>0</v>
      </c>
      <c r="E294" s="11">
        <v>0</v>
      </c>
      <c r="F294" s="11">
        <v>0</v>
      </c>
      <c r="G294" s="11">
        <v>0</v>
      </c>
      <c r="H294" s="11">
        <v>0</v>
      </c>
      <c r="I294" s="11">
        <v>0</v>
      </c>
      <c r="J294" s="11">
        <v>0</v>
      </c>
      <c r="K294" s="11">
        <v>0</v>
      </c>
      <c r="L294" s="11">
        <v>0</v>
      </c>
      <c r="M294" s="11">
        <v>0</v>
      </c>
      <c r="N294" s="11">
        <v>0</v>
      </c>
      <c r="O294" s="11">
        <v>0</v>
      </c>
      <c r="P294" s="11">
        <v>0</v>
      </c>
      <c r="Q294" s="11">
        <v>0</v>
      </c>
      <c r="R294" s="11">
        <v>0</v>
      </c>
      <c r="S294" s="11">
        <v>0</v>
      </c>
      <c r="T294" s="11">
        <v>0</v>
      </c>
      <c r="U294" s="11">
        <v>0</v>
      </c>
      <c r="V294" s="11">
        <v>0</v>
      </c>
    </row>
    <row r="295" spans="1:22">
      <c r="A295" s="184" t="s">
        <v>1227</v>
      </c>
      <c r="B295" s="11">
        <v>0</v>
      </c>
      <c r="C295" s="11">
        <v>0</v>
      </c>
      <c r="D295" s="11">
        <v>0</v>
      </c>
      <c r="E295" s="11">
        <v>0</v>
      </c>
      <c r="F295" s="11">
        <v>0</v>
      </c>
      <c r="G295" s="11">
        <v>0</v>
      </c>
      <c r="H295" s="11">
        <v>0</v>
      </c>
      <c r="I295" s="11">
        <v>0</v>
      </c>
      <c r="J295" s="11">
        <v>0</v>
      </c>
      <c r="K295" s="11">
        <v>0</v>
      </c>
      <c r="L295" s="11">
        <v>0</v>
      </c>
      <c r="M295" s="11">
        <v>0</v>
      </c>
      <c r="N295" s="11">
        <v>0</v>
      </c>
      <c r="O295" s="11">
        <v>0</v>
      </c>
      <c r="P295" s="11">
        <v>0</v>
      </c>
      <c r="Q295" s="11">
        <v>0</v>
      </c>
      <c r="R295" s="11">
        <v>0</v>
      </c>
      <c r="S295" s="11">
        <v>0</v>
      </c>
      <c r="T295" s="11">
        <v>0</v>
      </c>
      <c r="U295" s="11">
        <v>0</v>
      </c>
      <c r="V295" s="11">
        <v>0</v>
      </c>
    </row>
    <row r="296" spans="1:22">
      <c r="A296" s="184" t="s">
        <v>1228</v>
      </c>
      <c r="B296" s="11">
        <v>642</v>
      </c>
      <c r="C296" s="11">
        <v>2000</v>
      </c>
      <c r="D296" s="11">
        <v>0</v>
      </c>
      <c r="E296" s="11">
        <v>0</v>
      </c>
      <c r="F296" s="11">
        <v>0</v>
      </c>
      <c r="G296" s="11">
        <v>0</v>
      </c>
      <c r="H296" s="11">
        <v>0</v>
      </c>
      <c r="I296" s="11">
        <v>0</v>
      </c>
      <c r="J296" s="11">
        <v>2000</v>
      </c>
      <c r="K296" s="11">
        <v>0</v>
      </c>
      <c r="L296" s="11">
        <v>0</v>
      </c>
      <c r="M296" s="11">
        <v>0</v>
      </c>
      <c r="N296" s="11">
        <v>0</v>
      </c>
      <c r="O296" s="11">
        <v>0</v>
      </c>
      <c r="P296" s="11">
        <v>0</v>
      </c>
      <c r="Q296" s="11">
        <v>0</v>
      </c>
      <c r="R296" s="11">
        <v>0</v>
      </c>
      <c r="S296" s="11">
        <v>2642</v>
      </c>
      <c r="T296" s="11">
        <v>2642</v>
      </c>
      <c r="U296" s="11">
        <v>0</v>
      </c>
      <c r="V296" s="11">
        <v>0</v>
      </c>
    </row>
    <row r="297" spans="1:22">
      <c r="A297" s="184" t="s">
        <v>541</v>
      </c>
      <c r="B297" s="11">
        <v>190</v>
      </c>
      <c r="C297" s="11">
        <v>648</v>
      </c>
      <c r="D297" s="11">
        <v>0</v>
      </c>
      <c r="E297" s="11">
        <v>0</v>
      </c>
      <c r="F297" s="11">
        <v>0</v>
      </c>
      <c r="G297" s="11">
        <v>0</v>
      </c>
      <c r="H297" s="11">
        <v>0</v>
      </c>
      <c r="I297" s="11">
        <v>0</v>
      </c>
      <c r="J297" s="11">
        <v>0</v>
      </c>
      <c r="K297" s="11">
        <v>0</v>
      </c>
      <c r="L297" s="11">
        <v>648</v>
      </c>
      <c r="M297" s="11">
        <v>0</v>
      </c>
      <c r="N297" s="11">
        <v>0</v>
      </c>
      <c r="O297" s="11">
        <v>0</v>
      </c>
      <c r="P297" s="11">
        <v>0</v>
      </c>
      <c r="Q297" s="11">
        <v>0</v>
      </c>
      <c r="R297" s="11">
        <v>0</v>
      </c>
      <c r="S297" s="11">
        <v>838</v>
      </c>
      <c r="T297" s="11">
        <v>838</v>
      </c>
      <c r="U297" s="11">
        <v>0</v>
      </c>
      <c r="V297" s="11">
        <v>0</v>
      </c>
    </row>
    <row r="298" spans="1:22">
      <c r="A298" s="184" t="s">
        <v>543</v>
      </c>
      <c r="B298" s="11">
        <v>50</v>
      </c>
      <c r="C298" s="11">
        <v>1119</v>
      </c>
      <c r="D298" s="11">
        <v>660</v>
      </c>
      <c r="E298" s="11">
        <v>0</v>
      </c>
      <c r="F298" s="11">
        <v>22</v>
      </c>
      <c r="G298" s="11">
        <v>0</v>
      </c>
      <c r="H298" s="11">
        <v>0</v>
      </c>
      <c r="I298" s="11">
        <v>0</v>
      </c>
      <c r="J298" s="11">
        <v>0</v>
      </c>
      <c r="K298" s="11">
        <v>0</v>
      </c>
      <c r="L298" s="11">
        <v>437</v>
      </c>
      <c r="M298" s="11">
        <v>0</v>
      </c>
      <c r="N298" s="11">
        <v>0</v>
      </c>
      <c r="O298" s="11">
        <v>0</v>
      </c>
      <c r="P298" s="11">
        <v>0</v>
      </c>
      <c r="Q298" s="11">
        <v>0</v>
      </c>
      <c r="R298" s="11">
        <v>0</v>
      </c>
      <c r="S298" s="11">
        <v>1169</v>
      </c>
      <c r="T298" s="11">
        <v>1169</v>
      </c>
      <c r="U298" s="11">
        <v>0</v>
      </c>
      <c r="V298" s="11">
        <v>0</v>
      </c>
    </row>
    <row r="299" spans="1:22">
      <c r="A299" s="184" t="s">
        <v>1229</v>
      </c>
      <c r="B299" s="11">
        <v>0</v>
      </c>
      <c r="C299" s="11">
        <v>0</v>
      </c>
      <c r="D299" s="11">
        <v>0</v>
      </c>
      <c r="E299" s="11">
        <v>0</v>
      </c>
      <c r="F299" s="11">
        <v>0</v>
      </c>
      <c r="G299" s="11">
        <v>0</v>
      </c>
      <c r="H299" s="11">
        <v>0</v>
      </c>
      <c r="I299" s="11">
        <v>0</v>
      </c>
      <c r="J299" s="11">
        <v>0</v>
      </c>
      <c r="K299" s="11">
        <v>0</v>
      </c>
      <c r="L299" s="11">
        <v>0</v>
      </c>
      <c r="M299" s="11">
        <v>0</v>
      </c>
      <c r="N299" s="11">
        <v>0</v>
      </c>
      <c r="O299" s="11">
        <v>0</v>
      </c>
      <c r="P299" s="11">
        <v>0</v>
      </c>
      <c r="Q299" s="11">
        <v>0</v>
      </c>
      <c r="R299" s="11">
        <v>0</v>
      </c>
      <c r="S299" s="11">
        <v>0</v>
      </c>
      <c r="T299" s="11">
        <v>0</v>
      </c>
      <c r="U299" s="11">
        <v>0</v>
      </c>
      <c r="V299" s="11">
        <v>0</v>
      </c>
    </row>
    <row r="300" spans="1:22">
      <c r="A300" s="184" t="s">
        <v>1230</v>
      </c>
      <c r="B300" s="11">
        <v>0</v>
      </c>
      <c r="C300" s="11">
        <v>0</v>
      </c>
      <c r="D300" s="11">
        <v>0</v>
      </c>
      <c r="E300" s="11">
        <v>0</v>
      </c>
      <c r="F300" s="11">
        <v>0</v>
      </c>
      <c r="G300" s="11">
        <v>0</v>
      </c>
      <c r="H300" s="11">
        <v>0</v>
      </c>
      <c r="I300" s="11">
        <v>0</v>
      </c>
      <c r="J300" s="11">
        <v>0</v>
      </c>
      <c r="K300" s="11">
        <v>0</v>
      </c>
      <c r="L300" s="11">
        <v>0</v>
      </c>
      <c r="M300" s="11">
        <v>0</v>
      </c>
      <c r="N300" s="11">
        <v>0</v>
      </c>
      <c r="O300" s="11">
        <v>0</v>
      </c>
      <c r="P300" s="11">
        <v>0</v>
      </c>
      <c r="Q300" s="11">
        <v>0</v>
      </c>
      <c r="R300" s="11">
        <v>0</v>
      </c>
      <c r="S300" s="11">
        <v>0</v>
      </c>
      <c r="T300" s="11">
        <v>0</v>
      </c>
      <c r="U300" s="11">
        <v>0</v>
      </c>
      <c r="V300" s="11">
        <v>0</v>
      </c>
    </row>
    <row r="301" spans="1:22">
      <c r="A301" s="184" t="s">
        <v>1231</v>
      </c>
      <c r="B301" s="11">
        <v>0</v>
      </c>
      <c r="C301" s="11">
        <v>0</v>
      </c>
      <c r="D301" s="11">
        <v>0</v>
      </c>
      <c r="E301" s="11">
        <v>0</v>
      </c>
      <c r="F301" s="11">
        <v>0</v>
      </c>
      <c r="G301" s="11">
        <v>0</v>
      </c>
      <c r="H301" s="11">
        <v>0</v>
      </c>
      <c r="I301" s="11">
        <v>0</v>
      </c>
      <c r="J301" s="11">
        <v>0</v>
      </c>
      <c r="K301" s="11">
        <v>0</v>
      </c>
      <c r="L301" s="11">
        <v>0</v>
      </c>
      <c r="M301" s="11">
        <v>0</v>
      </c>
      <c r="N301" s="11">
        <v>0</v>
      </c>
      <c r="O301" s="11">
        <v>0</v>
      </c>
      <c r="P301" s="11">
        <v>0</v>
      </c>
      <c r="Q301" s="11">
        <v>0</v>
      </c>
      <c r="R301" s="11">
        <v>0</v>
      </c>
      <c r="S301" s="11">
        <v>0</v>
      </c>
      <c r="T301" s="11">
        <v>0</v>
      </c>
      <c r="U301" s="11">
        <v>0</v>
      </c>
      <c r="V301" s="11">
        <v>0</v>
      </c>
    </row>
    <row r="302" spans="1:22">
      <c r="A302" s="184" t="s">
        <v>1232</v>
      </c>
      <c r="B302" s="11">
        <v>0</v>
      </c>
      <c r="C302" s="11">
        <v>0</v>
      </c>
      <c r="D302" s="11">
        <v>0</v>
      </c>
      <c r="E302" s="11">
        <v>0</v>
      </c>
      <c r="F302" s="11">
        <v>22</v>
      </c>
      <c r="G302" s="11">
        <v>0</v>
      </c>
      <c r="H302" s="11">
        <v>0</v>
      </c>
      <c r="I302" s="11">
        <v>0</v>
      </c>
      <c r="J302" s="11">
        <v>0</v>
      </c>
      <c r="K302" s="11">
        <v>0</v>
      </c>
      <c r="L302" s="11">
        <v>-22</v>
      </c>
      <c r="M302" s="11">
        <v>0</v>
      </c>
      <c r="N302" s="11">
        <v>0</v>
      </c>
      <c r="O302" s="11">
        <v>0</v>
      </c>
      <c r="P302" s="11">
        <v>0</v>
      </c>
      <c r="Q302" s="11">
        <v>0</v>
      </c>
      <c r="R302" s="11">
        <v>0</v>
      </c>
      <c r="S302" s="11">
        <v>0</v>
      </c>
      <c r="T302" s="11">
        <v>0</v>
      </c>
      <c r="U302" s="11">
        <v>0</v>
      </c>
      <c r="V302" s="11">
        <v>0</v>
      </c>
    </row>
    <row r="303" spans="1:22">
      <c r="A303" s="184" t="s">
        <v>1233</v>
      </c>
      <c r="B303" s="11">
        <v>0</v>
      </c>
      <c r="C303" s="11">
        <v>0</v>
      </c>
      <c r="D303" s="11">
        <v>0</v>
      </c>
      <c r="E303" s="11">
        <v>0</v>
      </c>
      <c r="F303" s="11">
        <v>0</v>
      </c>
      <c r="G303" s="11">
        <v>0</v>
      </c>
      <c r="H303" s="11">
        <v>0</v>
      </c>
      <c r="I303" s="11">
        <v>0</v>
      </c>
      <c r="J303" s="11">
        <v>0</v>
      </c>
      <c r="K303" s="11">
        <v>0</v>
      </c>
      <c r="L303" s="11">
        <v>0</v>
      </c>
      <c r="M303" s="11">
        <v>0</v>
      </c>
      <c r="N303" s="11">
        <v>0</v>
      </c>
      <c r="O303" s="11">
        <v>0</v>
      </c>
      <c r="P303" s="11">
        <v>0</v>
      </c>
      <c r="Q303" s="11">
        <v>0</v>
      </c>
      <c r="R303" s="11">
        <v>0</v>
      </c>
      <c r="S303" s="11">
        <v>0</v>
      </c>
      <c r="T303" s="11">
        <v>0</v>
      </c>
      <c r="U303" s="11">
        <v>0</v>
      </c>
      <c r="V303" s="11">
        <v>0</v>
      </c>
    </row>
    <row r="304" spans="1:22">
      <c r="A304" s="184" t="s">
        <v>1234</v>
      </c>
      <c r="B304" s="11">
        <v>0</v>
      </c>
      <c r="C304" s="11">
        <v>0</v>
      </c>
      <c r="D304" s="11">
        <v>0</v>
      </c>
      <c r="E304" s="11">
        <v>0</v>
      </c>
      <c r="F304" s="11">
        <v>0</v>
      </c>
      <c r="G304" s="11">
        <v>0</v>
      </c>
      <c r="H304" s="11">
        <v>0</v>
      </c>
      <c r="I304" s="11">
        <v>0</v>
      </c>
      <c r="J304" s="11">
        <v>0</v>
      </c>
      <c r="K304" s="11">
        <v>0</v>
      </c>
      <c r="L304" s="11">
        <v>0</v>
      </c>
      <c r="M304" s="11">
        <v>0</v>
      </c>
      <c r="N304" s="11">
        <v>0</v>
      </c>
      <c r="O304" s="11">
        <v>0</v>
      </c>
      <c r="P304" s="11">
        <v>0</v>
      </c>
      <c r="Q304" s="11">
        <v>0</v>
      </c>
      <c r="R304" s="11">
        <v>0</v>
      </c>
      <c r="S304" s="11">
        <v>0</v>
      </c>
      <c r="T304" s="11">
        <v>0</v>
      </c>
      <c r="U304" s="11">
        <v>0</v>
      </c>
      <c r="V304" s="11">
        <v>0</v>
      </c>
    </row>
    <row r="305" spans="1:22">
      <c r="A305" s="184" t="s">
        <v>1235</v>
      </c>
      <c r="B305" s="11">
        <v>0</v>
      </c>
      <c r="C305" s="11">
        <v>0</v>
      </c>
      <c r="D305" s="11">
        <v>0</v>
      </c>
      <c r="E305" s="11">
        <v>0</v>
      </c>
      <c r="F305" s="11">
        <v>0</v>
      </c>
      <c r="G305" s="11">
        <v>0</v>
      </c>
      <c r="H305" s="11">
        <v>0</v>
      </c>
      <c r="I305" s="11">
        <v>0</v>
      </c>
      <c r="J305" s="11">
        <v>0</v>
      </c>
      <c r="K305" s="11">
        <v>0</v>
      </c>
      <c r="L305" s="11">
        <v>0</v>
      </c>
      <c r="M305" s="11">
        <v>0</v>
      </c>
      <c r="N305" s="11">
        <v>0</v>
      </c>
      <c r="O305" s="11">
        <v>0</v>
      </c>
      <c r="P305" s="11">
        <v>0</v>
      </c>
      <c r="Q305" s="11">
        <v>0</v>
      </c>
      <c r="R305" s="11">
        <v>0</v>
      </c>
      <c r="S305" s="11">
        <v>0</v>
      </c>
      <c r="T305" s="11">
        <v>0</v>
      </c>
      <c r="U305" s="11">
        <v>0</v>
      </c>
      <c r="V305" s="11">
        <v>0</v>
      </c>
    </row>
    <row r="306" spans="1:22">
      <c r="A306" s="184" t="s">
        <v>1236</v>
      </c>
      <c r="B306" s="11">
        <v>0</v>
      </c>
      <c r="C306" s="11">
        <v>0</v>
      </c>
      <c r="D306" s="11">
        <v>0</v>
      </c>
      <c r="E306" s="11">
        <v>0</v>
      </c>
      <c r="F306" s="11">
        <v>0</v>
      </c>
      <c r="G306" s="11">
        <v>0</v>
      </c>
      <c r="H306" s="11">
        <v>0</v>
      </c>
      <c r="I306" s="11">
        <v>0</v>
      </c>
      <c r="J306" s="11">
        <v>0</v>
      </c>
      <c r="K306" s="11">
        <v>0</v>
      </c>
      <c r="L306" s="11">
        <v>0</v>
      </c>
      <c r="M306" s="11">
        <v>0</v>
      </c>
      <c r="N306" s="11">
        <v>0</v>
      </c>
      <c r="O306" s="11">
        <v>0</v>
      </c>
      <c r="P306" s="11">
        <v>0</v>
      </c>
      <c r="Q306" s="11">
        <v>0</v>
      </c>
      <c r="R306" s="11">
        <v>0</v>
      </c>
      <c r="S306" s="11">
        <v>0</v>
      </c>
      <c r="T306" s="11">
        <v>0</v>
      </c>
      <c r="U306" s="11">
        <v>0</v>
      </c>
      <c r="V306" s="11">
        <v>0</v>
      </c>
    </row>
    <row r="307" spans="1:22">
      <c r="A307" s="184" t="s">
        <v>1237</v>
      </c>
      <c r="B307" s="11">
        <v>0</v>
      </c>
      <c r="C307" s="11">
        <v>0</v>
      </c>
      <c r="D307" s="11">
        <v>0</v>
      </c>
      <c r="E307" s="11">
        <v>0</v>
      </c>
      <c r="F307" s="11">
        <v>0</v>
      </c>
      <c r="G307" s="11">
        <v>0</v>
      </c>
      <c r="H307" s="11">
        <v>0</v>
      </c>
      <c r="I307" s="11">
        <v>0</v>
      </c>
      <c r="J307" s="11">
        <v>0</v>
      </c>
      <c r="K307" s="11">
        <v>0</v>
      </c>
      <c r="L307" s="11">
        <v>0</v>
      </c>
      <c r="M307" s="11">
        <v>0</v>
      </c>
      <c r="N307" s="11">
        <v>0</v>
      </c>
      <c r="O307" s="11">
        <v>0</v>
      </c>
      <c r="P307" s="11">
        <v>0</v>
      </c>
      <c r="Q307" s="11">
        <v>0</v>
      </c>
      <c r="R307" s="11">
        <v>0</v>
      </c>
      <c r="S307" s="11">
        <v>0</v>
      </c>
      <c r="T307" s="11">
        <v>0</v>
      </c>
      <c r="U307" s="11">
        <v>0</v>
      </c>
      <c r="V307" s="11">
        <v>0</v>
      </c>
    </row>
    <row r="308" spans="1:22">
      <c r="A308" s="184" t="s">
        <v>565</v>
      </c>
      <c r="B308" s="11">
        <v>50</v>
      </c>
      <c r="C308" s="11">
        <v>1119</v>
      </c>
      <c r="D308" s="11">
        <v>660</v>
      </c>
      <c r="E308" s="11">
        <v>0</v>
      </c>
      <c r="F308" s="11">
        <v>0</v>
      </c>
      <c r="G308" s="11">
        <v>0</v>
      </c>
      <c r="H308" s="11">
        <v>0</v>
      </c>
      <c r="I308" s="11">
        <v>0</v>
      </c>
      <c r="J308" s="11">
        <v>0</v>
      </c>
      <c r="K308" s="11">
        <v>0</v>
      </c>
      <c r="L308" s="11">
        <v>459</v>
      </c>
      <c r="M308" s="11">
        <v>0</v>
      </c>
      <c r="N308" s="11">
        <v>0</v>
      </c>
      <c r="O308" s="11">
        <v>0</v>
      </c>
      <c r="P308" s="11">
        <v>0</v>
      </c>
      <c r="Q308" s="11">
        <v>0</v>
      </c>
      <c r="R308" s="11">
        <v>0</v>
      </c>
      <c r="S308" s="11">
        <v>1169</v>
      </c>
      <c r="T308" s="11">
        <v>1169</v>
      </c>
      <c r="U308" s="11">
        <v>0</v>
      </c>
      <c r="V308" s="11">
        <v>0</v>
      </c>
    </row>
    <row r="309" spans="1:22">
      <c r="A309" s="184" t="s">
        <v>567</v>
      </c>
      <c r="B309" s="11">
        <v>230</v>
      </c>
      <c r="C309" s="11">
        <v>1330</v>
      </c>
      <c r="D309" s="11">
        <v>0</v>
      </c>
      <c r="E309" s="11">
        <v>13</v>
      </c>
      <c r="F309" s="11">
        <v>4</v>
      </c>
      <c r="G309" s="11">
        <v>0</v>
      </c>
      <c r="H309" s="11">
        <v>0</v>
      </c>
      <c r="I309" s="11">
        <v>0</v>
      </c>
      <c r="J309" s="11">
        <v>0</v>
      </c>
      <c r="K309" s="11">
        <v>0</v>
      </c>
      <c r="L309" s="11">
        <v>1313</v>
      </c>
      <c r="M309" s="11">
        <v>0</v>
      </c>
      <c r="N309" s="11">
        <v>0</v>
      </c>
      <c r="O309" s="11">
        <v>0</v>
      </c>
      <c r="P309" s="11">
        <v>0</v>
      </c>
      <c r="Q309" s="11">
        <v>0</v>
      </c>
      <c r="R309" s="11">
        <v>0</v>
      </c>
      <c r="S309" s="11">
        <v>1560</v>
      </c>
      <c r="T309" s="11">
        <v>1550</v>
      </c>
      <c r="U309" s="11">
        <v>10</v>
      </c>
      <c r="V309" s="11">
        <v>10</v>
      </c>
    </row>
    <row r="310" spans="1:22">
      <c r="A310" s="184" t="s">
        <v>1238</v>
      </c>
      <c r="B310" s="11">
        <v>230</v>
      </c>
      <c r="C310" s="11">
        <v>-23</v>
      </c>
      <c r="D310" s="11">
        <v>0</v>
      </c>
      <c r="E310" s="11">
        <v>9</v>
      </c>
      <c r="F310" s="11">
        <v>4</v>
      </c>
      <c r="G310" s="11">
        <v>0</v>
      </c>
      <c r="H310" s="11">
        <v>0</v>
      </c>
      <c r="I310" s="11">
        <v>0</v>
      </c>
      <c r="J310" s="11">
        <v>0</v>
      </c>
      <c r="K310" s="11">
        <v>0</v>
      </c>
      <c r="L310" s="11">
        <v>-36</v>
      </c>
      <c r="M310" s="11">
        <v>0</v>
      </c>
      <c r="N310" s="11">
        <v>0</v>
      </c>
      <c r="O310" s="11">
        <v>0</v>
      </c>
      <c r="P310" s="11">
        <v>0</v>
      </c>
      <c r="Q310" s="11">
        <v>0</v>
      </c>
      <c r="R310" s="11">
        <v>0</v>
      </c>
      <c r="S310" s="11">
        <v>207</v>
      </c>
      <c r="T310" s="11">
        <v>202</v>
      </c>
      <c r="U310" s="11">
        <v>5</v>
      </c>
      <c r="V310" s="11">
        <v>5</v>
      </c>
    </row>
    <row r="311" spans="1:22">
      <c r="A311" s="184" t="s">
        <v>1239</v>
      </c>
      <c r="B311" s="11">
        <v>0</v>
      </c>
      <c r="C311" s="11">
        <v>0</v>
      </c>
      <c r="D311" s="11">
        <v>0</v>
      </c>
      <c r="E311" s="11">
        <v>0</v>
      </c>
      <c r="F311" s="11">
        <v>0</v>
      </c>
      <c r="G311" s="11">
        <v>0</v>
      </c>
      <c r="H311" s="11">
        <v>0</v>
      </c>
      <c r="I311" s="11">
        <v>0</v>
      </c>
      <c r="J311" s="11">
        <v>0</v>
      </c>
      <c r="K311" s="11">
        <v>0</v>
      </c>
      <c r="L311" s="11">
        <v>0</v>
      </c>
      <c r="M311" s="11">
        <v>0</v>
      </c>
      <c r="N311" s="11">
        <v>0</v>
      </c>
      <c r="O311" s="11">
        <v>0</v>
      </c>
      <c r="P311" s="11">
        <v>0</v>
      </c>
      <c r="Q311" s="11">
        <v>0</v>
      </c>
      <c r="R311" s="11">
        <v>0</v>
      </c>
      <c r="S311" s="11">
        <v>0</v>
      </c>
      <c r="T311" s="11">
        <v>0</v>
      </c>
      <c r="U311" s="11">
        <v>0</v>
      </c>
      <c r="V311" s="11">
        <v>0</v>
      </c>
    </row>
    <row r="312" spans="1:22">
      <c r="A312" s="184" t="s">
        <v>1240</v>
      </c>
      <c r="B312" s="11">
        <v>0</v>
      </c>
      <c r="C312" s="11">
        <v>1</v>
      </c>
      <c r="D312" s="11">
        <v>0</v>
      </c>
      <c r="E312" s="11">
        <v>0</v>
      </c>
      <c r="F312" s="11">
        <v>0</v>
      </c>
      <c r="G312" s="11">
        <v>0</v>
      </c>
      <c r="H312" s="11">
        <v>0</v>
      </c>
      <c r="I312" s="11">
        <v>0</v>
      </c>
      <c r="J312" s="11">
        <v>0</v>
      </c>
      <c r="K312" s="11">
        <v>0</v>
      </c>
      <c r="L312" s="11">
        <v>1</v>
      </c>
      <c r="M312" s="11">
        <v>0</v>
      </c>
      <c r="N312" s="11">
        <v>0</v>
      </c>
      <c r="O312" s="11">
        <v>0</v>
      </c>
      <c r="P312" s="11">
        <v>0</v>
      </c>
      <c r="Q312" s="11">
        <v>0</v>
      </c>
      <c r="R312" s="11">
        <v>0</v>
      </c>
      <c r="S312" s="11">
        <v>1</v>
      </c>
      <c r="T312" s="11">
        <v>1</v>
      </c>
      <c r="U312" s="11">
        <v>0</v>
      </c>
      <c r="V312" s="11">
        <v>0</v>
      </c>
    </row>
    <row r="313" spans="1:22">
      <c r="A313" s="184" t="s">
        <v>1241</v>
      </c>
      <c r="B313" s="11">
        <v>0</v>
      </c>
      <c r="C313" s="11">
        <v>0</v>
      </c>
      <c r="D313" s="11">
        <v>0</v>
      </c>
      <c r="E313" s="11">
        <v>0</v>
      </c>
      <c r="F313" s="11">
        <v>0</v>
      </c>
      <c r="G313" s="11">
        <v>0</v>
      </c>
      <c r="H313" s="11">
        <v>0</v>
      </c>
      <c r="I313" s="11">
        <v>0</v>
      </c>
      <c r="J313" s="11">
        <v>0</v>
      </c>
      <c r="K313" s="11">
        <v>0</v>
      </c>
      <c r="L313" s="11">
        <v>0</v>
      </c>
      <c r="M313" s="11">
        <v>0</v>
      </c>
      <c r="N313" s="11">
        <v>0</v>
      </c>
      <c r="O313" s="11">
        <v>0</v>
      </c>
      <c r="P313" s="11">
        <v>0</v>
      </c>
      <c r="Q313" s="11">
        <v>0</v>
      </c>
      <c r="R313" s="11">
        <v>0</v>
      </c>
      <c r="S313" s="11">
        <v>0</v>
      </c>
      <c r="T313" s="11">
        <v>0</v>
      </c>
      <c r="U313" s="11">
        <v>0</v>
      </c>
      <c r="V313" s="11">
        <v>0</v>
      </c>
    </row>
    <row r="314" spans="1:22">
      <c r="A314" s="184" t="s">
        <v>1242</v>
      </c>
      <c r="B314" s="11">
        <v>0</v>
      </c>
      <c r="C314" s="11">
        <v>1352</v>
      </c>
      <c r="D314" s="11">
        <v>0</v>
      </c>
      <c r="E314" s="11">
        <v>4</v>
      </c>
      <c r="F314" s="11">
        <v>0</v>
      </c>
      <c r="G314" s="11">
        <v>0</v>
      </c>
      <c r="H314" s="11">
        <v>0</v>
      </c>
      <c r="I314" s="11">
        <v>0</v>
      </c>
      <c r="J314" s="11">
        <v>0</v>
      </c>
      <c r="K314" s="11">
        <v>0</v>
      </c>
      <c r="L314" s="11">
        <v>1348</v>
      </c>
      <c r="M314" s="11">
        <v>0</v>
      </c>
      <c r="N314" s="11">
        <v>0</v>
      </c>
      <c r="O314" s="11">
        <v>0</v>
      </c>
      <c r="P314" s="11">
        <v>0</v>
      </c>
      <c r="Q314" s="11">
        <v>0</v>
      </c>
      <c r="R314" s="11">
        <v>0</v>
      </c>
      <c r="S314" s="11">
        <v>1352</v>
      </c>
      <c r="T314" s="11">
        <v>1347</v>
      </c>
      <c r="U314" s="11">
        <v>5</v>
      </c>
      <c r="V314" s="11">
        <v>5</v>
      </c>
    </row>
    <row r="315" spans="1:22">
      <c r="A315" s="184" t="s">
        <v>607</v>
      </c>
      <c r="B315" s="11">
        <v>4203</v>
      </c>
      <c r="C315" s="11">
        <v>443</v>
      </c>
      <c r="D315" s="11">
        <v>0</v>
      </c>
      <c r="E315" s="11">
        <v>37</v>
      </c>
      <c r="F315" s="11">
        <v>486</v>
      </c>
      <c r="G315" s="11">
        <v>0</v>
      </c>
      <c r="H315" s="11">
        <v>0</v>
      </c>
      <c r="I315" s="11">
        <v>0</v>
      </c>
      <c r="J315" s="11">
        <v>0</v>
      </c>
      <c r="K315" s="11">
        <v>0</v>
      </c>
      <c r="L315" s="11">
        <v>-80</v>
      </c>
      <c r="M315" s="11">
        <v>0</v>
      </c>
      <c r="N315" s="11">
        <v>0</v>
      </c>
      <c r="O315" s="11">
        <v>0</v>
      </c>
      <c r="P315" s="11">
        <v>0</v>
      </c>
      <c r="Q315" s="11">
        <v>0</v>
      </c>
      <c r="R315" s="11">
        <v>0</v>
      </c>
      <c r="S315" s="11">
        <v>4646</v>
      </c>
      <c r="T315" s="11">
        <v>4072</v>
      </c>
      <c r="U315" s="11">
        <v>574</v>
      </c>
      <c r="V315" s="11">
        <v>574</v>
      </c>
    </row>
    <row r="316" spans="1:22">
      <c r="A316" s="184" t="s">
        <v>1243</v>
      </c>
      <c r="B316" s="11">
        <v>1857</v>
      </c>
      <c r="C316" s="11">
        <v>-1353</v>
      </c>
      <c r="D316" s="11">
        <v>0</v>
      </c>
      <c r="E316" s="11">
        <v>0</v>
      </c>
      <c r="F316" s="11">
        <v>10</v>
      </c>
      <c r="G316" s="11">
        <v>0</v>
      </c>
      <c r="H316" s="11">
        <v>0</v>
      </c>
      <c r="I316" s="11">
        <v>0</v>
      </c>
      <c r="J316" s="11">
        <v>0</v>
      </c>
      <c r="K316" s="11">
        <v>0</v>
      </c>
      <c r="L316" s="11">
        <v>-1363</v>
      </c>
      <c r="M316" s="11">
        <v>0</v>
      </c>
      <c r="N316" s="11">
        <v>0</v>
      </c>
      <c r="O316" s="11">
        <v>0</v>
      </c>
      <c r="P316" s="11">
        <v>0</v>
      </c>
      <c r="Q316" s="11">
        <v>0</v>
      </c>
      <c r="R316" s="11">
        <v>0</v>
      </c>
      <c r="S316" s="11">
        <v>504</v>
      </c>
      <c r="T316" s="11">
        <v>91</v>
      </c>
      <c r="U316" s="11">
        <v>413</v>
      </c>
      <c r="V316" s="11">
        <v>413</v>
      </c>
    </row>
    <row r="317" spans="1:22">
      <c r="A317" s="184" t="s">
        <v>1244</v>
      </c>
      <c r="B317" s="11">
        <v>251</v>
      </c>
      <c r="C317" s="11">
        <v>-71</v>
      </c>
      <c r="D317" s="11">
        <v>0</v>
      </c>
      <c r="E317" s="11">
        <v>0</v>
      </c>
      <c r="F317" s="11">
        <v>6</v>
      </c>
      <c r="G317" s="11">
        <v>0</v>
      </c>
      <c r="H317" s="11">
        <v>0</v>
      </c>
      <c r="I317" s="11">
        <v>0</v>
      </c>
      <c r="J317" s="11">
        <v>0</v>
      </c>
      <c r="K317" s="11">
        <v>0</v>
      </c>
      <c r="L317" s="11">
        <v>-77</v>
      </c>
      <c r="M317" s="11">
        <v>0</v>
      </c>
      <c r="N317" s="11">
        <v>0</v>
      </c>
      <c r="O317" s="11">
        <v>0</v>
      </c>
      <c r="P317" s="11">
        <v>0</v>
      </c>
      <c r="Q317" s="11">
        <v>0</v>
      </c>
      <c r="R317" s="11">
        <v>0</v>
      </c>
      <c r="S317" s="11">
        <v>180</v>
      </c>
      <c r="T317" s="11">
        <v>180</v>
      </c>
      <c r="U317" s="11">
        <v>0</v>
      </c>
      <c r="V317" s="11">
        <v>0</v>
      </c>
    </row>
    <row r="318" spans="1:22">
      <c r="A318" s="184" t="s">
        <v>1245</v>
      </c>
      <c r="B318" s="11">
        <v>0</v>
      </c>
      <c r="C318" s="11">
        <v>0</v>
      </c>
      <c r="D318" s="11">
        <v>0</v>
      </c>
      <c r="E318" s="11">
        <v>0</v>
      </c>
      <c r="F318" s="11">
        <v>0</v>
      </c>
      <c r="G318" s="11">
        <v>0</v>
      </c>
      <c r="H318" s="11">
        <v>0</v>
      </c>
      <c r="I318" s="11">
        <v>0</v>
      </c>
      <c r="J318" s="11">
        <v>0</v>
      </c>
      <c r="K318" s="11">
        <v>0</v>
      </c>
      <c r="L318" s="11">
        <v>0</v>
      </c>
      <c r="M318" s="11">
        <v>0</v>
      </c>
      <c r="N318" s="11">
        <v>0</v>
      </c>
      <c r="O318" s="11">
        <v>0</v>
      </c>
      <c r="P318" s="11">
        <v>0</v>
      </c>
      <c r="Q318" s="11">
        <v>0</v>
      </c>
      <c r="R318" s="11">
        <v>0</v>
      </c>
      <c r="S318" s="11">
        <v>0</v>
      </c>
      <c r="T318" s="11">
        <v>0</v>
      </c>
      <c r="U318" s="11">
        <v>0</v>
      </c>
      <c r="V318" s="11">
        <v>0</v>
      </c>
    </row>
    <row r="319" spans="1:22">
      <c r="A319" s="184" t="s">
        <v>1246</v>
      </c>
      <c r="B319" s="11">
        <v>1123</v>
      </c>
      <c r="C319" s="11">
        <v>-9</v>
      </c>
      <c r="D319" s="11">
        <v>0</v>
      </c>
      <c r="E319" s="11">
        <v>0</v>
      </c>
      <c r="F319" s="11">
        <v>0</v>
      </c>
      <c r="G319" s="11">
        <v>0</v>
      </c>
      <c r="H319" s="11">
        <v>0</v>
      </c>
      <c r="I319" s="11">
        <v>0</v>
      </c>
      <c r="J319" s="11">
        <v>0</v>
      </c>
      <c r="K319" s="11">
        <v>0</v>
      </c>
      <c r="L319" s="11">
        <v>-9</v>
      </c>
      <c r="M319" s="11">
        <v>0</v>
      </c>
      <c r="N319" s="11">
        <v>0</v>
      </c>
      <c r="O319" s="11">
        <v>0</v>
      </c>
      <c r="P319" s="11">
        <v>0</v>
      </c>
      <c r="Q319" s="11">
        <v>0</v>
      </c>
      <c r="R319" s="11">
        <v>0</v>
      </c>
      <c r="S319" s="11">
        <v>1114</v>
      </c>
      <c r="T319" s="11">
        <v>1114</v>
      </c>
      <c r="U319" s="11">
        <v>0</v>
      </c>
      <c r="V319" s="11">
        <v>0</v>
      </c>
    </row>
    <row r="320" spans="1:22">
      <c r="A320" s="184" t="s">
        <v>1247</v>
      </c>
      <c r="B320" s="11">
        <v>0</v>
      </c>
      <c r="C320" s="11">
        <v>0</v>
      </c>
      <c r="D320" s="11">
        <v>0</v>
      </c>
      <c r="E320" s="11">
        <v>0</v>
      </c>
      <c r="F320" s="11">
        <v>0</v>
      </c>
      <c r="G320" s="11">
        <v>0</v>
      </c>
      <c r="H320" s="11">
        <v>0</v>
      </c>
      <c r="I320" s="11">
        <v>0</v>
      </c>
      <c r="J320" s="11">
        <v>0</v>
      </c>
      <c r="K320" s="11">
        <v>0</v>
      </c>
      <c r="L320" s="11">
        <v>0</v>
      </c>
      <c r="M320" s="11">
        <v>0</v>
      </c>
      <c r="N320" s="11">
        <v>0</v>
      </c>
      <c r="O320" s="11">
        <v>0</v>
      </c>
      <c r="P320" s="11">
        <v>0</v>
      </c>
      <c r="Q320" s="11">
        <v>0</v>
      </c>
      <c r="R320" s="11">
        <v>0</v>
      </c>
      <c r="S320" s="11">
        <v>0</v>
      </c>
      <c r="T320" s="11">
        <v>0</v>
      </c>
      <c r="U320" s="11">
        <v>0</v>
      </c>
      <c r="V320" s="11">
        <v>0</v>
      </c>
    </row>
    <row r="321" spans="1:22">
      <c r="A321" s="184" t="s">
        <v>1248</v>
      </c>
      <c r="B321" s="11">
        <v>0</v>
      </c>
      <c r="C321" s="11">
        <v>0</v>
      </c>
      <c r="D321" s="11">
        <v>0</v>
      </c>
      <c r="E321" s="11">
        <v>0</v>
      </c>
      <c r="F321" s="11">
        <v>0</v>
      </c>
      <c r="G321" s="11">
        <v>0</v>
      </c>
      <c r="H321" s="11">
        <v>0</v>
      </c>
      <c r="I321" s="11">
        <v>0</v>
      </c>
      <c r="J321" s="11">
        <v>0</v>
      </c>
      <c r="K321" s="11">
        <v>0</v>
      </c>
      <c r="L321" s="11">
        <v>0</v>
      </c>
      <c r="M321" s="11">
        <v>0</v>
      </c>
      <c r="N321" s="11">
        <v>0</v>
      </c>
      <c r="O321" s="11">
        <v>0</v>
      </c>
      <c r="P321" s="11">
        <v>0</v>
      </c>
      <c r="Q321" s="11">
        <v>0</v>
      </c>
      <c r="R321" s="11">
        <v>0</v>
      </c>
      <c r="S321" s="11">
        <v>0</v>
      </c>
      <c r="T321" s="11">
        <v>0</v>
      </c>
      <c r="U321" s="11">
        <v>0</v>
      </c>
      <c r="V321" s="11">
        <v>0</v>
      </c>
    </row>
    <row r="322" spans="1:22">
      <c r="A322" s="184" t="s">
        <v>1249</v>
      </c>
      <c r="B322" s="11">
        <v>450</v>
      </c>
      <c r="C322" s="11">
        <v>179</v>
      </c>
      <c r="D322" s="11">
        <v>0</v>
      </c>
      <c r="E322" s="11">
        <v>0</v>
      </c>
      <c r="F322" s="11">
        <v>106</v>
      </c>
      <c r="G322" s="11">
        <v>0</v>
      </c>
      <c r="H322" s="11">
        <v>0</v>
      </c>
      <c r="I322" s="11">
        <v>0</v>
      </c>
      <c r="J322" s="11">
        <v>0</v>
      </c>
      <c r="K322" s="11">
        <v>0</v>
      </c>
      <c r="L322" s="11">
        <v>73</v>
      </c>
      <c r="M322" s="11">
        <v>0</v>
      </c>
      <c r="N322" s="11">
        <v>0</v>
      </c>
      <c r="O322" s="11">
        <v>0</v>
      </c>
      <c r="P322" s="11">
        <v>0</v>
      </c>
      <c r="Q322" s="11">
        <v>0</v>
      </c>
      <c r="R322" s="11">
        <v>0</v>
      </c>
      <c r="S322" s="11">
        <v>629</v>
      </c>
      <c r="T322" s="11">
        <v>481</v>
      </c>
      <c r="U322" s="11">
        <v>148</v>
      </c>
      <c r="V322" s="11">
        <v>148</v>
      </c>
    </row>
    <row r="323" spans="1:22">
      <c r="A323" s="184" t="s">
        <v>1250</v>
      </c>
      <c r="B323" s="11">
        <v>1</v>
      </c>
      <c r="C323" s="11">
        <v>7</v>
      </c>
      <c r="D323" s="11">
        <v>0</v>
      </c>
      <c r="E323" s="11">
        <v>0</v>
      </c>
      <c r="F323" s="11">
        <v>6</v>
      </c>
      <c r="G323" s="11">
        <v>0</v>
      </c>
      <c r="H323" s="11">
        <v>0</v>
      </c>
      <c r="I323" s="11">
        <v>0</v>
      </c>
      <c r="J323" s="11">
        <v>0</v>
      </c>
      <c r="K323" s="11">
        <v>0</v>
      </c>
      <c r="L323" s="11">
        <v>1</v>
      </c>
      <c r="M323" s="11">
        <v>0</v>
      </c>
      <c r="N323" s="11">
        <v>0</v>
      </c>
      <c r="O323" s="11">
        <v>0</v>
      </c>
      <c r="P323" s="11">
        <v>0</v>
      </c>
      <c r="Q323" s="11">
        <v>0</v>
      </c>
      <c r="R323" s="11">
        <v>0</v>
      </c>
      <c r="S323" s="11">
        <v>8</v>
      </c>
      <c r="T323" s="11">
        <v>5</v>
      </c>
      <c r="U323" s="11">
        <v>3</v>
      </c>
      <c r="V323" s="11">
        <v>3</v>
      </c>
    </row>
    <row r="324" spans="1:22">
      <c r="A324" s="184" t="s">
        <v>1251</v>
      </c>
      <c r="B324" s="11">
        <v>149</v>
      </c>
      <c r="C324" s="11">
        <v>-61</v>
      </c>
      <c r="D324" s="11">
        <v>0</v>
      </c>
      <c r="E324" s="11">
        <v>0</v>
      </c>
      <c r="F324" s="11">
        <v>9</v>
      </c>
      <c r="G324" s="11">
        <v>0</v>
      </c>
      <c r="H324" s="11">
        <v>0</v>
      </c>
      <c r="I324" s="11">
        <v>0</v>
      </c>
      <c r="J324" s="11">
        <v>0</v>
      </c>
      <c r="K324" s="11">
        <v>0</v>
      </c>
      <c r="L324" s="11">
        <v>-70</v>
      </c>
      <c r="M324" s="11">
        <v>0</v>
      </c>
      <c r="N324" s="11">
        <v>0</v>
      </c>
      <c r="O324" s="11">
        <v>0</v>
      </c>
      <c r="P324" s="11">
        <v>0</v>
      </c>
      <c r="Q324" s="11">
        <v>0</v>
      </c>
      <c r="R324" s="11">
        <v>0</v>
      </c>
      <c r="S324" s="11">
        <v>88</v>
      </c>
      <c r="T324" s="11">
        <v>86</v>
      </c>
      <c r="U324" s="11">
        <v>2</v>
      </c>
      <c r="V324" s="11">
        <v>2</v>
      </c>
    </row>
    <row r="325" spans="1:22">
      <c r="A325" s="184" t="s">
        <v>1252</v>
      </c>
      <c r="B325" s="11">
        <v>34</v>
      </c>
      <c r="C325" s="11">
        <v>45</v>
      </c>
      <c r="D325" s="11">
        <v>0</v>
      </c>
      <c r="E325" s="11">
        <v>0</v>
      </c>
      <c r="F325" s="11">
        <v>60</v>
      </c>
      <c r="G325" s="11">
        <v>0</v>
      </c>
      <c r="H325" s="11">
        <v>0</v>
      </c>
      <c r="I325" s="11">
        <v>0</v>
      </c>
      <c r="J325" s="11">
        <v>0</v>
      </c>
      <c r="K325" s="11">
        <v>0</v>
      </c>
      <c r="L325" s="11">
        <v>-15</v>
      </c>
      <c r="M325" s="11">
        <v>0</v>
      </c>
      <c r="N325" s="11">
        <v>0</v>
      </c>
      <c r="O325" s="11">
        <v>0</v>
      </c>
      <c r="P325" s="11">
        <v>0</v>
      </c>
      <c r="Q325" s="11">
        <v>0</v>
      </c>
      <c r="R325" s="11">
        <v>0</v>
      </c>
      <c r="S325" s="11">
        <v>79</v>
      </c>
      <c r="T325" s="11">
        <v>74</v>
      </c>
      <c r="U325" s="11">
        <v>5</v>
      </c>
      <c r="V325" s="11">
        <v>5</v>
      </c>
    </row>
    <row r="326" spans="1:22">
      <c r="A326" s="184" t="s">
        <v>1253</v>
      </c>
      <c r="B326" s="11">
        <v>0</v>
      </c>
      <c r="C326" s="11">
        <v>5</v>
      </c>
      <c r="D326" s="11">
        <v>0</v>
      </c>
      <c r="E326" s="11">
        <v>0</v>
      </c>
      <c r="F326" s="11">
        <v>2</v>
      </c>
      <c r="G326" s="11">
        <v>0</v>
      </c>
      <c r="H326" s="11">
        <v>0</v>
      </c>
      <c r="I326" s="11">
        <v>0</v>
      </c>
      <c r="J326" s="11">
        <v>0</v>
      </c>
      <c r="K326" s="11">
        <v>0</v>
      </c>
      <c r="L326" s="11">
        <v>3</v>
      </c>
      <c r="M326" s="11">
        <v>0</v>
      </c>
      <c r="N326" s="11">
        <v>0</v>
      </c>
      <c r="O326" s="11">
        <v>0</v>
      </c>
      <c r="P326" s="11">
        <v>0</v>
      </c>
      <c r="Q326" s="11">
        <v>0</v>
      </c>
      <c r="R326" s="11">
        <v>0</v>
      </c>
      <c r="S326" s="11">
        <v>5</v>
      </c>
      <c r="T326" s="11">
        <v>5</v>
      </c>
      <c r="U326" s="11">
        <v>0</v>
      </c>
      <c r="V326" s="11">
        <v>0</v>
      </c>
    </row>
    <row r="327" spans="1:22">
      <c r="A327" s="184" t="s">
        <v>1254</v>
      </c>
      <c r="B327" s="11">
        <v>0</v>
      </c>
      <c r="C327" s="11">
        <v>0</v>
      </c>
      <c r="D327" s="11">
        <v>0</v>
      </c>
      <c r="E327" s="11">
        <v>0</v>
      </c>
      <c r="F327" s="11">
        <v>0</v>
      </c>
      <c r="G327" s="11">
        <v>0</v>
      </c>
      <c r="H327" s="11">
        <v>0</v>
      </c>
      <c r="I327" s="11">
        <v>0</v>
      </c>
      <c r="J327" s="11">
        <v>0</v>
      </c>
      <c r="K327" s="11">
        <v>0</v>
      </c>
      <c r="L327" s="11">
        <v>0</v>
      </c>
      <c r="M327" s="11">
        <v>0</v>
      </c>
      <c r="N327" s="11">
        <v>0</v>
      </c>
      <c r="O327" s="11">
        <v>0</v>
      </c>
      <c r="P327" s="11">
        <v>0</v>
      </c>
      <c r="Q327" s="11">
        <v>0</v>
      </c>
      <c r="R327" s="11">
        <v>0</v>
      </c>
      <c r="S327" s="11">
        <v>0</v>
      </c>
      <c r="T327" s="11">
        <v>0</v>
      </c>
      <c r="U327" s="11">
        <v>0</v>
      </c>
      <c r="V327" s="11">
        <v>0</v>
      </c>
    </row>
    <row r="328" spans="1:22">
      <c r="A328" s="184" t="s">
        <v>1255</v>
      </c>
      <c r="B328" s="11">
        <v>102</v>
      </c>
      <c r="C328" s="11">
        <v>569</v>
      </c>
      <c r="D328" s="11">
        <v>0</v>
      </c>
      <c r="E328" s="11">
        <v>36</v>
      </c>
      <c r="F328" s="11">
        <v>259</v>
      </c>
      <c r="G328" s="11">
        <v>0</v>
      </c>
      <c r="H328" s="11">
        <v>0</v>
      </c>
      <c r="I328" s="11">
        <v>0</v>
      </c>
      <c r="J328" s="11">
        <v>0</v>
      </c>
      <c r="K328" s="11">
        <v>0</v>
      </c>
      <c r="L328" s="11">
        <v>274</v>
      </c>
      <c r="M328" s="11">
        <v>0</v>
      </c>
      <c r="N328" s="11">
        <v>0</v>
      </c>
      <c r="O328" s="11">
        <v>0</v>
      </c>
      <c r="P328" s="11">
        <v>0</v>
      </c>
      <c r="Q328" s="11">
        <v>0</v>
      </c>
      <c r="R328" s="11">
        <v>0</v>
      </c>
      <c r="S328" s="11">
        <v>671</v>
      </c>
      <c r="T328" s="11">
        <v>671</v>
      </c>
      <c r="U328" s="11">
        <v>0</v>
      </c>
      <c r="V328" s="11">
        <v>0</v>
      </c>
    </row>
    <row r="329" spans="1:22">
      <c r="A329" s="184" t="s">
        <v>1256</v>
      </c>
      <c r="B329" s="11">
        <v>0</v>
      </c>
      <c r="C329" s="11">
        <v>0</v>
      </c>
      <c r="D329" s="11">
        <v>0</v>
      </c>
      <c r="E329" s="11">
        <v>0</v>
      </c>
      <c r="F329" s="11">
        <v>0</v>
      </c>
      <c r="G329" s="11">
        <v>0</v>
      </c>
      <c r="H329" s="11">
        <v>0</v>
      </c>
      <c r="I329" s="11">
        <v>0</v>
      </c>
      <c r="J329" s="11">
        <v>0</v>
      </c>
      <c r="K329" s="11">
        <v>0</v>
      </c>
      <c r="L329" s="11">
        <v>0</v>
      </c>
      <c r="M329" s="11">
        <v>0</v>
      </c>
      <c r="N329" s="11">
        <v>0</v>
      </c>
      <c r="O329" s="11">
        <v>0</v>
      </c>
      <c r="P329" s="11">
        <v>0</v>
      </c>
      <c r="Q329" s="11">
        <v>0</v>
      </c>
      <c r="R329" s="11">
        <v>0</v>
      </c>
      <c r="S329" s="11">
        <v>0</v>
      </c>
      <c r="T329" s="11">
        <v>0</v>
      </c>
      <c r="U329" s="11">
        <v>0</v>
      </c>
      <c r="V329" s="11">
        <v>0</v>
      </c>
    </row>
    <row r="330" spans="1:22">
      <c r="A330" s="184" t="s">
        <v>1257</v>
      </c>
      <c r="B330" s="11">
        <v>25</v>
      </c>
      <c r="C330" s="11">
        <v>-20</v>
      </c>
      <c r="D330" s="11">
        <v>0</v>
      </c>
      <c r="E330" s="11">
        <v>0</v>
      </c>
      <c r="F330" s="11">
        <v>0</v>
      </c>
      <c r="G330" s="11">
        <v>0</v>
      </c>
      <c r="H330" s="11">
        <v>0</v>
      </c>
      <c r="I330" s="11">
        <v>0</v>
      </c>
      <c r="J330" s="11">
        <v>0</v>
      </c>
      <c r="K330" s="11">
        <v>0</v>
      </c>
      <c r="L330" s="11">
        <v>-20</v>
      </c>
      <c r="M330" s="11">
        <v>0</v>
      </c>
      <c r="N330" s="11">
        <v>0</v>
      </c>
      <c r="O330" s="11">
        <v>0</v>
      </c>
      <c r="P330" s="11">
        <v>0</v>
      </c>
      <c r="Q330" s="11">
        <v>0</v>
      </c>
      <c r="R330" s="11">
        <v>0</v>
      </c>
      <c r="S330" s="11">
        <v>5</v>
      </c>
      <c r="T330" s="11">
        <v>5</v>
      </c>
      <c r="U330" s="11">
        <v>0</v>
      </c>
      <c r="V330" s="11">
        <v>0</v>
      </c>
    </row>
    <row r="331" spans="1:22">
      <c r="A331" s="184" t="s">
        <v>1258</v>
      </c>
      <c r="B331" s="11">
        <v>0</v>
      </c>
      <c r="C331" s="11">
        <v>0</v>
      </c>
      <c r="D331" s="11">
        <v>0</v>
      </c>
      <c r="E331" s="11">
        <v>0</v>
      </c>
      <c r="F331" s="11">
        <v>0</v>
      </c>
      <c r="G331" s="11">
        <v>0</v>
      </c>
      <c r="H331" s="11">
        <v>0</v>
      </c>
      <c r="I331" s="11">
        <v>0</v>
      </c>
      <c r="J331" s="11">
        <v>0</v>
      </c>
      <c r="K331" s="11">
        <v>0</v>
      </c>
      <c r="L331" s="11">
        <v>0</v>
      </c>
      <c r="M331" s="11">
        <v>0</v>
      </c>
      <c r="N331" s="11">
        <v>0</v>
      </c>
      <c r="O331" s="11">
        <v>0</v>
      </c>
      <c r="P331" s="11">
        <v>0</v>
      </c>
      <c r="Q331" s="11">
        <v>0</v>
      </c>
      <c r="R331" s="11">
        <v>0</v>
      </c>
      <c r="S331" s="11">
        <v>0</v>
      </c>
      <c r="T331" s="11">
        <v>0</v>
      </c>
      <c r="U331" s="11">
        <v>0</v>
      </c>
      <c r="V331" s="11">
        <v>0</v>
      </c>
    </row>
    <row r="332" spans="1:22">
      <c r="A332" s="184" t="s">
        <v>1259</v>
      </c>
      <c r="B332" s="11">
        <v>30</v>
      </c>
      <c r="C332" s="11">
        <v>-30</v>
      </c>
      <c r="D332" s="11">
        <v>0</v>
      </c>
      <c r="E332" s="11">
        <v>0</v>
      </c>
      <c r="F332" s="11">
        <v>0</v>
      </c>
      <c r="G332" s="11">
        <v>0</v>
      </c>
      <c r="H332" s="11">
        <v>0</v>
      </c>
      <c r="I332" s="11">
        <v>0</v>
      </c>
      <c r="J332" s="11">
        <v>0</v>
      </c>
      <c r="K332" s="11">
        <v>0</v>
      </c>
      <c r="L332" s="11">
        <v>-30</v>
      </c>
      <c r="M332" s="11">
        <v>0</v>
      </c>
      <c r="N332" s="11">
        <v>0</v>
      </c>
      <c r="O332" s="11">
        <v>0</v>
      </c>
      <c r="P332" s="11">
        <v>0</v>
      </c>
      <c r="Q332" s="11">
        <v>0</v>
      </c>
      <c r="R332" s="11">
        <v>0</v>
      </c>
      <c r="S332" s="11">
        <v>0</v>
      </c>
      <c r="T332" s="11">
        <v>0</v>
      </c>
      <c r="U332" s="11">
        <v>0</v>
      </c>
      <c r="V332" s="11">
        <v>0</v>
      </c>
    </row>
    <row r="333" spans="1:22">
      <c r="A333" s="184" t="s">
        <v>1260</v>
      </c>
      <c r="B333" s="11">
        <v>89</v>
      </c>
      <c r="C333" s="11">
        <v>1132</v>
      </c>
      <c r="D333" s="11">
        <v>0</v>
      </c>
      <c r="E333" s="11">
        <v>1</v>
      </c>
      <c r="F333" s="11">
        <v>0</v>
      </c>
      <c r="G333" s="11">
        <v>0</v>
      </c>
      <c r="H333" s="11">
        <v>0</v>
      </c>
      <c r="I333" s="11">
        <v>0</v>
      </c>
      <c r="J333" s="11">
        <v>0</v>
      </c>
      <c r="K333" s="11">
        <v>0</v>
      </c>
      <c r="L333" s="11">
        <v>1131</v>
      </c>
      <c r="M333" s="11">
        <v>0</v>
      </c>
      <c r="N333" s="11">
        <v>0</v>
      </c>
      <c r="O333" s="11">
        <v>0</v>
      </c>
      <c r="P333" s="11">
        <v>0</v>
      </c>
      <c r="Q333" s="11">
        <v>0</v>
      </c>
      <c r="R333" s="11">
        <v>0</v>
      </c>
      <c r="S333" s="11">
        <v>1221</v>
      </c>
      <c r="T333" s="11">
        <v>1220</v>
      </c>
      <c r="U333" s="11">
        <v>1</v>
      </c>
      <c r="V333" s="11">
        <v>1</v>
      </c>
    </row>
    <row r="334" spans="1:22">
      <c r="A334" s="184" t="s">
        <v>1261</v>
      </c>
      <c r="B334" s="11">
        <v>70</v>
      </c>
      <c r="C334" s="11">
        <v>8</v>
      </c>
      <c r="D334" s="11">
        <v>0</v>
      </c>
      <c r="E334" s="11">
        <v>0</v>
      </c>
      <c r="F334" s="11">
        <v>0</v>
      </c>
      <c r="G334" s="11">
        <v>0</v>
      </c>
      <c r="H334" s="11">
        <v>0</v>
      </c>
      <c r="I334" s="11">
        <v>0</v>
      </c>
      <c r="J334" s="11">
        <v>0</v>
      </c>
      <c r="K334" s="11">
        <v>0</v>
      </c>
      <c r="L334" s="11">
        <v>8</v>
      </c>
      <c r="M334" s="11">
        <v>0</v>
      </c>
      <c r="N334" s="11">
        <v>0</v>
      </c>
      <c r="O334" s="11">
        <v>0</v>
      </c>
      <c r="P334" s="11">
        <v>0</v>
      </c>
      <c r="Q334" s="11">
        <v>0</v>
      </c>
      <c r="R334" s="11">
        <v>0</v>
      </c>
      <c r="S334" s="11">
        <v>78</v>
      </c>
      <c r="T334" s="11">
        <v>78</v>
      </c>
      <c r="U334" s="11">
        <v>0</v>
      </c>
      <c r="V334" s="11">
        <v>0</v>
      </c>
    </row>
    <row r="335" spans="1:22">
      <c r="A335" s="184" t="s">
        <v>723</v>
      </c>
      <c r="B335" s="11">
        <v>22</v>
      </c>
      <c r="C335" s="11">
        <v>42</v>
      </c>
      <c r="D335" s="11">
        <v>0</v>
      </c>
      <c r="E335" s="11">
        <v>0</v>
      </c>
      <c r="F335" s="11">
        <v>28</v>
      </c>
      <c r="G335" s="11">
        <v>0</v>
      </c>
      <c r="H335" s="11">
        <v>0</v>
      </c>
      <c r="I335" s="11">
        <v>0</v>
      </c>
      <c r="J335" s="11">
        <v>0</v>
      </c>
      <c r="K335" s="11">
        <v>0</v>
      </c>
      <c r="L335" s="11">
        <v>14</v>
      </c>
      <c r="M335" s="11">
        <v>0</v>
      </c>
      <c r="N335" s="11">
        <v>0</v>
      </c>
      <c r="O335" s="11">
        <v>0</v>
      </c>
      <c r="P335" s="11">
        <v>0</v>
      </c>
      <c r="Q335" s="11">
        <v>0</v>
      </c>
      <c r="R335" s="11">
        <v>0</v>
      </c>
      <c r="S335" s="11">
        <v>64</v>
      </c>
      <c r="T335" s="11">
        <v>62</v>
      </c>
      <c r="U335" s="11">
        <v>2</v>
      </c>
      <c r="V335" s="11">
        <v>2</v>
      </c>
    </row>
    <row r="336" spans="1:22">
      <c r="A336" s="184" t="s">
        <v>725</v>
      </c>
      <c r="B336" s="11">
        <v>4131</v>
      </c>
      <c r="C336" s="11">
        <v>828</v>
      </c>
      <c r="D336" s="11">
        <v>0</v>
      </c>
      <c r="E336" s="11">
        <v>7</v>
      </c>
      <c r="F336" s="11">
        <v>185</v>
      </c>
      <c r="G336" s="11">
        <v>0</v>
      </c>
      <c r="H336" s="11">
        <v>0</v>
      </c>
      <c r="I336" s="11">
        <v>0</v>
      </c>
      <c r="J336" s="11">
        <v>0</v>
      </c>
      <c r="K336" s="11">
        <v>0</v>
      </c>
      <c r="L336" s="11">
        <v>636</v>
      </c>
      <c r="M336" s="11">
        <v>0</v>
      </c>
      <c r="N336" s="11">
        <v>0</v>
      </c>
      <c r="O336" s="11">
        <v>0</v>
      </c>
      <c r="P336" s="11">
        <v>0</v>
      </c>
      <c r="Q336" s="11">
        <v>0</v>
      </c>
      <c r="R336" s="11">
        <v>0</v>
      </c>
      <c r="S336" s="11">
        <v>4959</v>
      </c>
      <c r="T336" s="11">
        <v>4954</v>
      </c>
      <c r="U336" s="11">
        <v>5</v>
      </c>
      <c r="V336" s="11">
        <v>5</v>
      </c>
    </row>
    <row r="337" spans="1:22">
      <c r="A337" s="184" t="s">
        <v>1262</v>
      </c>
      <c r="B337" s="11">
        <v>150</v>
      </c>
      <c r="C337" s="11">
        <v>-52</v>
      </c>
      <c r="D337" s="11">
        <v>0</v>
      </c>
      <c r="E337" s="11">
        <v>0</v>
      </c>
      <c r="F337" s="11">
        <v>0</v>
      </c>
      <c r="G337" s="11">
        <v>0</v>
      </c>
      <c r="H337" s="11">
        <v>0</v>
      </c>
      <c r="I337" s="11">
        <v>0</v>
      </c>
      <c r="J337" s="11">
        <v>0</v>
      </c>
      <c r="K337" s="11">
        <v>0</v>
      </c>
      <c r="L337" s="11">
        <v>-52</v>
      </c>
      <c r="M337" s="11">
        <v>0</v>
      </c>
      <c r="N337" s="11">
        <v>0</v>
      </c>
      <c r="O337" s="11">
        <v>0</v>
      </c>
      <c r="P337" s="11">
        <v>0</v>
      </c>
      <c r="Q337" s="11">
        <v>0</v>
      </c>
      <c r="R337" s="11">
        <v>0</v>
      </c>
      <c r="S337" s="11">
        <v>98</v>
      </c>
      <c r="T337" s="11">
        <v>98</v>
      </c>
      <c r="U337" s="11">
        <v>0</v>
      </c>
      <c r="V337" s="11">
        <v>0</v>
      </c>
    </row>
    <row r="338" spans="1:22">
      <c r="A338" s="184" t="s">
        <v>1263</v>
      </c>
      <c r="B338" s="11">
        <v>0</v>
      </c>
      <c r="C338" s="11">
        <v>0</v>
      </c>
      <c r="D338" s="11">
        <v>0</v>
      </c>
      <c r="E338" s="11">
        <v>0</v>
      </c>
      <c r="F338" s="11">
        <v>0</v>
      </c>
      <c r="G338" s="11">
        <v>0</v>
      </c>
      <c r="H338" s="11">
        <v>0</v>
      </c>
      <c r="I338" s="11">
        <v>0</v>
      </c>
      <c r="J338" s="11">
        <v>0</v>
      </c>
      <c r="K338" s="11">
        <v>0</v>
      </c>
      <c r="L338" s="11">
        <v>0</v>
      </c>
      <c r="M338" s="11">
        <v>0</v>
      </c>
      <c r="N338" s="11">
        <v>0</v>
      </c>
      <c r="O338" s="11">
        <v>0</v>
      </c>
      <c r="P338" s="11">
        <v>0</v>
      </c>
      <c r="Q338" s="11">
        <v>0</v>
      </c>
      <c r="R338" s="11">
        <v>0</v>
      </c>
      <c r="S338" s="11">
        <v>0</v>
      </c>
      <c r="T338" s="11">
        <v>0</v>
      </c>
      <c r="U338" s="11">
        <v>0</v>
      </c>
      <c r="V338" s="11">
        <v>0</v>
      </c>
    </row>
    <row r="339" spans="1:22">
      <c r="A339" s="184" t="s">
        <v>1264</v>
      </c>
      <c r="B339" s="11">
        <v>0</v>
      </c>
      <c r="C339" s="11">
        <v>306</v>
      </c>
      <c r="D339" s="11">
        <v>0</v>
      </c>
      <c r="E339" s="11">
        <v>3</v>
      </c>
      <c r="F339" s="11">
        <v>106</v>
      </c>
      <c r="G339" s="11">
        <v>0</v>
      </c>
      <c r="H339" s="11">
        <v>0</v>
      </c>
      <c r="I339" s="11">
        <v>0</v>
      </c>
      <c r="J339" s="11">
        <v>0</v>
      </c>
      <c r="K339" s="11">
        <v>0</v>
      </c>
      <c r="L339" s="11">
        <v>197</v>
      </c>
      <c r="M339" s="11">
        <v>0</v>
      </c>
      <c r="N339" s="11">
        <v>0</v>
      </c>
      <c r="O339" s="11">
        <v>0</v>
      </c>
      <c r="P339" s="11">
        <v>0</v>
      </c>
      <c r="Q339" s="11">
        <v>0</v>
      </c>
      <c r="R339" s="11">
        <v>0</v>
      </c>
      <c r="S339" s="11">
        <v>306</v>
      </c>
      <c r="T339" s="11">
        <v>303</v>
      </c>
      <c r="U339" s="11">
        <v>3</v>
      </c>
      <c r="V339" s="11">
        <v>3</v>
      </c>
    </row>
    <row r="340" spans="1:22">
      <c r="A340" s="184" t="s">
        <v>1265</v>
      </c>
      <c r="B340" s="11">
        <v>26</v>
      </c>
      <c r="C340" s="11">
        <v>530</v>
      </c>
      <c r="D340" s="11">
        <v>0</v>
      </c>
      <c r="E340" s="11">
        <v>0</v>
      </c>
      <c r="F340" s="11">
        <v>0</v>
      </c>
      <c r="G340" s="11">
        <v>0</v>
      </c>
      <c r="H340" s="11">
        <v>0</v>
      </c>
      <c r="I340" s="11">
        <v>0</v>
      </c>
      <c r="J340" s="11">
        <v>0</v>
      </c>
      <c r="K340" s="11">
        <v>0</v>
      </c>
      <c r="L340" s="11">
        <v>530</v>
      </c>
      <c r="M340" s="11">
        <v>0</v>
      </c>
      <c r="N340" s="11">
        <v>0</v>
      </c>
      <c r="O340" s="11">
        <v>0</v>
      </c>
      <c r="P340" s="11">
        <v>0</v>
      </c>
      <c r="Q340" s="11">
        <v>0</v>
      </c>
      <c r="R340" s="11">
        <v>0</v>
      </c>
      <c r="S340" s="11">
        <v>556</v>
      </c>
      <c r="T340" s="11">
        <v>556</v>
      </c>
      <c r="U340" s="11">
        <v>0</v>
      </c>
      <c r="V340" s="11">
        <v>0</v>
      </c>
    </row>
    <row r="341" spans="1:22">
      <c r="A341" s="184" t="s">
        <v>1266</v>
      </c>
      <c r="B341" s="11">
        <v>0</v>
      </c>
      <c r="C341" s="11">
        <v>0</v>
      </c>
      <c r="D341" s="11">
        <v>0</v>
      </c>
      <c r="E341" s="11">
        <v>0</v>
      </c>
      <c r="F341" s="11">
        <v>0</v>
      </c>
      <c r="G341" s="11">
        <v>0</v>
      </c>
      <c r="H341" s="11">
        <v>0</v>
      </c>
      <c r="I341" s="11">
        <v>0</v>
      </c>
      <c r="J341" s="11">
        <v>0</v>
      </c>
      <c r="K341" s="11">
        <v>0</v>
      </c>
      <c r="L341" s="11">
        <v>0</v>
      </c>
      <c r="M341" s="11">
        <v>0</v>
      </c>
      <c r="N341" s="11">
        <v>0</v>
      </c>
      <c r="O341" s="11">
        <v>0</v>
      </c>
      <c r="P341" s="11">
        <v>0</v>
      </c>
      <c r="Q341" s="11">
        <v>0</v>
      </c>
      <c r="R341" s="11">
        <v>0</v>
      </c>
      <c r="S341" s="11">
        <v>0</v>
      </c>
      <c r="T341" s="11">
        <v>0</v>
      </c>
      <c r="U341" s="11">
        <v>0</v>
      </c>
      <c r="V341" s="11">
        <v>0</v>
      </c>
    </row>
    <row r="342" spans="1:22">
      <c r="A342" s="184" t="s">
        <v>1267</v>
      </c>
      <c r="B342" s="11">
        <v>89</v>
      </c>
      <c r="C342" s="11">
        <v>118</v>
      </c>
      <c r="D342" s="11">
        <v>0</v>
      </c>
      <c r="E342" s="11">
        <v>0</v>
      </c>
      <c r="F342" s="11">
        <v>37</v>
      </c>
      <c r="G342" s="11">
        <v>0</v>
      </c>
      <c r="H342" s="11">
        <v>0</v>
      </c>
      <c r="I342" s="11">
        <v>0</v>
      </c>
      <c r="J342" s="11">
        <v>0</v>
      </c>
      <c r="K342" s="11">
        <v>0</v>
      </c>
      <c r="L342" s="11">
        <v>81</v>
      </c>
      <c r="M342" s="11">
        <v>0</v>
      </c>
      <c r="N342" s="11">
        <v>0</v>
      </c>
      <c r="O342" s="11">
        <v>0</v>
      </c>
      <c r="P342" s="11">
        <v>0</v>
      </c>
      <c r="Q342" s="11">
        <v>0</v>
      </c>
      <c r="R342" s="11">
        <v>0</v>
      </c>
      <c r="S342" s="11">
        <v>207</v>
      </c>
      <c r="T342" s="11">
        <v>205</v>
      </c>
      <c r="U342" s="11">
        <v>2</v>
      </c>
      <c r="V342" s="11">
        <v>2</v>
      </c>
    </row>
    <row r="343" spans="1:22">
      <c r="A343" s="184" t="s">
        <v>1268</v>
      </c>
      <c r="B343" s="11">
        <v>0</v>
      </c>
      <c r="C343" s="11">
        <v>0</v>
      </c>
      <c r="D343" s="11">
        <v>0</v>
      </c>
      <c r="E343" s="11">
        <v>0</v>
      </c>
      <c r="F343" s="11">
        <v>0</v>
      </c>
      <c r="G343" s="11">
        <v>0</v>
      </c>
      <c r="H343" s="11">
        <v>0</v>
      </c>
      <c r="I343" s="11">
        <v>0</v>
      </c>
      <c r="J343" s="11">
        <v>0</v>
      </c>
      <c r="K343" s="11">
        <v>0</v>
      </c>
      <c r="L343" s="11">
        <v>0</v>
      </c>
      <c r="M343" s="11">
        <v>0</v>
      </c>
      <c r="N343" s="11">
        <v>0</v>
      </c>
      <c r="O343" s="11">
        <v>0</v>
      </c>
      <c r="P343" s="11">
        <v>0</v>
      </c>
      <c r="Q343" s="11">
        <v>0</v>
      </c>
      <c r="R343" s="11">
        <v>0</v>
      </c>
      <c r="S343" s="11">
        <v>0</v>
      </c>
      <c r="T343" s="11">
        <v>0</v>
      </c>
      <c r="U343" s="11">
        <v>0</v>
      </c>
      <c r="V343" s="11">
        <v>0</v>
      </c>
    </row>
    <row r="344" spans="1:22">
      <c r="A344" s="184" t="s">
        <v>1269</v>
      </c>
      <c r="B344" s="11">
        <v>858</v>
      </c>
      <c r="C344" s="11">
        <v>-168</v>
      </c>
      <c r="D344" s="11">
        <v>0</v>
      </c>
      <c r="E344" s="11">
        <v>0</v>
      </c>
      <c r="F344" s="11">
        <v>0</v>
      </c>
      <c r="G344" s="11">
        <v>0</v>
      </c>
      <c r="H344" s="11">
        <v>0</v>
      </c>
      <c r="I344" s="11">
        <v>0</v>
      </c>
      <c r="J344" s="11">
        <v>0</v>
      </c>
      <c r="K344" s="11">
        <v>0</v>
      </c>
      <c r="L344" s="11">
        <v>-168</v>
      </c>
      <c r="M344" s="11">
        <v>0</v>
      </c>
      <c r="N344" s="11">
        <v>0</v>
      </c>
      <c r="O344" s="11">
        <v>0</v>
      </c>
      <c r="P344" s="11">
        <v>0</v>
      </c>
      <c r="Q344" s="11">
        <v>0</v>
      </c>
      <c r="R344" s="11">
        <v>0</v>
      </c>
      <c r="S344" s="11">
        <v>690</v>
      </c>
      <c r="T344" s="11">
        <v>690</v>
      </c>
      <c r="U344" s="11">
        <v>0</v>
      </c>
      <c r="V344" s="11">
        <v>0</v>
      </c>
    </row>
    <row r="345" spans="1:22">
      <c r="A345" s="184" t="s">
        <v>1270</v>
      </c>
      <c r="B345" s="11">
        <v>3000</v>
      </c>
      <c r="C345" s="11">
        <v>48</v>
      </c>
      <c r="D345" s="11">
        <v>0</v>
      </c>
      <c r="E345" s="11">
        <v>0</v>
      </c>
      <c r="F345" s="11">
        <v>0</v>
      </c>
      <c r="G345" s="11">
        <v>0</v>
      </c>
      <c r="H345" s="11">
        <v>0</v>
      </c>
      <c r="I345" s="11">
        <v>0</v>
      </c>
      <c r="J345" s="11">
        <v>0</v>
      </c>
      <c r="K345" s="11">
        <v>0</v>
      </c>
      <c r="L345" s="11">
        <v>48</v>
      </c>
      <c r="M345" s="11">
        <v>0</v>
      </c>
      <c r="N345" s="11">
        <v>0</v>
      </c>
      <c r="O345" s="11">
        <v>0</v>
      </c>
      <c r="P345" s="11">
        <v>0</v>
      </c>
      <c r="Q345" s="11">
        <v>0</v>
      </c>
      <c r="R345" s="11">
        <v>0</v>
      </c>
      <c r="S345" s="11">
        <v>3048</v>
      </c>
      <c r="T345" s="11">
        <v>3048</v>
      </c>
      <c r="U345" s="11">
        <v>0</v>
      </c>
      <c r="V345" s="11">
        <v>0</v>
      </c>
    </row>
    <row r="346" spans="1:22">
      <c r="A346" s="184" t="s">
        <v>1271</v>
      </c>
      <c r="B346" s="11">
        <v>0</v>
      </c>
      <c r="C346" s="11">
        <v>33</v>
      </c>
      <c r="D346" s="11">
        <v>0</v>
      </c>
      <c r="E346" s="11">
        <v>4</v>
      </c>
      <c r="F346" s="11">
        <v>25</v>
      </c>
      <c r="G346" s="11">
        <v>0</v>
      </c>
      <c r="H346" s="11">
        <v>0</v>
      </c>
      <c r="I346" s="11">
        <v>0</v>
      </c>
      <c r="J346" s="11">
        <v>0</v>
      </c>
      <c r="K346" s="11">
        <v>0</v>
      </c>
      <c r="L346" s="11">
        <v>4</v>
      </c>
      <c r="M346" s="11">
        <v>0</v>
      </c>
      <c r="N346" s="11">
        <v>0</v>
      </c>
      <c r="O346" s="11">
        <v>0</v>
      </c>
      <c r="P346" s="11">
        <v>0</v>
      </c>
      <c r="Q346" s="11">
        <v>0</v>
      </c>
      <c r="R346" s="11">
        <v>0</v>
      </c>
      <c r="S346" s="11">
        <v>33</v>
      </c>
      <c r="T346" s="11">
        <v>33</v>
      </c>
      <c r="U346" s="11">
        <v>0</v>
      </c>
      <c r="V346" s="11">
        <v>0</v>
      </c>
    </row>
    <row r="347" spans="1:22">
      <c r="A347" s="184" t="s">
        <v>1272</v>
      </c>
      <c r="B347" s="11">
        <v>0</v>
      </c>
      <c r="C347" s="11">
        <v>17</v>
      </c>
      <c r="D347" s="11">
        <v>0</v>
      </c>
      <c r="E347" s="11">
        <v>0</v>
      </c>
      <c r="F347" s="11">
        <v>17</v>
      </c>
      <c r="G347" s="11">
        <v>0</v>
      </c>
      <c r="H347" s="11">
        <v>0</v>
      </c>
      <c r="I347" s="11">
        <v>0</v>
      </c>
      <c r="J347" s="11">
        <v>0</v>
      </c>
      <c r="K347" s="11">
        <v>0</v>
      </c>
      <c r="L347" s="11">
        <v>0</v>
      </c>
      <c r="M347" s="11">
        <v>0</v>
      </c>
      <c r="N347" s="11">
        <v>0</v>
      </c>
      <c r="O347" s="11">
        <v>0</v>
      </c>
      <c r="P347" s="11">
        <v>0</v>
      </c>
      <c r="Q347" s="11">
        <v>0</v>
      </c>
      <c r="R347" s="11">
        <v>0</v>
      </c>
      <c r="S347" s="11">
        <v>17</v>
      </c>
      <c r="T347" s="11">
        <v>17</v>
      </c>
      <c r="U347" s="11">
        <v>0</v>
      </c>
      <c r="V347" s="11">
        <v>0</v>
      </c>
    </row>
    <row r="348" spans="1:22">
      <c r="A348" s="184" t="s">
        <v>792</v>
      </c>
      <c r="B348" s="11">
        <v>8</v>
      </c>
      <c r="C348" s="11">
        <v>-4</v>
      </c>
      <c r="D348" s="11">
        <v>0</v>
      </c>
      <c r="E348" s="11">
        <v>0</v>
      </c>
      <c r="F348" s="11">
        <v>0</v>
      </c>
      <c r="G348" s="11">
        <v>0</v>
      </c>
      <c r="H348" s="11">
        <v>0</v>
      </c>
      <c r="I348" s="11">
        <v>0</v>
      </c>
      <c r="J348" s="11">
        <v>0</v>
      </c>
      <c r="K348" s="11">
        <v>0</v>
      </c>
      <c r="L348" s="11">
        <v>-4</v>
      </c>
      <c r="M348" s="11">
        <v>0</v>
      </c>
      <c r="N348" s="11">
        <v>0</v>
      </c>
      <c r="O348" s="11">
        <v>0</v>
      </c>
      <c r="P348" s="11">
        <v>0</v>
      </c>
      <c r="Q348" s="11">
        <v>0</v>
      </c>
      <c r="R348" s="11">
        <v>0</v>
      </c>
      <c r="S348" s="11">
        <v>4</v>
      </c>
      <c r="T348" s="11">
        <v>4</v>
      </c>
      <c r="U348" s="11">
        <v>0</v>
      </c>
      <c r="V348" s="11">
        <v>0</v>
      </c>
    </row>
    <row r="349" spans="1:22">
      <c r="A349" s="184" t="s">
        <v>794</v>
      </c>
      <c r="B349" s="11">
        <v>772</v>
      </c>
      <c r="C349" s="11">
        <v>731</v>
      </c>
      <c r="D349" s="11">
        <v>0</v>
      </c>
      <c r="E349" s="11">
        <v>0</v>
      </c>
      <c r="F349" s="11">
        <v>0</v>
      </c>
      <c r="G349" s="11">
        <v>249</v>
      </c>
      <c r="H349" s="11">
        <v>0</v>
      </c>
      <c r="I349" s="11">
        <v>0</v>
      </c>
      <c r="J349" s="11">
        <v>0</v>
      </c>
      <c r="K349" s="11">
        <v>0</v>
      </c>
      <c r="L349" s="11">
        <v>482</v>
      </c>
      <c r="M349" s="11">
        <v>0</v>
      </c>
      <c r="N349" s="11">
        <v>0</v>
      </c>
      <c r="O349" s="11">
        <v>0</v>
      </c>
      <c r="P349" s="11">
        <v>0</v>
      </c>
      <c r="Q349" s="11">
        <v>0</v>
      </c>
      <c r="R349" s="11">
        <v>0</v>
      </c>
      <c r="S349" s="11">
        <v>1503</v>
      </c>
      <c r="T349" s="11">
        <v>1503</v>
      </c>
      <c r="U349" s="11">
        <v>0</v>
      </c>
      <c r="V349" s="11">
        <v>0</v>
      </c>
    </row>
    <row r="350" spans="1:22">
      <c r="A350" s="184" t="s">
        <v>1273</v>
      </c>
      <c r="B350" s="11">
        <v>120</v>
      </c>
      <c r="C350" s="11">
        <v>-45</v>
      </c>
      <c r="D350" s="11">
        <v>0</v>
      </c>
      <c r="E350" s="11">
        <v>0</v>
      </c>
      <c r="F350" s="11">
        <v>0</v>
      </c>
      <c r="G350" s="11">
        <v>0</v>
      </c>
      <c r="H350" s="11">
        <v>0</v>
      </c>
      <c r="I350" s="11">
        <v>0</v>
      </c>
      <c r="J350" s="11">
        <v>0</v>
      </c>
      <c r="K350" s="11">
        <v>0</v>
      </c>
      <c r="L350" s="11">
        <v>-45</v>
      </c>
      <c r="M350" s="11">
        <v>0</v>
      </c>
      <c r="N350" s="11">
        <v>0</v>
      </c>
      <c r="O350" s="11">
        <v>0</v>
      </c>
      <c r="P350" s="11">
        <v>0</v>
      </c>
      <c r="Q350" s="11">
        <v>0</v>
      </c>
      <c r="R350" s="11">
        <v>0</v>
      </c>
      <c r="S350" s="11">
        <v>75</v>
      </c>
      <c r="T350" s="11">
        <v>75</v>
      </c>
      <c r="U350" s="11">
        <v>0</v>
      </c>
      <c r="V350" s="11">
        <v>0</v>
      </c>
    </row>
    <row r="351" spans="1:22">
      <c r="A351" s="184" t="s">
        <v>1274</v>
      </c>
      <c r="B351" s="11">
        <v>0</v>
      </c>
      <c r="C351" s="11">
        <v>0</v>
      </c>
      <c r="D351" s="11">
        <v>0</v>
      </c>
      <c r="E351" s="11">
        <v>0</v>
      </c>
      <c r="F351" s="11">
        <v>0</v>
      </c>
      <c r="G351" s="11">
        <v>0</v>
      </c>
      <c r="H351" s="11">
        <v>0</v>
      </c>
      <c r="I351" s="11">
        <v>0</v>
      </c>
      <c r="J351" s="11">
        <v>0</v>
      </c>
      <c r="K351" s="11">
        <v>0</v>
      </c>
      <c r="L351" s="11">
        <v>0</v>
      </c>
      <c r="M351" s="11">
        <v>0</v>
      </c>
      <c r="N351" s="11">
        <v>0</v>
      </c>
      <c r="O351" s="11">
        <v>0</v>
      </c>
      <c r="P351" s="11">
        <v>0</v>
      </c>
      <c r="Q351" s="11">
        <v>0</v>
      </c>
      <c r="R351" s="11">
        <v>0</v>
      </c>
      <c r="S351" s="11">
        <v>0</v>
      </c>
      <c r="T351" s="11">
        <v>0</v>
      </c>
      <c r="U351" s="11">
        <v>0</v>
      </c>
      <c r="V351" s="11">
        <v>0</v>
      </c>
    </row>
    <row r="352" spans="1:22">
      <c r="A352" s="184" t="s">
        <v>1275</v>
      </c>
      <c r="B352" s="11">
        <v>652</v>
      </c>
      <c r="C352" s="11">
        <v>-585</v>
      </c>
      <c r="D352" s="11">
        <v>0</v>
      </c>
      <c r="E352" s="11">
        <v>0</v>
      </c>
      <c r="F352" s="11">
        <v>0</v>
      </c>
      <c r="G352" s="11">
        <v>0</v>
      </c>
      <c r="H352" s="11">
        <v>0</v>
      </c>
      <c r="I352" s="11">
        <v>0</v>
      </c>
      <c r="J352" s="11">
        <v>0</v>
      </c>
      <c r="K352" s="11">
        <v>0</v>
      </c>
      <c r="L352" s="11">
        <v>-585</v>
      </c>
      <c r="M352" s="11">
        <v>0</v>
      </c>
      <c r="N352" s="11">
        <v>0</v>
      </c>
      <c r="O352" s="11">
        <v>0</v>
      </c>
      <c r="P352" s="11">
        <v>0</v>
      </c>
      <c r="Q352" s="11">
        <v>0</v>
      </c>
      <c r="R352" s="11">
        <v>0</v>
      </c>
      <c r="S352" s="11">
        <v>67</v>
      </c>
      <c r="T352" s="11">
        <v>67</v>
      </c>
      <c r="U352" s="11">
        <v>0</v>
      </c>
      <c r="V352" s="11">
        <v>0</v>
      </c>
    </row>
    <row r="353" spans="1:22">
      <c r="A353" s="184" t="s">
        <v>1276</v>
      </c>
      <c r="B353" s="11">
        <v>0</v>
      </c>
      <c r="C353" s="11">
        <v>194</v>
      </c>
      <c r="D353" s="11">
        <v>0</v>
      </c>
      <c r="E353" s="11">
        <v>0</v>
      </c>
      <c r="F353" s="11">
        <v>0</v>
      </c>
      <c r="G353" s="11">
        <v>249</v>
      </c>
      <c r="H353" s="11">
        <v>0</v>
      </c>
      <c r="I353" s="11">
        <v>0</v>
      </c>
      <c r="J353" s="11">
        <v>0</v>
      </c>
      <c r="K353" s="11">
        <v>0</v>
      </c>
      <c r="L353" s="11">
        <v>-55</v>
      </c>
      <c r="M353" s="11">
        <v>0</v>
      </c>
      <c r="N353" s="11">
        <v>0</v>
      </c>
      <c r="O353" s="11">
        <v>0</v>
      </c>
      <c r="P353" s="11">
        <v>0</v>
      </c>
      <c r="Q353" s="11">
        <v>0</v>
      </c>
      <c r="R353" s="11">
        <v>0</v>
      </c>
      <c r="S353" s="11">
        <v>194</v>
      </c>
      <c r="T353" s="11">
        <v>194</v>
      </c>
      <c r="U353" s="11">
        <v>0</v>
      </c>
      <c r="V353" s="11">
        <v>0</v>
      </c>
    </row>
    <row r="354" spans="1:22">
      <c r="A354" s="184" t="s">
        <v>1277</v>
      </c>
      <c r="B354" s="11">
        <v>0</v>
      </c>
      <c r="C354" s="11">
        <v>0</v>
      </c>
      <c r="D354" s="11">
        <v>0</v>
      </c>
      <c r="E354" s="11">
        <v>0</v>
      </c>
      <c r="F354" s="11">
        <v>0</v>
      </c>
      <c r="G354" s="11">
        <v>0</v>
      </c>
      <c r="H354" s="11">
        <v>0</v>
      </c>
      <c r="I354" s="11">
        <v>0</v>
      </c>
      <c r="J354" s="11">
        <v>0</v>
      </c>
      <c r="K354" s="11">
        <v>0</v>
      </c>
      <c r="L354" s="11">
        <v>0</v>
      </c>
      <c r="M354" s="11">
        <v>0</v>
      </c>
      <c r="N354" s="11">
        <v>0</v>
      </c>
      <c r="O354" s="11">
        <v>0</v>
      </c>
      <c r="P354" s="11">
        <v>0</v>
      </c>
      <c r="Q354" s="11">
        <v>0</v>
      </c>
      <c r="R354" s="11">
        <v>0</v>
      </c>
      <c r="S354" s="11">
        <v>0</v>
      </c>
      <c r="T354" s="11">
        <v>0</v>
      </c>
      <c r="U354" s="11">
        <v>0</v>
      </c>
      <c r="V354" s="11">
        <v>0</v>
      </c>
    </row>
    <row r="355" spans="1:22">
      <c r="A355" s="184" t="s">
        <v>1278</v>
      </c>
      <c r="B355" s="11">
        <v>0</v>
      </c>
      <c r="C355" s="11">
        <v>0</v>
      </c>
      <c r="D355" s="11">
        <v>0</v>
      </c>
      <c r="E355" s="11">
        <v>0</v>
      </c>
      <c r="F355" s="11">
        <v>0</v>
      </c>
      <c r="G355" s="11">
        <v>0</v>
      </c>
      <c r="H355" s="11">
        <v>0</v>
      </c>
      <c r="I355" s="11">
        <v>0</v>
      </c>
      <c r="J355" s="11">
        <v>0</v>
      </c>
      <c r="K355" s="11">
        <v>0</v>
      </c>
      <c r="L355" s="11">
        <v>0</v>
      </c>
      <c r="M355" s="11">
        <v>0</v>
      </c>
      <c r="N355" s="11">
        <v>0</v>
      </c>
      <c r="O355" s="11">
        <v>0</v>
      </c>
      <c r="P355" s="11">
        <v>0</v>
      </c>
      <c r="Q355" s="11">
        <v>0</v>
      </c>
      <c r="R355" s="11">
        <v>0</v>
      </c>
      <c r="S355" s="11">
        <v>0</v>
      </c>
      <c r="T355" s="11">
        <v>0</v>
      </c>
      <c r="U355" s="11">
        <v>0</v>
      </c>
      <c r="V355" s="11">
        <v>0</v>
      </c>
    </row>
    <row r="356" spans="1:22">
      <c r="A356" s="184" t="s">
        <v>1279</v>
      </c>
      <c r="B356" s="11">
        <v>0</v>
      </c>
      <c r="C356" s="11">
        <v>0</v>
      </c>
      <c r="D356" s="11">
        <v>0</v>
      </c>
      <c r="E356" s="11">
        <v>0</v>
      </c>
      <c r="F356" s="11">
        <v>0</v>
      </c>
      <c r="G356" s="11">
        <v>0</v>
      </c>
      <c r="H356" s="11">
        <v>0</v>
      </c>
      <c r="I356" s="11">
        <v>0</v>
      </c>
      <c r="J356" s="11">
        <v>0</v>
      </c>
      <c r="K356" s="11">
        <v>0</v>
      </c>
      <c r="L356" s="11">
        <v>0</v>
      </c>
      <c r="M356" s="11">
        <v>0</v>
      </c>
      <c r="N356" s="11">
        <v>0</v>
      </c>
      <c r="O356" s="11">
        <v>0</v>
      </c>
      <c r="P356" s="11">
        <v>0</v>
      </c>
      <c r="Q356" s="11">
        <v>0</v>
      </c>
      <c r="R356" s="11">
        <v>0</v>
      </c>
      <c r="S356" s="11">
        <v>0</v>
      </c>
      <c r="T356" s="11">
        <v>0</v>
      </c>
      <c r="U356" s="11">
        <v>0</v>
      </c>
      <c r="V356" s="11">
        <v>0</v>
      </c>
    </row>
    <row r="357" spans="1:22">
      <c r="A357" s="184" t="s">
        <v>1280</v>
      </c>
      <c r="B357" s="11">
        <v>0</v>
      </c>
      <c r="C357" s="11">
        <v>0</v>
      </c>
      <c r="D357" s="11">
        <v>0</v>
      </c>
      <c r="E357" s="11">
        <v>0</v>
      </c>
      <c r="F357" s="11">
        <v>0</v>
      </c>
      <c r="G357" s="11">
        <v>0</v>
      </c>
      <c r="H357" s="11">
        <v>0</v>
      </c>
      <c r="I357" s="11">
        <v>0</v>
      </c>
      <c r="J357" s="11">
        <v>0</v>
      </c>
      <c r="K357" s="11">
        <v>0</v>
      </c>
      <c r="L357" s="11">
        <v>0</v>
      </c>
      <c r="M357" s="11">
        <v>0</v>
      </c>
      <c r="N357" s="11">
        <v>0</v>
      </c>
      <c r="O357" s="11">
        <v>0</v>
      </c>
      <c r="P357" s="11">
        <v>0</v>
      </c>
      <c r="Q357" s="11">
        <v>0</v>
      </c>
      <c r="R357" s="11">
        <v>0</v>
      </c>
      <c r="S357" s="11">
        <v>0</v>
      </c>
      <c r="T357" s="11">
        <v>0</v>
      </c>
      <c r="U357" s="11">
        <v>0</v>
      </c>
      <c r="V357" s="11">
        <v>0</v>
      </c>
    </row>
    <row r="358" spans="1:22">
      <c r="A358" s="184" t="s">
        <v>1281</v>
      </c>
      <c r="B358" s="11">
        <v>0</v>
      </c>
      <c r="C358" s="11">
        <v>0</v>
      </c>
      <c r="D358" s="11">
        <v>0</v>
      </c>
      <c r="E358" s="11">
        <v>0</v>
      </c>
      <c r="F358" s="11">
        <v>0</v>
      </c>
      <c r="G358" s="11">
        <v>0</v>
      </c>
      <c r="H358" s="11">
        <v>0</v>
      </c>
      <c r="I358" s="11">
        <v>0</v>
      </c>
      <c r="J358" s="11">
        <v>0</v>
      </c>
      <c r="K358" s="11">
        <v>0</v>
      </c>
      <c r="L358" s="11">
        <v>0</v>
      </c>
      <c r="M358" s="11">
        <v>0</v>
      </c>
      <c r="N358" s="11">
        <v>0</v>
      </c>
      <c r="O358" s="11">
        <v>0</v>
      </c>
      <c r="P358" s="11">
        <v>0</v>
      </c>
      <c r="Q358" s="11">
        <v>0</v>
      </c>
      <c r="R358" s="11">
        <v>0</v>
      </c>
      <c r="S358" s="11">
        <v>0</v>
      </c>
      <c r="T358" s="11">
        <v>0</v>
      </c>
      <c r="U358" s="11">
        <v>0</v>
      </c>
      <c r="V358" s="11">
        <v>0</v>
      </c>
    </row>
    <row r="359" spans="1:22">
      <c r="A359" s="184" t="s">
        <v>1282</v>
      </c>
      <c r="B359" s="11">
        <v>0</v>
      </c>
      <c r="C359" s="11">
        <v>0</v>
      </c>
      <c r="D359" s="11">
        <v>0</v>
      </c>
      <c r="E359" s="11">
        <v>0</v>
      </c>
      <c r="F359" s="11">
        <v>0</v>
      </c>
      <c r="G359" s="11">
        <v>0</v>
      </c>
      <c r="H359" s="11">
        <v>0</v>
      </c>
      <c r="I359" s="11">
        <v>0</v>
      </c>
      <c r="J359" s="11">
        <v>0</v>
      </c>
      <c r="K359" s="11">
        <v>0</v>
      </c>
      <c r="L359" s="11">
        <v>0</v>
      </c>
      <c r="M359" s="11">
        <v>0</v>
      </c>
      <c r="N359" s="11">
        <v>0</v>
      </c>
      <c r="O359" s="11">
        <v>0</v>
      </c>
      <c r="P359" s="11">
        <v>0</v>
      </c>
      <c r="Q359" s="11">
        <v>0</v>
      </c>
      <c r="R359" s="11">
        <v>0</v>
      </c>
      <c r="S359" s="11">
        <v>0</v>
      </c>
      <c r="T359" s="11">
        <v>0</v>
      </c>
      <c r="U359" s="11">
        <v>0</v>
      </c>
      <c r="V359" s="11">
        <v>0</v>
      </c>
    </row>
    <row r="360" spans="1:22">
      <c r="A360" s="184" t="s">
        <v>1283</v>
      </c>
      <c r="B360" s="11">
        <v>0</v>
      </c>
      <c r="C360" s="11">
        <v>10</v>
      </c>
      <c r="D360" s="11">
        <v>0</v>
      </c>
      <c r="E360" s="11">
        <v>0</v>
      </c>
      <c r="F360" s="11">
        <v>0</v>
      </c>
      <c r="G360" s="11">
        <v>0</v>
      </c>
      <c r="H360" s="11">
        <v>0</v>
      </c>
      <c r="I360" s="11">
        <v>0</v>
      </c>
      <c r="J360" s="11">
        <v>0</v>
      </c>
      <c r="K360" s="11">
        <v>0</v>
      </c>
      <c r="L360" s="11">
        <v>10</v>
      </c>
      <c r="M360" s="11">
        <v>0</v>
      </c>
      <c r="N360" s="11">
        <v>0</v>
      </c>
      <c r="O360" s="11">
        <v>0</v>
      </c>
      <c r="P360" s="11">
        <v>0</v>
      </c>
      <c r="Q360" s="11">
        <v>0</v>
      </c>
      <c r="R360" s="11">
        <v>0</v>
      </c>
      <c r="S360" s="11">
        <v>10</v>
      </c>
      <c r="T360" s="11">
        <v>10</v>
      </c>
      <c r="U360" s="11">
        <v>0</v>
      </c>
      <c r="V360" s="11">
        <v>0</v>
      </c>
    </row>
    <row r="361" spans="1:22">
      <c r="A361" s="184" t="s">
        <v>1284</v>
      </c>
      <c r="B361" s="11">
        <v>0</v>
      </c>
      <c r="C361" s="11">
        <v>0</v>
      </c>
      <c r="D361" s="11">
        <v>0</v>
      </c>
      <c r="E361" s="11">
        <v>0</v>
      </c>
      <c r="F361" s="11">
        <v>0</v>
      </c>
      <c r="G361" s="11">
        <v>0</v>
      </c>
      <c r="H361" s="11">
        <v>0</v>
      </c>
      <c r="I361" s="11">
        <v>0</v>
      </c>
      <c r="J361" s="11">
        <v>0</v>
      </c>
      <c r="K361" s="11">
        <v>0</v>
      </c>
      <c r="L361" s="11">
        <v>0</v>
      </c>
      <c r="M361" s="11">
        <v>0</v>
      </c>
      <c r="N361" s="11">
        <v>0</v>
      </c>
      <c r="O361" s="11">
        <v>0</v>
      </c>
      <c r="P361" s="11">
        <v>0</v>
      </c>
      <c r="Q361" s="11">
        <v>0</v>
      </c>
      <c r="R361" s="11">
        <v>0</v>
      </c>
      <c r="S361" s="11">
        <v>0</v>
      </c>
      <c r="T361" s="11">
        <v>0</v>
      </c>
      <c r="U361" s="11">
        <v>0</v>
      </c>
      <c r="V361" s="11">
        <v>0</v>
      </c>
    </row>
    <row r="362" spans="1:22">
      <c r="A362" s="184" t="s">
        <v>1285</v>
      </c>
      <c r="B362" s="11">
        <v>0</v>
      </c>
      <c r="C362" s="11">
        <v>0</v>
      </c>
      <c r="D362" s="11">
        <v>0</v>
      </c>
      <c r="E362" s="11">
        <v>0</v>
      </c>
      <c r="F362" s="11">
        <v>0</v>
      </c>
      <c r="G362" s="11">
        <v>0</v>
      </c>
      <c r="H362" s="11">
        <v>0</v>
      </c>
      <c r="I362" s="11">
        <v>0</v>
      </c>
      <c r="J362" s="11">
        <v>0</v>
      </c>
      <c r="K362" s="11">
        <v>0</v>
      </c>
      <c r="L362" s="11">
        <v>0</v>
      </c>
      <c r="M362" s="11">
        <v>0</v>
      </c>
      <c r="N362" s="11">
        <v>0</v>
      </c>
      <c r="O362" s="11">
        <v>0</v>
      </c>
      <c r="P362" s="11">
        <v>0</v>
      </c>
      <c r="Q362" s="11">
        <v>0</v>
      </c>
      <c r="R362" s="11">
        <v>0</v>
      </c>
      <c r="S362" s="11">
        <v>0</v>
      </c>
      <c r="T362" s="11">
        <v>0</v>
      </c>
      <c r="U362" s="11">
        <v>0</v>
      </c>
      <c r="V362" s="11">
        <v>0</v>
      </c>
    </row>
    <row r="363" spans="1:22">
      <c r="A363" s="184" t="s">
        <v>1286</v>
      </c>
      <c r="B363" s="11">
        <v>0</v>
      </c>
      <c r="C363" s="11">
        <v>0</v>
      </c>
      <c r="D363" s="11">
        <v>0</v>
      </c>
      <c r="E363" s="11">
        <v>0</v>
      </c>
      <c r="F363" s="11">
        <v>0</v>
      </c>
      <c r="G363" s="11">
        <v>0</v>
      </c>
      <c r="H363" s="11">
        <v>0</v>
      </c>
      <c r="I363" s="11">
        <v>0</v>
      </c>
      <c r="J363" s="11">
        <v>0</v>
      </c>
      <c r="K363" s="11">
        <v>0</v>
      </c>
      <c r="L363" s="11">
        <v>0</v>
      </c>
      <c r="M363" s="11">
        <v>0</v>
      </c>
      <c r="N363" s="11">
        <v>0</v>
      </c>
      <c r="O363" s="11">
        <v>0</v>
      </c>
      <c r="P363" s="11">
        <v>0</v>
      </c>
      <c r="Q363" s="11">
        <v>0</v>
      </c>
      <c r="R363" s="11">
        <v>0</v>
      </c>
      <c r="S363" s="11">
        <v>0</v>
      </c>
      <c r="T363" s="11">
        <v>0</v>
      </c>
      <c r="U363" s="11">
        <v>0</v>
      </c>
      <c r="V363" s="11">
        <v>0</v>
      </c>
    </row>
    <row r="364" spans="1:22">
      <c r="A364" s="184" t="s">
        <v>824</v>
      </c>
      <c r="B364" s="11">
        <v>0</v>
      </c>
      <c r="C364" s="11">
        <v>1157</v>
      </c>
      <c r="D364" s="11">
        <v>0</v>
      </c>
      <c r="E364" s="11">
        <v>0</v>
      </c>
      <c r="F364" s="11">
        <v>0</v>
      </c>
      <c r="G364" s="11">
        <v>0</v>
      </c>
      <c r="H364" s="11">
        <v>0</v>
      </c>
      <c r="I364" s="11">
        <v>0</v>
      </c>
      <c r="J364" s="11">
        <v>0</v>
      </c>
      <c r="K364" s="11">
        <v>0</v>
      </c>
      <c r="L364" s="11">
        <v>1157</v>
      </c>
      <c r="M364" s="11">
        <v>0</v>
      </c>
      <c r="N364" s="11">
        <v>0</v>
      </c>
      <c r="O364" s="11">
        <v>0</v>
      </c>
      <c r="P364" s="11">
        <v>0</v>
      </c>
      <c r="Q364" s="11">
        <v>0</v>
      </c>
      <c r="R364" s="11">
        <v>0</v>
      </c>
      <c r="S364" s="11">
        <v>1157</v>
      </c>
      <c r="T364" s="11">
        <v>1157</v>
      </c>
      <c r="U364" s="11">
        <v>0</v>
      </c>
      <c r="V364" s="11">
        <v>0</v>
      </c>
    </row>
    <row r="365" spans="1:22">
      <c r="A365" s="184" t="s">
        <v>826</v>
      </c>
      <c r="B365" s="11">
        <v>6384</v>
      </c>
      <c r="C365" s="11">
        <v>10560</v>
      </c>
      <c r="D365" s="11">
        <v>0</v>
      </c>
      <c r="E365" s="11">
        <v>0</v>
      </c>
      <c r="F365" s="11">
        <v>0</v>
      </c>
      <c r="G365" s="11">
        <v>0</v>
      </c>
      <c r="H365" s="11">
        <v>0</v>
      </c>
      <c r="I365" s="11">
        <v>0</v>
      </c>
      <c r="J365" s="11">
        <v>3000</v>
      </c>
      <c r="K365" s="11">
        <v>0</v>
      </c>
      <c r="L365" s="11">
        <v>7560</v>
      </c>
      <c r="M365" s="11">
        <v>0</v>
      </c>
      <c r="N365" s="11">
        <v>0</v>
      </c>
      <c r="O365" s="11">
        <v>0</v>
      </c>
      <c r="P365" s="11">
        <v>0</v>
      </c>
      <c r="Q365" s="11">
        <v>0</v>
      </c>
      <c r="R365" s="11">
        <v>0</v>
      </c>
      <c r="S365" s="11">
        <v>16944</v>
      </c>
      <c r="T365" s="11">
        <v>16385</v>
      </c>
      <c r="U365" s="11">
        <v>559</v>
      </c>
      <c r="V365" s="11">
        <v>559</v>
      </c>
    </row>
    <row r="366" spans="1:22">
      <c r="A366" s="184" t="s">
        <v>1287</v>
      </c>
      <c r="B366" s="11">
        <v>1040</v>
      </c>
      <c r="C366" s="11">
        <v>32</v>
      </c>
      <c r="D366" s="11">
        <v>0</v>
      </c>
      <c r="E366" s="11">
        <v>0</v>
      </c>
      <c r="F366" s="11">
        <v>0</v>
      </c>
      <c r="G366" s="11">
        <v>0</v>
      </c>
      <c r="H366" s="11">
        <v>0</v>
      </c>
      <c r="I366" s="11">
        <v>0</v>
      </c>
      <c r="J366" s="11">
        <v>0</v>
      </c>
      <c r="K366" s="11">
        <v>0</v>
      </c>
      <c r="L366" s="11">
        <v>32</v>
      </c>
      <c r="M366" s="11">
        <v>0</v>
      </c>
      <c r="N366" s="11">
        <v>0</v>
      </c>
      <c r="O366" s="11">
        <v>0</v>
      </c>
      <c r="P366" s="11">
        <v>0</v>
      </c>
      <c r="Q366" s="11">
        <v>0</v>
      </c>
      <c r="R366" s="11">
        <v>0</v>
      </c>
      <c r="S366" s="11">
        <v>1072</v>
      </c>
      <c r="T366" s="11">
        <v>1072</v>
      </c>
      <c r="U366" s="11">
        <v>0</v>
      </c>
      <c r="V366" s="11">
        <v>0</v>
      </c>
    </row>
    <row r="367" spans="1:22">
      <c r="A367" s="184" t="s">
        <v>1288</v>
      </c>
      <c r="B367" s="11">
        <v>0</v>
      </c>
      <c r="C367" s="11">
        <v>0</v>
      </c>
      <c r="D367" s="11">
        <v>0</v>
      </c>
      <c r="E367" s="11">
        <v>0</v>
      </c>
      <c r="F367" s="11">
        <v>0</v>
      </c>
      <c r="G367" s="11">
        <v>0</v>
      </c>
      <c r="H367" s="11">
        <v>0</v>
      </c>
      <c r="I367" s="11">
        <v>0</v>
      </c>
      <c r="J367" s="11">
        <v>0</v>
      </c>
      <c r="K367" s="11">
        <v>0</v>
      </c>
      <c r="L367" s="11">
        <v>0</v>
      </c>
      <c r="M367" s="11">
        <v>0</v>
      </c>
      <c r="N367" s="11">
        <v>0</v>
      </c>
      <c r="O367" s="11">
        <v>0</v>
      </c>
      <c r="P367" s="11">
        <v>0</v>
      </c>
      <c r="Q367" s="11">
        <v>0</v>
      </c>
      <c r="R367" s="11">
        <v>0</v>
      </c>
      <c r="S367" s="11">
        <v>0</v>
      </c>
      <c r="T367" s="11">
        <v>0</v>
      </c>
      <c r="U367" s="11">
        <v>0</v>
      </c>
      <c r="V367" s="11">
        <v>0</v>
      </c>
    </row>
    <row r="368" spans="1:22">
      <c r="A368" s="184" t="s">
        <v>1289</v>
      </c>
      <c r="B368" s="11">
        <v>0</v>
      </c>
      <c r="C368" s="11">
        <v>49</v>
      </c>
      <c r="D368" s="11">
        <v>0</v>
      </c>
      <c r="E368" s="11">
        <v>0</v>
      </c>
      <c r="F368" s="11">
        <v>0</v>
      </c>
      <c r="G368" s="11">
        <v>0</v>
      </c>
      <c r="H368" s="11">
        <v>0</v>
      </c>
      <c r="I368" s="11">
        <v>0</v>
      </c>
      <c r="J368" s="11">
        <v>0</v>
      </c>
      <c r="K368" s="11">
        <v>0</v>
      </c>
      <c r="L368" s="11">
        <v>49</v>
      </c>
      <c r="M368" s="11">
        <v>0</v>
      </c>
      <c r="N368" s="11">
        <v>0</v>
      </c>
      <c r="O368" s="11">
        <v>0</v>
      </c>
      <c r="P368" s="11">
        <v>0</v>
      </c>
      <c r="Q368" s="11">
        <v>0</v>
      </c>
      <c r="R368" s="11">
        <v>0</v>
      </c>
      <c r="S368" s="11">
        <v>49</v>
      </c>
      <c r="T368" s="11">
        <v>49</v>
      </c>
      <c r="U368" s="11">
        <v>0</v>
      </c>
      <c r="V368" s="11">
        <v>0</v>
      </c>
    </row>
    <row r="369" spans="1:22">
      <c r="A369" s="184" t="s">
        <v>848</v>
      </c>
      <c r="B369" s="11">
        <v>400</v>
      </c>
      <c r="C369" s="11">
        <v>-378</v>
      </c>
      <c r="D369" s="11">
        <v>0</v>
      </c>
      <c r="E369" s="11">
        <v>0</v>
      </c>
      <c r="F369" s="11">
        <v>0</v>
      </c>
      <c r="G369" s="11">
        <v>0</v>
      </c>
      <c r="H369" s="11">
        <v>0</v>
      </c>
      <c r="I369" s="11">
        <v>0</v>
      </c>
      <c r="J369" s="11">
        <v>0</v>
      </c>
      <c r="K369" s="11">
        <v>0</v>
      </c>
      <c r="L369" s="11">
        <v>-378</v>
      </c>
      <c r="M369" s="11">
        <v>0</v>
      </c>
      <c r="N369" s="11">
        <v>0</v>
      </c>
      <c r="O369" s="11">
        <v>0</v>
      </c>
      <c r="P369" s="11">
        <v>0</v>
      </c>
      <c r="Q369" s="11">
        <v>0</v>
      </c>
      <c r="R369" s="11">
        <v>0</v>
      </c>
      <c r="S369" s="11">
        <v>22</v>
      </c>
      <c r="T369" s="11">
        <v>22</v>
      </c>
      <c r="U369" s="11">
        <v>0</v>
      </c>
      <c r="V369" s="11">
        <v>0</v>
      </c>
    </row>
    <row r="370" spans="1:22">
      <c r="A370" s="184" t="s">
        <v>852</v>
      </c>
      <c r="B370" s="11">
        <v>0</v>
      </c>
      <c r="C370" s="11">
        <v>0</v>
      </c>
      <c r="D370" s="11">
        <v>0</v>
      </c>
      <c r="E370" s="11">
        <v>0</v>
      </c>
      <c r="F370" s="11">
        <v>0</v>
      </c>
      <c r="G370" s="11">
        <v>0</v>
      </c>
      <c r="H370" s="11">
        <v>0</v>
      </c>
      <c r="I370" s="11">
        <v>0</v>
      </c>
      <c r="J370" s="11">
        <v>0</v>
      </c>
      <c r="K370" s="11">
        <v>0</v>
      </c>
      <c r="L370" s="11">
        <v>0</v>
      </c>
      <c r="M370" s="11">
        <v>0</v>
      </c>
      <c r="N370" s="11">
        <v>0</v>
      </c>
      <c r="O370" s="11">
        <v>0</v>
      </c>
      <c r="P370" s="11">
        <v>0</v>
      </c>
      <c r="Q370" s="11">
        <v>0</v>
      </c>
      <c r="R370" s="11">
        <v>0</v>
      </c>
      <c r="S370" s="11">
        <v>0</v>
      </c>
      <c r="T370" s="11">
        <v>0</v>
      </c>
      <c r="U370" s="11">
        <v>0</v>
      </c>
      <c r="V370" s="11">
        <v>0</v>
      </c>
    </row>
    <row r="371" spans="1:22">
      <c r="A371" s="184" t="s">
        <v>870</v>
      </c>
      <c r="B371" s="11">
        <v>4944</v>
      </c>
      <c r="C371" s="11">
        <v>10857</v>
      </c>
      <c r="D371" s="11">
        <v>0</v>
      </c>
      <c r="E371" s="11">
        <v>0</v>
      </c>
      <c r="F371" s="11">
        <v>0</v>
      </c>
      <c r="G371" s="11">
        <v>0</v>
      </c>
      <c r="H371" s="11">
        <v>0</v>
      </c>
      <c r="I371" s="11">
        <v>0</v>
      </c>
      <c r="J371" s="11">
        <v>3000</v>
      </c>
      <c r="K371" s="11">
        <v>0</v>
      </c>
      <c r="L371" s="11">
        <v>7857</v>
      </c>
      <c r="M371" s="11">
        <v>0</v>
      </c>
      <c r="N371" s="11">
        <v>0</v>
      </c>
      <c r="O371" s="11">
        <v>0</v>
      </c>
      <c r="P371" s="11">
        <v>0</v>
      </c>
      <c r="Q371" s="11">
        <v>0</v>
      </c>
      <c r="R371" s="11">
        <v>0</v>
      </c>
      <c r="S371" s="11">
        <v>15801</v>
      </c>
      <c r="T371" s="11">
        <v>15242</v>
      </c>
      <c r="U371" s="11">
        <v>559</v>
      </c>
      <c r="V371" s="11">
        <v>559</v>
      </c>
    </row>
    <row r="372" spans="1:22">
      <c r="A372" s="184" t="s">
        <v>872</v>
      </c>
      <c r="B372" s="11">
        <v>6503</v>
      </c>
      <c r="C372" s="11">
        <v>-1476</v>
      </c>
      <c r="D372" s="11">
        <v>0</v>
      </c>
      <c r="E372" s="11">
        <v>262</v>
      </c>
      <c r="F372" s="11">
        <v>0</v>
      </c>
      <c r="G372" s="11">
        <v>1346</v>
      </c>
      <c r="H372" s="11">
        <v>0</v>
      </c>
      <c r="I372" s="11">
        <v>0</v>
      </c>
      <c r="J372" s="11">
        <v>0</v>
      </c>
      <c r="K372" s="11">
        <v>0</v>
      </c>
      <c r="L372" s="11">
        <v>-3084</v>
      </c>
      <c r="M372" s="11">
        <v>0</v>
      </c>
      <c r="N372" s="11">
        <v>0</v>
      </c>
      <c r="O372" s="11">
        <v>0</v>
      </c>
      <c r="P372" s="11">
        <v>0</v>
      </c>
      <c r="Q372" s="11">
        <v>0</v>
      </c>
      <c r="R372" s="11">
        <v>0</v>
      </c>
      <c r="S372" s="11">
        <v>5027</v>
      </c>
      <c r="T372" s="11">
        <v>3958</v>
      </c>
      <c r="U372" s="11">
        <v>1069</v>
      </c>
      <c r="V372" s="11">
        <v>1069</v>
      </c>
    </row>
    <row r="373" spans="1:22">
      <c r="A373" s="184" t="s">
        <v>1290</v>
      </c>
      <c r="B373" s="11">
        <v>4754</v>
      </c>
      <c r="C373" s="11">
        <v>-3597</v>
      </c>
      <c r="D373" s="11">
        <v>0</v>
      </c>
      <c r="E373" s="11">
        <v>13</v>
      </c>
      <c r="F373" s="11">
        <v>0</v>
      </c>
      <c r="G373" s="11">
        <v>0</v>
      </c>
      <c r="H373" s="11">
        <v>0</v>
      </c>
      <c r="I373" s="11">
        <v>0</v>
      </c>
      <c r="J373" s="11">
        <v>0</v>
      </c>
      <c r="K373" s="11">
        <v>0</v>
      </c>
      <c r="L373" s="11">
        <v>-3610</v>
      </c>
      <c r="M373" s="11">
        <v>0</v>
      </c>
      <c r="N373" s="11">
        <v>0</v>
      </c>
      <c r="O373" s="11">
        <v>0</v>
      </c>
      <c r="P373" s="11">
        <v>0</v>
      </c>
      <c r="Q373" s="11">
        <v>0</v>
      </c>
      <c r="R373" s="11">
        <v>0</v>
      </c>
      <c r="S373" s="11">
        <v>1157</v>
      </c>
      <c r="T373" s="11">
        <v>1106</v>
      </c>
      <c r="U373" s="11">
        <v>51</v>
      </c>
      <c r="V373" s="11">
        <v>51</v>
      </c>
    </row>
    <row r="374" spans="1:22">
      <c r="A374" s="184" t="s">
        <v>1291</v>
      </c>
      <c r="B374" s="11">
        <v>21</v>
      </c>
      <c r="C374" s="11">
        <v>245</v>
      </c>
      <c r="D374" s="11">
        <v>0</v>
      </c>
      <c r="E374" s="11">
        <v>0</v>
      </c>
      <c r="F374" s="11">
        <v>0</v>
      </c>
      <c r="G374" s="11">
        <v>0</v>
      </c>
      <c r="H374" s="11">
        <v>0</v>
      </c>
      <c r="I374" s="11">
        <v>0</v>
      </c>
      <c r="J374" s="11">
        <v>0</v>
      </c>
      <c r="K374" s="11">
        <v>0</v>
      </c>
      <c r="L374" s="11">
        <v>245</v>
      </c>
      <c r="M374" s="11">
        <v>0</v>
      </c>
      <c r="N374" s="11">
        <v>0</v>
      </c>
      <c r="O374" s="11">
        <v>0</v>
      </c>
      <c r="P374" s="11">
        <v>0</v>
      </c>
      <c r="Q374" s="11">
        <v>0</v>
      </c>
      <c r="R374" s="11">
        <v>0</v>
      </c>
      <c r="S374" s="11">
        <v>266</v>
      </c>
      <c r="T374" s="11">
        <v>161</v>
      </c>
      <c r="U374" s="11">
        <v>105</v>
      </c>
      <c r="V374" s="11">
        <v>105</v>
      </c>
    </row>
    <row r="375" spans="1:22">
      <c r="A375" s="184" t="s">
        <v>1292</v>
      </c>
      <c r="B375" s="11">
        <v>1405</v>
      </c>
      <c r="C375" s="11">
        <v>74</v>
      </c>
      <c r="D375" s="11">
        <v>0</v>
      </c>
      <c r="E375" s="11">
        <v>0</v>
      </c>
      <c r="F375" s="11">
        <v>0</v>
      </c>
      <c r="G375" s="11">
        <v>1346</v>
      </c>
      <c r="H375" s="11">
        <v>0</v>
      </c>
      <c r="I375" s="11">
        <v>0</v>
      </c>
      <c r="J375" s="11">
        <v>0</v>
      </c>
      <c r="K375" s="11">
        <v>0</v>
      </c>
      <c r="L375" s="11">
        <v>-1272</v>
      </c>
      <c r="M375" s="11">
        <v>0</v>
      </c>
      <c r="N375" s="11">
        <v>0</v>
      </c>
      <c r="O375" s="11">
        <v>0</v>
      </c>
      <c r="P375" s="11">
        <v>0</v>
      </c>
      <c r="Q375" s="11">
        <v>0</v>
      </c>
      <c r="R375" s="11">
        <v>0</v>
      </c>
      <c r="S375" s="11">
        <v>1479</v>
      </c>
      <c r="T375" s="11">
        <v>566</v>
      </c>
      <c r="U375" s="11">
        <v>913</v>
      </c>
      <c r="V375" s="11">
        <v>913</v>
      </c>
    </row>
    <row r="376" spans="1:22">
      <c r="A376" s="184" t="s">
        <v>1293</v>
      </c>
      <c r="B376" s="11">
        <v>0</v>
      </c>
      <c r="C376" s="11">
        <v>0</v>
      </c>
      <c r="D376" s="11">
        <v>0</v>
      </c>
      <c r="E376" s="11">
        <v>0</v>
      </c>
      <c r="F376" s="11">
        <v>0</v>
      </c>
      <c r="G376" s="11">
        <v>0</v>
      </c>
      <c r="H376" s="11">
        <v>0</v>
      </c>
      <c r="I376" s="11">
        <v>0</v>
      </c>
      <c r="J376" s="11">
        <v>0</v>
      </c>
      <c r="K376" s="11">
        <v>0</v>
      </c>
      <c r="L376" s="11">
        <v>0</v>
      </c>
      <c r="M376" s="11">
        <v>0</v>
      </c>
      <c r="N376" s="11">
        <v>0</v>
      </c>
      <c r="O376" s="11">
        <v>0</v>
      </c>
      <c r="P376" s="11">
        <v>0</v>
      </c>
      <c r="Q376" s="11">
        <v>0</v>
      </c>
      <c r="R376" s="11">
        <v>0</v>
      </c>
      <c r="S376" s="11">
        <v>0</v>
      </c>
      <c r="T376" s="11">
        <v>0</v>
      </c>
      <c r="U376" s="11">
        <v>0</v>
      </c>
      <c r="V376" s="11">
        <v>0</v>
      </c>
    </row>
    <row r="377" spans="1:22">
      <c r="A377" s="184" t="s">
        <v>1294</v>
      </c>
      <c r="B377" s="11">
        <v>30</v>
      </c>
      <c r="C377" s="11">
        <v>93</v>
      </c>
      <c r="D377" s="11">
        <v>0</v>
      </c>
      <c r="E377" s="11">
        <v>0</v>
      </c>
      <c r="F377" s="11">
        <v>0</v>
      </c>
      <c r="G377" s="11">
        <v>0</v>
      </c>
      <c r="H377" s="11">
        <v>0</v>
      </c>
      <c r="I377" s="11">
        <v>0</v>
      </c>
      <c r="J377" s="11">
        <v>0</v>
      </c>
      <c r="K377" s="11">
        <v>0</v>
      </c>
      <c r="L377" s="11">
        <v>93</v>
      </c>
      <c r="M377" s="11">
        <v>0</v>
      </c>
      <c r="N377" s="11">
        <v>0</v>
      </c>
      <c r="O377" s="11">
        <v>0</v>
      </c>
      <c r="P377" s="11">
        <v>0</v>
      </c>
      <c r="Q377" s="11">
        <v>0</v>
      </c>
      <c r="R377" s="11">
        <v>0</v>
      </c>
      <c r="S377" s="11">
        <v>123</v>
      </c>
      <c r="T377" s="11">
        <v>123</v>
      </c>
      <c r="U377" s="11">
        <v>0</v>
      </c>
      <c r="V377" s="11">
        <v>0</v>
      </c>
    </row>
    <row r="378" spans="1:22">
      <c r="A378" s="184" t="s">
        <v>1295</v>
      </c>
      <c r="B378" s="11">
        <v>0</v>
      </c>
      <c r="C378" s="11">
        <v>0</v>
      </c>
      <c r="D378" s="11">
        <v>0</v>
      </c>
      <c r="E378" s="11">
        <v>0</v>
      </c>
      <c r="F378" s="11">
        <v>0</v>
      </c>
      <c r="G378" s="11">
        <v>0</v>
      </c>
      <c r="H378" s="11">
        <v>0</v>
      </c>
      <c r="I378" s="11">
        <v>0</v>
      </c>
      <c r="J378" s="11">
        <v>0</v>
      </c>
      <c r="K378" s="11">
        <v>0</v>
      </c>
      <c r="L378" s="11">
        <v>0</v>
      </c>
      <c r="M378" s="11">
        <v>0</v>
      </c>
      <c r="N378" s="11">
        <v>0</v>
      </c>
      <c r="O378" s="11">
        <v>0</v>
      </c>
      <c r="P378" s="11">
        <v>0</v>
      </c>
      <c r="Q378" s="11">
        <v>0</v>
      </c>
      <c r="R378" s="11">
        <v>0</v>
      </c>
      <c r="S378" s="11">
        <v>0</v>
      </c>
      <c r="T378" s="11">
        <v>0</v>
      </c>
      <c r="U378" s="11">
        <v>0</v>
      </c>
      <c r="V378" s="11">
        <v>0</v>
      </c>
    </row>
    <row r="379" spans="1:22">
      <c r="A379" s="184" t="s">
        <v>1296</v>
      </c>
      <c r="B379" s="11">
        <v>0</v>
      </c>
      <c r="C379" s="11">
        <v>436</v>
      </c>
      <c r="D379" s="11">
        <v>0</v>
      </c>
      <c r="E379" s="11">
        <v>249</v>
      </c>
      <c r="F379" s="11">
        <v>0</v>
      </c>
      <c r="G379" s="11">
        <v>0</v>
      </c>
      <c r="H379" s="11">
        <v>0</v>
      </c>
      <c r="I379" s="11">
        <v>0</v>
      </c>
      <c r="J379" s="11">
        <v>0</v>
      </c>
      <c r="K379" s="11">
        <v>0</v>
      </c>
      <c r="L379" s="11">
        <v>187</v>
      </c>
      <c r="M379" s="11">
        <v>0</v>
      </c>
      <c r="N379" s="11">
        <v>0</v>
      </c>
      <c r="O379" s="11">
        <v>0</v>
      </c>
      <c r="P379" s="11">
        <v>0</v>
      </c>
      <c r="Q379" s="11">
        <v>0</v>
      </c>
      <c r="R379" s="11">
        <v>0</v>
      </c>
      <c r="S379" s="11">
        <v>436</v>
      </c>
      <c r="T379" s="11">
        <v>436</v>
      </c>
      <c r="U379" s="11">
        <v>0</v>
      </c>
      <c r="V379" s="11">
        <v>0</v>
      </c>
    </row>
    <row r="380" spans="1:22">
      <c r="A380" s="184" t="s">
        <v>1297</v>
      </c>
      <c r="B380" s="11">
        <v>0</v>
      </c>
      <c r="C380" s="11">
        <v>29</v>
      </c>
      <c r="D380" s="11">
        <v>0</v>
      </c>
      <c r="E380" s="11">
        <v>0</v>
      </c>
      <c r="F380" s="11">
        <v>0</v>
      </c>
      <c r="G380" s="11">
        <v>0</v>
      </c>
      <c r="H380" s="11">
        <v>0</v>
      </c>
      <c r="I380" s="11">
        <v>0</v>
      </c>
      <c r="J380" s="11">
        <v>0</v>
      </c>
      <c r="K380" s="11">
        <v>0</v>
      </c>
      <c r="L380" s="11">
        <v>29</v>
      </c>
      <c r="M380" s="11">
        <v>0</v>
      </c>
      <c r="N380" s="11">
        <v>0</v>
      </c>
      <c r="O380" s="11">
        <v>0</v>
      </c>
      <c r="P380" s="11">
        <v>0</v>
      </c>
      <c r="Q380" s="11">
        <v>0</v>
      </c>
      <c r="R380" s="11">
        <v>0</v>
      </c>
      <c r="S380" s="11">
        <v>29</v>
      </c>
      <c r="T380" s="11">
        <v>29</v>
      </c>
      <c r="U380" s="11">
        <v>0</v>
      </c>
      <c r="V380" s="11">
        <v>0</v>
      </c>
    </row>
    <row r="381" spans="1:22">
      <c r="A381" s="184" t="s">
        <v>1298</v>
      </c>
      <c r="B381" s="11">
        <v>0</v>
      </c>
      <c r="C381" s="11">
        <v>0</v>
      </c>
      <c r="D381" s="11">
        <v>0</v>
      </c>
      <c r="E381" s="11">
        <v>0</v>
      </c>
      <c r="F381" s="11">
        <v>0</v>
      </c>
      <c r="G381" s="11">
        <v>0</v>
      </c>
      <c r="H381" s="11">
        <v>0</v>
      </c>
      <c r="I381" s="11">
        <v>0</v>
      </c>
      <c r="J381" s="11">
        <v>0</v>
      </c>
      <c r="K381" s="11">
        <v>0</v>
      </c>
      <c r="L381" s="11">
        <v>0</v>
      </c>
      <c r="M381" s="11">
        <v>0</v>
      </c>
      <c r="N381" s="11">
        <v>0</v>
      </c>
      <c r="O381" s="11">
        <v>0</v>
      </c>
      <c r="P381" s="11">
        <v>0</v>
      </c>
      <c r="Q381" s="11">
        <v>0</v>
      </c>
      <c r="R381" s="11">
        <v>0</v>
      </c>
      <c r="S381" s="11">
        <v>0</v>
      </c>
      <c r="T381" s="11">
        <v>0</v>
      </c>
      <c r="U381" s="11">
        <v>0</v>
      </c>
      <c r="V381" s="11">
        <v>0</v>
      </c>
    </row>
    <row r="382" spans="1:22">
      <c r="A382" s="184" t="s">
        <v>935</v>
      </c>
      <c r="B382" s="11">
        <v>293</v>
      </c>
      <c r="C382" s="11">
        <v>1244</v>
      </c>
      <c r="D382" s="11">
        <v>0</v>
      </c>
      <c r="E382" s="11">
        <v>0</v>
      </c>
      <c r="F382" s="11">
        <v>0</v>
      </c>
      <c r="G382" s="11">
        <v>0</v>
      </c>
      <c r="H382" s="11">
        <v>0</v>
      </c>
      <c r="I382" s="11">
        <v>0</v>
      </c>
      <c r="J382" s="11">
        <v>0</v>
      </c>
      <c r="K382" s="11">
        <v>0</v>
      </c>
      <c r="L382" s="11">
        <v>1244</v>
      </c>
      <c r="M382" s="11">
        <v>0</v>
      </c>
      <c r="N382" s="11">
        <v>0</v>
      </c>
      <c r="O382" s="11">
        <v>0</v>
      </c>
      <c r="P382" s="11">
        <v>0</v>
      </c>
      <c r="Q382" s="11">
        <v>0</v>
      </c>
      <c r="R382" s="11">
        <v>0</v>
      </c>
      <c r="S382" s="11">
        <v>1537</v>
      </c>
      <c r="T382" s="11">
        <v>1537</v>
      </c>
      <c r="U382" s="11">
        <v>0</v>
      </c>
      <c r="V382" s="11">
        <v>0</v>
      </c>
    </row>
    <row r="383" spans="1:22">
      <c r="A383" s="184" t="s">
        <v>937</v>
      </c>
      <c r="B383" s="11">
        <v>0</v>
      </c>
      <c r="C383" s="11">
        <v>13</v>
      </c>
      <c r="D383" s="11">
        <v>0</v>
      </c>
      <c r="E383" s="11">
        <v>0</v>
      </c>
      <c r="F383" s="11">
        <v>13</v>
      </c>
      <c r="G383" s="11">
        <v>0</v>
      </c>
      <c r="H383" s="11">
        <v>0</v>
      </c>
      <c r="I383" s="11">
        <v>0</v>
      </c>
      <c r="J383" s="11">
        <v>0</v>
      </c>
      <c r="K383" s="11">
        <v>0</v>
      </c>
      <c r="L383" s="11">
        <v>0</v>
      </c>
      <c r="M383" s="11">
        <v>0</v>
      </c>
      <c r="N383" s="11">
        <v>0</v>
      </c>
      <c r="O383" s="11">
        <v>0</v>
      </c>
      <c r="P383" s="11">
        <v>0</v>
      </c>
      <c r="Q383" s="11">
        <v>0</v>
      </c>
      <c r="R383" s="11">
        <v>0</v>
      </c>
      <c r="S383" s="11">
        <v>13</v>
      </c>
      <c r="T383" s="11">
        <v>0</v>
      </c>
      <c r="U383" s="11">
        <v>13</v>
      </c>
      <c r="V383" s="11">
        <v>13</v>
      </c>
    </row>
    <row r="384" spans="1:22">
      <c r="A384" s="184" t="s">
        <v>1299</v>
      </c>
      <c r="B384" s="11">
        <v>0</v>
      </c>
      <c r="C384" s="11">
        <v>13</v>
      </c>
      <c r="D384" s="11">
        <v>0</v>
      </c>
      <c r="E384" s="11">
        <v>0</v>
      </c>
      <c r="F384" s="11">
        <v>13</v>
      </c>
      <c r="G384" s="11">
        <v>0</v>
      </c>
      <c r="H384" s="11">
        <v>0</v>
      </c>
      <c r="I384" s="11">
        <v>0</v>
      </c>
      <c r="J384" s="11">
        <v>0</v>
      </c>
      <c r="K384" s="11">
        <v>0</v>
      </c>
      <c r="L384" s="11">
        <v>0</v>
      </c>
      <c r="M384" s="11">
        <v>0</v>
      </c>
      <c r="N384" s="11">
        <v>0</v>
      </c>
      <c r="O384" s="11">
        <v>0</v>
      </c>
      <c r="P384" s="11">
        <v>0</v>
      </c>
      <c r="Q384" s="11">
        <v>0</v>
      </c>
      <c r="R384" s="11">
        <v>0</v>
      </c>
      <c r="S384" s="11">
        <v>13</v>
      </c>
      <c r="T384" s="11">
        <v>0</v>
      </c>
      <c r="U384" s="11">
        <v>13</v>
      </c>
      <c r="V384" s="11">
        <v>13</v>
      </c>
    </row>
    <row r="385" spans="1:22">
      <c r="A385" s="184" t="s">
        <v>1300</v>
      </c>
      <c r="B385" s="11">
        <v>0</v>
      </c>
      <c r="C385" s="11">
        <v>0</v>
      </c>
      <c r="D385" s="11">
        <v>0</v>
      </c>
      <c r="E385" s="11">
        <v>0</v>
      </c>
      <c r="F385" s="11">
        <v>0</v>
      </c>
      <c r="G385" s="11">
        <v>0</v>
      </c>
      <c r="H385" s="11">
        <v>0</v>
      </c>
      <c r="I385" s="11">
        <v>0</v>
      </c>
      <c r="J385" s="11">
        <v>0</v>
      </c>
      <c r="K385" s="11">
        <v>0</v>
      </c>
      <c r="L385" s="11">
        <v>0</v>
      </c>
      <c r="M385" s="11">
        <v>0</v>
      </c>
      <c r="N385" s="11">
        <v>0</v>
      </c>
      <c r="O385" s="11">
        <v>0</v>
      </c>
      <c r="P385" s="11">
        <v>0</v>
      </c>
      <c r="Q385" s="11">
        <v>0</v>
      </c>
      <c r="R385" s="11">
        <v>0</v>
      </c>
      <c r="S385" s="11">
        <v>0</v>
      </c>
      <c r="T385" s="11">
        <v>0</v>
      </c>
      <c r="U385" s="11">
        <v>0</v>
      </c>
      <c r="V385" s="11">
        <v>0</v>
      </c>
    </row>
    <row r="386" spans="1:22">
      <c r="A386" s="184" t="s">
        <v>1301</v>
      </c>
      <c r="B386" s="11">
        <v>0</v>
      </c>
      <c r="C386" s="11">
        <v>0</v>
      </c>
      <c r="D386" s="11">
        <v>0</v>
      </c>
      <c r="E386" s="11">
        <v>0</v>
      </c>
      <c r="F386" s="11">
        <v>0</v>
      </c>
      <c r="G386" s="11">
        <v>0</v>
      </c>
      <c r="H386" s="11">
        <v>0</v>
      </c>
      <c r="I386" s="11">
        <v>0</v>
      </c>
      <c r="J386" s="11">
        <v>0</v>
      </c>
      <c r="K386" s="11">
        <v>0</v>
      </c>
      <c r="L386" s="11">
        <v>0</v>
      </c>
      <c r="M386" s="11">
        <v>0</v>
      </c>
      <c r="N386" s="11">
        <v>0</v>
      </c>
      <c r="O386" s="11">
        <v>0</v>
      </c>
      <c r="P386" s="11">
        <v>0</v>
      </c>
      <c r="Q386" s="11">
        <v>0</v>
      </c>
      <c r="R386" s="11">
        <v>0</v>
      </c>
      <c r="S386" s="11">
        <v>0</v>
      </c>
      <c r="T386" s="11">
        <v>0</v>
      </c>
      <c r="U386" s="11">
        <v>0</v>
      </c>
      <c r="V386" s="11">
        <v>0</v>
      </c>
    </row>
    <row r="387" spans="1:22">
      <c r="A387" s="184" t="s">
        <v>1302</v>
      </c>
      <c r="B387" s="11">
        <v>0</v>
      </c>
      <c r="C387" s="11">
        <v>0</v>
      </c>
      <c r="D387" s="11">
        <v>0</v>
      </c>
      <c r="E387" s="11">
        <v>0</v>
      </c>
      <c r="F387" s="11">
        <v>0</v>
      </c>
      <c r="G387" s="11">
        <v>0</v>
      </c>
      <c r="H387" s="11">
        <v>0</v>
      </c>
      <c r="I387" s="11">
        <v>0</v>
      </c>
      <c r="J387" s="11">
        <v>0</v>
      </c>
      <c r="K387" s="11">
        <v>0</v>
      </c>
      <c r="L387" s="11">
        <v>0</v>
      </c>
      <c r="M387" s="11">
        <v>0</v>
      </c>
      <c r="N387" s="11">
        <v>0</v>
      </c>
      <c r="O387" s="11">
        <v>0</v>
      </c>
      <c r="P387" s="11">
        <v>0</v>
      </c>
      <c r="Q387" s="11">
        <v>0</v>
      </c>
      <c r="R387" s="11">
        <v>0</v>
      </c>
      <c r="S387" s="11">
        <v>0</v>
      </c>
      <c r="T387" s="11">
        <v>0</v>
      </c>
      <c r="U387" s="11">
        <v>0</v>
      </c>
      <c r="V387" s="11">
        <v>0</v>
      </c>
    </row>
    <row r="388" spans="1:22">
      <c r="A388" s="184" t="s">
        <v>1303</v>
      </c>
      <c r="B388" s="11">
        <v>0</v>
      </c>
      <c r="C388" s="11">
        <v>0</v>
      </c>
      <c r="D388" s="11">
        <v>0</v>
      </c>
      <c r="E388" s="11">
        <v>0</v>
      </c>
      <c r="F388" s="11">
        <v>0</v>
      </c>
      <c r="G388" s="11">
        <v>0</v>
      </c>
      <c r="H388" s="11">
        <v>0</v>
      </c>
      <c r="I388" s="11">
        <v>0</v>
      </c>
      <c r="J388" s="11">
        <v>0</v>
      </c>
      <c r="K388" s="11">
        <v>0</v>
      </c>
      <c r="L388" s="11">
        <v>0</v>
      </c>
      <c r="M388" s="11">
        <v>0</v>
      </c>
      <c r="N388" s="11">
        <v>0</v>
      </c>
      <c r="O388" s="11">
        <v>0</v>
      </c>
      <c r="P388" s="11">
        <v>0</v>
      </c>
      <c r="Q388" s="11">
        <v>0</v>
      </c>
      <c r="R388" s="11">
        <v>0</v>
      </c>
      <c r="S388" s="11">
        <v>0</v>
      </c>
      <c r="T388" s="11">
        <v>0</v>
      </c>
      <c r="U388" s="11">
        <v>0</v>
      </c>
      <c r="V388" s="11">
        <v>0</v>
      </c>
    </row>
    <row r="389" spans="1:22">
      <c r="A389" s="184" t="s">
        <v>1304</v>
      </c>
      <c r="B389" s="11">
        <v>0</v>
      </c>
      <c r="C389" s="11">
        <v>0</v>
      </c>
      <c r="D389" s="11">
        <v>0</v>
      </c>
      <c r="E389" s="11">
        <v>0</v>
      </c>
      <c r="F389" s="11">
        <v>0</v>
      </c>
      <c r="G389" s="11">
        <v>0</v>
      </c>
      <c r="H389" s="11">
        <v>0</v>
      </c>
      <c r="I389" s="11">
        <v>0</v>
      </c>
      <c r="J389" s="11">
        <v>0</v>
      </c>
      <c r="K389" s="11">
        <v>0</v>
      </c>
      <c r="L389" s="11">
        <v>0</v>
      </c>
      <c r="M389" s="11">
        <v>0</v>
      </c>
      <c r="N389" s="11">
        <v>0</v>
      </c>
      <c r="O389" s="11">
        <v>0</v>
      </c>
      <c r="P389" s="11">
        <v>0</v>
      </c>
      <c r="Q389" s="11">
        <v>0</v>
      </c>
      <c r="R389" s="11">
        <v>0</v>
      </c>
      <c r="S389" s="11">
        <v>0</v>
      </c>
      <c r="T389" s="11">
        <v>0</v>
      </c>
      <c r="U389" s="11">
        <v>0</v>
      </c>
      <c r="V389" s="11">
        <v>0</v>
      </c>
    </row>
    <row r="390" spans="1:22">
      <c r="A390" s="184" t="s">
        <v>1305</v>
      </c>
      <c r="B390" s="11">
        <v>0</v>
      </c>
      <c r="C390" s="11">
        <v>0</v>
      </c>
      <c r="D390" s="11">
        <v>0</v>
      </c>
      <c r="E390" s="11">
        <v>0</v>
      </c>
      <c r="F390" s="11">
        <v>0</v>
      </c>
      <c r="G390" s="11">
        <v>0</v>
      </c>
      <c r="H390" s="11">
        <v>0</v>
      </c>
      <c r="I390" s="11">
        <v>0</v>
      </c>
      <c r="J390" s="11">
        <v>0</v>
      </c>
      <c r="K390" s="11">
        <v>0</v>
      </c>
      <c r="L390" s="11">
        <v>0</v>
      </c>
      <c r="M390" s="11">
        <v>0</v>
      </c>
      <c r="N390" s="11">
        <v>0</v>
      </c>
      <c r="O390" s="11">
        <v>0</v>
      </c>
      <c r="P390" s="11">
        <v>0</v>
      </c>
      <c r="Q390" s="11">
        <v>0</v>
      </c>
      <c r="R390" s="11">
        <v>0</v>
      </c>
      <c r="S390" s="11">
        <v>0</v>
      </c>
      <c r="T390" s="11">
        <v>0</v>
      </c>
      <c r="U390" s="11">
        <v>0</v>
      </c>
      <c r="V390" s="11">
        <v>0</v>
      </c>
    </row>
    <row r="391" spans="1:22">
      <c r="A391" s="184" t="s">
        <v>945</v>
      </c>
      <c r="B391" s="11">
        <v>26009</v>
      </c>
      <c r="C391" s="11">
        <v>-3010</v>
      </c>
      <c r="D391" s="11">
        <v>0</v>
      </c>
      <c r="E391" s="11">
        <v>0</v>
      </c>
      <c r="F391" s="11">
        <v>36</v>
      </c>
      <c r="G391" s="11">
        <v>0</v>
      </c>
      <c r="H391" s="11">
        <v>0</v>
      </c>
      <c r="I391" s="11">
        <v>0</v>
      </c>
      <c r="J391" s="11">
        <v>0</v>
      </c>
      <c r="K391" s="11">
        <v>0</v>
      </c>
      <c r="L391" s="11">
        <v>-3046</v>
      </c>
      <c r="M391" s="11">
        <v>0</v>
      </c>
      <c r="N391" s="11">
        <v>0</v>
      </c>
      <c r="O391" s="11">
        <v>0</v>
      </c>
      <c r="P391" s="11">
        <v>0</v>
      </c>
      <c r="Q391" s="11">
        <v>0</v>
      </c>
      <c r="R391" s="11">
        <v>0</v>
      </c>
      <c r="S391" s="11">
        <v>22999</v>
      </c>
      <c r="T391" s="11">
        <v>22993</v>
      </c>
      <c r="U391" s="11">
        <v>6</v>
      </c>
      <c r="V391" s="11">
        <v>6</v>
      </c>
    </row>
    <row r="392" spans="1:22">
      <c r="A392" s="184" t="s">
        <v>1306</v>
      </c>
      <c r="B392" s="11">
        <v>0</v>
      </c>
      <c r="C392" s="11">
        <v>0</v>
      </c>
      <c r="D392" s="11">
        <v>0</v>
      </c>
      <c r="E392" s="11">
        <v>0</v>
      </c>
      <c r="F392" s="11">
        <v>0</v>
      </c>
      <c r="G392" s="11">
        <v>0</v>
      </c>
      <c r="H392" s="11">
        <v>0</v>
      </c>
      <c r="I392" s="11">
        <v>0</v>
      </c>
      <c r="J392" s="11">
        <v>0</v>
      </c>
      <c r="K392" s="11">
        <v>0</v>
      </c>
      <c r="L392" s="11">
        <v>0</v>
      </c>
      <c r="M392" s="11">
        <v>0</v>
      </c>
      <c r="N392" s="11">
        <v>0</v>
      </c>
      <c r="O392" s="11">
        <v>0</v>
      </c>
      <c r="P392" s="11">
        <v>0</v>
      </c>
      <c r="Q392" s="11">
        <v>0</v>
      </c>
      <c r="R392" s="11">
        <v>0</v>
      </c>
      <c r="S392" s="11">
        <v>0</v>
      </c>
      <c r="T392" s="11">
        <v>0</v>
      </c>
      <c r="U392" s="11">
        <v>0</v>
      </c>
      <c r="V392" s="11">
        <v>0</v>
      </c>
    </row>
    <row r="393" spans="1:22">
      <c r="A393" s="184" t="s">
        <v>1307</v>
      </c>
      <c r="B393" s="11">
        <v>0</v>
      </c>
      <c r="C393" s="11">
        <v>0</v>
      </c>
      <c r="D393" s="11">
        <v>0</v>
      </c>
      <c r="E393" s="11">
        <v>0</v>
      </c>
      <c r="F393" s="11">
        <v>0</v>
      </c>
      <c r="G393" s="11">
        <v>0</v>
      </c>
      <c r="H393" s="11">
        <v>0</v>
      </c>
      <c r="I393" s="11">
        <v>0</v>
      </c>
      <c r="J393" s="11">
        <v>0</v>
      </c>
      <c r="K393" s="11">
        <v>0</v>
      </c>
      <c r="L393" s="11">
        <v>0</v>
      </c>
      <c r="M393" s="11">
        <v>0</v>
      </c>
      <c r="N393" s="11">
        <v>0</v>
      </c>
      <c r="O393" s="11">
        <v>0</v>
      </c>
      <c r="P393" s="11">
        <v>0</v>
      </c>
      <c r="Q393" s="11">
        <v>0</v>
      </c>
      <c r="R393" s="11">
        <v>0</v>
      </c>
      <c r="S393" s="11">
        <v>0</v>
      </c>
      <c r="T393" s="11">
        <v>0</v>
      </c>
      <c r="U393" s="11">
        <v>0</v>
      </c>
      <c r="V393" s="11">
        <v>0</v>
      </c>
    </row>
    <row r="394" spans="1:22">
      <c r="A394" s="184" t="s">
        <v>1308</v>
      </c>
      <c r="B394" s="11">
        <v>0</v>
      </c>
      <c r="C394" s="11">
        <v>0</v>
      </c>
      <c r="D394" s="11">
        <v>0</v>
      </c>
      <c r="E394" s="11">
        <v>0</v>
      </c>
      <c r="F394" s="11">
        <v>0</v>
      </c>
      <c r="G394" s="11">
        <v>0</v>
      </c>
      <c r="H394" s="11">
        <v>0</v>
      </c>
      <c r="I394" s="11">
        <v>0</v>
      </c>
      <c r="J394" s="11">
        <v>0</v>
      </c>
      <c r="K394" s="11">
        <v>0</v>
      </c>
      <c r="L394" s="11">
        <v>0</v>
      </c>
      <c r="M394" s="11">
        <v>0</v>
      </c>
      <c r="N394" s="11">
        <v>0</v>
      </c>
      <c r="O394" s="11">
        <v>0</v>
      </c>
      <c r="P394" s="11">
        <v>0</v>
      </c>
      <c r="Q394" s="11">
        <v>0</v>
      </c>
      <c r="R394" s="11">
        <v>0</v>
      </c>
      <c r="S394" s="11">
        <v>0</v>
      </c>
      <c r="T394" s="11">
        <v>0</v>
      </c>
      <c r="U394" s="11">
        <v>0</v>
      </c>
      <c r="V394" s="11">
        <v>0</v>
      </c>
    </row>
    <row r="395" spans="1:22">
      <c r="A395" s="184" t="s">
        <v>1309</v>
      </c>
      <c r="B395" s="11">
        <v>128</v>
      </c>
      <c r="C395" s="11">
        <v>-19</v>
      </c>
      <c r="D395" s="11">
        <v>0</v>
      </c>
      <c r="E395" s="11">
        <v>0</v>
      </c>
      <c r="F395" s="11">
        <v>0</v>
      </c>
      <c r="G395" s="11">
        <v>0</v>
      </c>
      <c r="H395" s="11">
        <v>0</v>
      </c>
      <c r="I395" s="11">
        <v>0</v>
      </c>
      <c r="J395" s="11">
        <v>0</v>
      </c>
      <c r="K395" s="11">
        <v>0</v>
      </c>
      <c r="L395" s="11">
        <v>-19</v>
      </c>
      <c r="M395" s="11">
        <v>0</v>
      </c>
      <c r="N395" s="11">
        <v>0</v>
      </c>
      <c r="O395" s="11">
        <v>0</v>
      </c>
      <c r="P395" s="11">
        <v>0</v>
      </c>
      <c r="Q395" s="11">
        <v>0</v>
      </c>
      <c r="R395" s="11">
        <v>0</v>
      </c>
      <c r="S395" s="11">
        <v>109</v>
      </c>
      <c r="T395" s="11">
        <v>109</v>
      </c>
      <c r="U395" s="11">
        <v>0</v>
      </c>
      <c r="V395" s="11">
        <v>0</v>
      </c>
    </row>
    <row r="396" spans="1:22">
      <c r="A396" s="184" t="s">
        <v>1310</v>
      </c>
      <c r="B396" s="11">
        <v>35</v>
      </c>
      <c r="C396" s="11">
        <v>-26</v>
      </c>
      <c r="D396" s="11">
        <v>0</v>
      </c>
      <c r="E396" s="11">
        <v>0</v>
      </c>
      <c r="F396" s="11">
        <v>0</v>
      </c>
      <c r="G396" s="11">
        <v>0</v>
      </c>
      <c r="H396" s="11">
        <v>0</v>
      </c>
      <c r="I396" s="11">
        <v>0</v>
      </c>
      <c r="J396" s="11">
        <v>0</v>
      </c>
      <c r="K396" s="11">
        <v>0</v>
      </c>
      <c r="L396" s="11">
        <v>-26</v>
      </c>
      <c r="M396" s="11">
        <v>0</v>
      </c>
      <c r="N396" s="11">
        <v>0</v>
      </c>
      <c r="O396" s="11">
        <v>0</v>
      </c>
      <c r="P396" s="11">
        <v>0</v>
      </c>
      <c r="Q396" s="11">
        <v>0</v>
      </c>
      <c r="R396" s="11">
        <v>0</v>
      </c>
      <c r="S396" s="11">
        <v>9</v>
      </c>
      <c r="T396" s="11">
        <v>9</v>
      </c>
      <c r="U396" s="11">
        <v>0</v>
      </c>
      <c r="V396" s="11">
        <v>0</v>
      </c>
    </row>
    <row r="397" spans="1:22">
      <c r="A397" s="184" t="s">
        <v>1311</v>
      </c>
      <c r="B397" s="11">
        <v>25</v>
      </c>
      <c r="C397" s="11">
        <v>7</v>
      </c>
      <c r="D397" s="11">
        <v>0</v>
      </c>
      <c r="E397" s="11">
        <v>0</v>
      </c>
      <c r="F397" s="11">
        <v>0</v>
      </c>
      <c r="G397" s="11">
        <v>0</v>
      </c>
      <c r="H397" s="11">
        <v>0</v>
      </c>
      <c r="I397" s="11">
        <v>0</v>
      </c>
      <c r="J397" s="11">
        <v>0</v>
      </c>
      <c r="K397" s="11">
        <v>0</v>
      </c>
      <c r="L397" s="11">
        <v>7</v>
      </c>
      <c r="M397" s="11">
        <v>0</v>
      </c>
      <c r="N397" s="11">
        <v>0</v>
      </c>
      <c r="O397" s="11">
        <v>0</v>
      </c>
      <c r="P397" s="11">
        <v>0</v>
      </c>
      <c r="Q397" s="11">
        <v>0</v>
      </c>
      <c r="R397" s="11">
        <v>0</v>
      </c>
      <c r="S397" s="11">
        <v>32</v>
      </c>
      <c r="T397" s="11">
        <v>32</v>
      </c>
      <c r="U397" s="11">
        <v>0</v>
      </c>
      <c r="V397" s="11">
        <v>0</v>
      </c>
    </row>
    <row r="398" spans="1:22">
      <c r="A398" s="184" t="s">
        <v>1312</v>
      </c>
      <c r="B398" s="11">
        <v>25821</v>
      </c>
      <c r="C398" s="11">
        <v>-3105</v>
      </c>
      <c r="D398" s="11">
        <v>0</v>
      </c>
      <c r="E398" s="11">
        <v>0</v>
      </c>
      <c r="F398" s="11">
        <v>36</v>
      </c>
      <c r="G398" s="11">
        <v>0</v>
      </c>
      <c r="H398" s="11">
        <v>0</v>
      </c>
      <c r="I398" s="11">
        <v>0</v>
      </c>
      <c r="J398" s="11">
        <v>0</v>
      </c>
      <c r="K398" s="11">
        <v>0</v>
      </c>
      <c r="L398" s="11">
        <v>-3141</v>
      </c>
      <c r="M398" s="11">
        <v>0</v>
      </c>
      <c r="N398" s="11">
        <v>0</v>
      </c>
      <c r="O398" s="11">
        <v>0</v>
      </c>
      <c r="P398" s="11">
        <v>0</v>
      </c>
      <c r="Q398" s="11">
        <v>0</v>
      </c>
      <c r="R398" s="11">
        <v>0</v>
      </c>
      <c r="S398" s="11">
        <v>22716</v>
      </c>
      <c r="T398" s="11">
        <v>22710</v>
      </c>
      <c r="U398" s="11">
        <v>6</v>
      </c>
      <c r="V398" s="11">
        <v>6</v>
      </c>
    </row>
    <row r="399" spans="1:22">
      <c r="A399" s="184" t="s">
        <v>987</v>
      </c>
      <c r="B399" s="11">
        <v>0</v>
      </c>
      <c r="C399" s="11">
        <v>133</v>
      </c>
      <c r="D399" s="11">
        <v>0</v>
      </c>
      <c r="E399" s="11">
        <v>0</v>
      </c>
      <c r="F399" s="11">
        <v>0</v>
      </c>
      <c r="G399" s="11">
        <v>0</v>
      </c>
      <c r="H399" s="11">
        <v>0</v>
      </c>
      <c r="I399" s="11">
        <v>0</v>
      </c>
      <c r="J399" s="11">
        <v>0</v>
      </c>
      <c r="K399" s="11">
        <v>0</v>
      </c>
      <c r="L399" s="11">
        <v>133</v>
      </c>
      <c r="M399" s="11">
        <v>0</v>
      </c>
      <c r="N399" s="11">
        <v>0</v>
      </c>
      <c r="O399" s="11">
        <v>0</v>
      </c>
      <c r="P399" s="11">
        <v>0</v>
      </c>
      <c r="Q399" s="11">
        <v>0</v>
      </c>
      <c r="R399" s="11">
        <v>0</v>
      </c>
      <c r="S399" s="11">
        <v>133</v>
      </c>
      <c r="T399" s="11">
        <v>133</v>
      </c>
      <c r="U399" s="11">
        <v>0</v>
      </c>
      <c r="V399" s="11">
        <v>0</v>
      </c>
    </row>
    <row r="400" spans="1:22">
      <c r="A400" s="184" t="s">
        <v>989</v>
      </c>
      <c r="B400" s="11">
        <v>0</v>
      </c>
      <c r="C400" s="11">
        <v>815</v>
      </c>
      <c r="D400" s="11">
        <v>0</v>
      </c>
      <c r="E400" s="11">
        <v>0</v>
      </c>
      <c r="F400" s="11">
        <v>0</v>
      </c>
      <c r="G400" s="11">
        <v>200</v>
      </c>
      <c r="H400" s="11">
        <v>0</v>
      </c>
      <c r="I400" s="11">
        <v>0</v>
      </c>
      <c r="J400" s="11">
        <v>0</v>
      </c>
      <c r="K400" s="11">
        <v>0</v>
      </c>
      <c r="L400" s="11">
        <v>615</v>
      </c>
      <c r="M400" s="11">
        <v>0</v>
      </c>
      <c r="N400" s="11">
        <v>0</v>
      </c>
      <c r="O400" s="11">
        <v>0</v>
      </c>
      <c r="P400" s="11">
        <v>0</v>
      </c>
      <c r="Q400" s="11">
        <v>0</v>
      </c>
      <c r="R400" s="11">
        <v>0</v>
      </c>
      <c r="S400" s="11">
        <v>815</v>
      </c>
      <c r="T400" s="11">
        <v>590</v>
      </c>
      <c r="U400" s="11">
        <v>225</v>
      </c>
      <c r="V400" s="11">
        <v>225</v>
      </c>
    </row>
    <row r="401" spans="1:22">
      <c r="A401" s="184" t="s">
        <v>1313</v>
      </c>
      <c r="B401" s="11">
        <v>0</v>
      </c>
      <c r="C401" s="11">
        <v>24</v>
      </c>
      <c r="D401" s="11">
        <v>0</v>
      </c>
      <c r="E401" s="11">
        <v>0</v>
      </c>
      <c r="F401" s="11">
        <v>0</v>
      </c>
      <c r="G401" s="11">
        <v>0</v>
      </c>
      <c r="H401" s="11">
        <v>0</v>
      </c>
      <c r="I401" s="11">
        <v>0</v>
      </c>
      <c r="J401" s="11">
        <v>0</v>
      </c>
      <c r="K401" s="11">
        <v>0</v>
      </c>
      <c r="L401" s="11">
        <v>24</v>
      </c>
      <c r="M401" s="11">
        <v>0</v>
      </c>
      <c r="N401" s="11">
        <v>0</v>
      </c>
      <c r="O401" s="11">
        <v>0</v>
      </c>
      <c r="P401" s="11">
        <v>0</v>
      </c>
      <c r="Q401" s="11">
        <v>0</v>
      </c>
      <c r="R401" s="11">
        <v>0</v>
      </c>
      <c r="S401" s="11">
        <v>24</v>
      </c>
      <c r="T401" s="11">
        <v>24</v>
      </c>
      <c r="U401" s="11">
        <v>0</v>
      </c>
      <c r="V401" s="11">
        <v>0</v>
      </c>
    </row>
    <row r="402" spans="1:22">
      <c r="A402" s="184" t="s">
        <v>1314</v>
      </c>
      <c r="B402" s="11">
        <v>0</v>
      </c>
      <c r="C402" s="11">
        <v>791</v>
      </c>
      <c r="D402" s="11">
        <v>0</v>
      </c>
      <c r="E402" s="11">
        <v>0</v>
      </c>
      <c r="F402" s="11">
        <v>0</v>
      </c>
      <c r="G402" s="11">
        <v>200</v>
      </c>
      <c r="H402" s="11">
        <v>0</v>
      </c>
      <c r="I402" s="11">
        <v>0</v>
      </c>
      <c r="J402" s="11">
        <v>0</v>
      </c>
      <c r="K402" s="11">
        <v>0</v>
      </c>
      <c r="L402" s="11">
        <v>591</v>
      </c>
      <c r="M402" s="11">
        <v>0</v>
      </c>
      <c r="N402" s="11">
        <v>0</v>
      </c>
      <c r="O402" s="11">
        <v>0</v>
      </c>
      <c r="P402" s="11">
        <v>0</v>
      </c>
      <c r="Q402" s="11">
        <v>0</v>
      </c>
      <c r="R402" s="11">
        <v>0</v>
      </c>
      <c r="S402" s="11">
        <v>791</v>
      </c>
      <c r="T402" s="11">
        <v>566</v>
      </c>
      <c r="U402" s="11">
        <v>225</v>
      </c>
      <c r="V402" s="11">
        <v>225</v>
      </c>
    </row>
    <row r="403" spans="1:22">
      <c r="A403" s="184" t="s">
        <v>1315</v>
      </c>
      <c r="B403" s="11">
        <v>0</v>
      </c>
      <c r="C403" s="11">
        <v>0</v>
      </c>
      <c r="D403" s="11">
        <v>0</v>
      </c>
      <c r="E403" s="11">
        <v>0</v>
      </c>
      <c r="F403" s="11">
        <v>0</v>
      </c>
      <c r="G403" s="11">
        <v>0</v>
      </c>
      <c r="H403" s="11">
        <v>0</v>
      </c>
      <c r="I403" s="11">
        <v>0</v>
      </c>
      <c r="J403" s="11">
        <v>0</v>
      </c>
      <c r="K403" s="11">
        <v>0</v>
      </c>
      <c r="L403" s="11">
        <v>0</v>
      </c>
      <c r="M403" s="11">
        <v>0</v>
      </c>
      <c r="N403" s="11">
        <v>0</v>
      </c>
      <c r="O403" s="11">
        <v>0</v>
      </c>
      <c r="P403" s="11">
        <v>0</v>
      </c>
      <c r="Q403" s="11">
        <v>0</v>
      </c>
      <c r="R403" s="11">
        <v>0</v>
      </c>
      <c r="S403" s="11">
        <v>0</v>
      </c>
      <c r="T403" s="11">
        <v>0</v>
      </c>
      <c r="U403" s="11">
        <v>0</v>
      </c>
      <c r="V403" s="11">
        <v>0</v>
      </c>
    </row>
    <row r="404" spans="1:22">
      <c r="A404" s="184" t="s">
        <v>1316</v>
      </c>
      <c r="B404" s="11">
        <v>0</v>
      </c>
      <c r="C404" s="11">
        <v>0</v>
      </c>
      <c r="D404" s="11">
        <v>0</v>
      </c>
      <c r="E404" s="11">
        <v>0</v>
      </c>
      <c r="F404" s="11">
        <v>0</v>
      </c>
      <c r="G404" s="11">
        <v>0</v>
      </c>
      <c r="H404" s="11">
        <v>0</v>
      </c>
      <c r="I404" s="11">
        <v>0</v>
      </c>
      <c r="J404" s="11">
        <v>0</v>
      </c>
      <c r="K404" s="11">
        <v>0</v>
      </c>
      <c r="L404" s="11">
        <v>0</v>
      </c>
      <c r="M404" s="11">
        <v>0</v>
      </c>
      <c r="N404" s="11">
        <v>0</v>
      </c>
      <c r="O404" s="11">
        <v>0</v>
      </c>
      <c r="P404" s="11">
        <v>0</v>
      </c>
      <c r="Q404" s="11">
        <v>0</v>
      </c>
      <c r="R404" s="11">
        <v>0</v>
      </c>
      <c r="S404" s="11">
        <v>0</v>
      </c>
      <c r="T404" s="11">
        <v>0</v>
      </c>
      <c r="U404" s="11">
        <v>0</v>
      </c>
      <c r="V404" s="11">
        <v>0</v>
      </c>
    </row>
    <row r="405" spans="1:22">
      <c r="A405" s="184" t="s">
        <v>1317</v>
      </c>
      <c r="B405" s="11">
        <v>40</v>
      </c>
      <c r="C405" s="11">
        <v>-34</v>
      </c>
      <c r="D405" s="11">
        <v>0</v>
      </c>
      <c r="E405" s="11">
        <v>0</v>
      </c>
      <c r="F405" s="11">
        <v>0</v>
      </c>
      <c r="G405" s="11">
        <v>0</v>
      </c>
      <c r="H405" s="11">
        <v>0</v>
      </c>
      <c r="I405" s="11">
        <v>0</v>
      </c>
      <c r="J405" s="11">
        <v>0</v>
      </c>
      <c r="K405" s="11">
        <v>0</v>
      </c>
      <c r="L405" s="11">
        <v>-34</v>
      </c>
      <c r="M405" s="11">
        <v>0</v>
      </c>
      <c r="N405" s="11">
        <v>0</v>
      </c>
      <c r="O405" s="11">
        <v>0</v>
      </c>
      <c r="P405" s="11">
        <v>0</v>
      </c>
      <c r="Q405" s="11">
        <v>0</v>
      </c>
      <c r="R405" s="11">
        <v>0</v>
      </c>
      <c r="S405" s="11">
        <v>6</v>
      </c>
      <c r="T405" s="11">
        <v>6</v>
      </c>
      <c r="U405" s="11">
        <v>0</v>
      </c>
      <c r="V405" s="11">
        <v>0</v>
      </c>
    </row>
    <row r="406" spans="1:22">
      <c r="A406" s="184" t="s">
        <v>1318</v>
      </c>
      <c r="B406" s="11">
        <v>0</v>
      </c>
      <c r="C406" s="11">
        <v>0</v>
      </c>
      <c r="D406" s="11">
        <v>0</v>
      </c>
      <c r="E406" s="11">
        <v>0</v>
      </c>
      <c r="F406" s="11">
        <v>0</v>
      </c>
      <c r="G406" s="11">
        <v>0</v>
      </c>
      <c r="H406" s="11">
        <v>0</v>
      </c>
      <c r="I406" s="11">
        <v>0</v>
      </c>
      <c r="J406" s="11">
        <v>0</v>
      </c>
      <c r="K406" s="11">
        <v>0</v>
      </c>
      <c r="L406" s="11">
        <v>0</v>
      </c>
      <c r="M406" s="11">
        <v>0</v>
      </c>
      <c r="N406" s="11">
        <v>0</v>
      </c>
      <c r="O406" s="11">
        <v>0</v>
      </c>
      <c r="P406" s="11">
        <v>0</v>
      </c>
      <c r="Q406" s="11">
        <v>0</v>
      </c>
      <c r="R406" s="11">
        <v>0</v>
      </c>
      <c r="S406" s="11">
        <v>0</v>
      </c>
      <c r="T406" s="11">
        <v>0</v>
      </c>
      <c r="U406" s="11">
        <v>0</v>
      </c>
      <c r="V406" s="11">
        <v>0</v>
      </c>
    </row>
    <row r="407" spans="1:22">
      <c r="A407" s="184" t="s">
        <v>1319</v>
      </c>
      <c r="B407" s="11">
        <v>40</v>
      </c>
      <c r="C407" s="11">
        <v>-40</v>
      </c>
      <c r="D407" s="11">
        <v>0</v>
      </c>
      <c r="E407" s="11">
        <v>0</v>
      </c>
      <c r="F407" s="11">
        <v>0</v>
      </c>
      <c r="G407" s="11">
        <v>0</v>
      </c>
      <c r="H407" s="11">
        <v>0</v>
      </c>
      <c r="I407" s="11">
        <v>0</v>
      </c>
      <c r="J407" s="11">
        <v>0</v>
      </c>
      <c r="K407" s="11">
        <v>0</v>
      </c>
      <c r="L407" s="11">
        <v>-40</v>
      </c>
      <c r="M407" s="11">
        <v>0</v>
      </c>
      <c r="N407" s="11">
        <v>0</v>
      </c>
      <c r="O407" s="11">
        <v>0</v>
      </c>
      <c r="P407" s="11">
        <v>0</v>
      </c>
      <c r="Q407" s="11">
        <v>0</v>
      </c>
      <c r="R407" s="11">
        <v>0</v>
      </c>
      <c r="S407" s="11">
        <v>0</v>
      </c>
      <c r="T407" s="11">
        <v>0</v>
      </c>
      <c r="U407" s="11">
        <v>0</v>
      </c>
      <c r="V407" s="11">
        <v>0</v>
      </c>
    </row>
    <row r="408" spans="1:22">
      <c r="A408" s="184" t="s">
        <v>1320</v>
      </c>
      <c r="B408" s="11">
        <v>0</v>
      </c>
      <c r="C408" s="11">
        <v>0</v>
      </c>
      <c r="D408" s="11">
        <v>0</v>
      </c>
      <c r="E408" s="11">
        <v>0</v>
      </c>
      <c r="F408" s="11">
        <v>0</v>
      </c>
      <c r="G408" s="11">
        <v>0</v>
      </c>
      <c r="H408" s="11">
        <v>0</v>
      </c>
      <c r="I408" s="11">
        <v>0</v>
      </c>
      <c r="J408" s="11">
        <v>0</v>
      </c>
      <c r="K408" s="11">
        <v>0</v>
      </c>
      <c r="L408" s="11">
        <v>0</v>
      </c>
      <c r="M408" s="11">
        <v>0</v>
      </c>
      <c r="N408" s="11">
        <v>0</v>
      </c>
      <c r="O408" s="11">
        <v>0</v>
      </c>
      <c r="P408" s="11">
        <v>0</v>
      </c>
      <c r="Q408" s="11">
        <v>0</v>
      </c>
      <c r="R408" s="11">
        <v>0</v>
      </c>
      <c r="S408" s="11">
        <v>0</v>
      </c>
      <c r="T408" s="11">
        <v>0</v>
      </c>
      <c r="U408" s="11">
        <v>0</v>
      </c>
      <c r="V408" s="11">
        <v>0</v>
      </c>
    </row>
    <row r="409" spans="1:22">
      <c r="A409" s="184" t="s">
        <v>1321</v>
      </c>
      <c r="B409" s="11">
        <v>0</v>
      </c>
      <c r="C409" s="11">
        <v>0</v>
      </c>
      <c r="D409" s="11">
        <v>0</v>
      </c>
      <c r="E409" s="11">
        <v>0</v>
      </c>
      <c r="F409" s="11">
        <v>0</v>
      </c>
      <c r="G409" s="11">
        <v>0</v>
      </c>
      <c r="H409" s="11">
        <v>0</v>
      </c>
      <c r="I409" s="11">
        <v>0</v>
      </c>
      <c r="J409" s="11">
        <v>0</v>
      </c>
      <c r="K409" s="11">
        <v>0</v>
      </c>
      <c r="L409" s="11">
        <v>0</v>
      </c>
      <c r="M409" s="11">
        <v>0</v>
      </c>
      <c r="N409" s="11">
        <v>0</v>
      </c>
      <c r="O409" s="11">
        <v>0</v>
      </c>
      <c r="P409" s="11">
        <v>0</v>
      </c>
      <c r="Q409" s="11">
        <v>0</v>
      </c>
      <c r="R409" s="11">
        <v>0</v>
      </c>
      <c r="S409" s="11">
        <v>0</v>
      </c>
      <c r="T409" s="11">
        <v>0</v>
      </c>
      <c r="U409" s="11">
        <v>0</v>
      </c>
      <c r="V409" s="11">
        <v>0</v>
      </c>
    </row>
    <row r="410" spans="1:22">
      <c r="A410" s="184" t="s">
        <v>1322</v>
      </c>
      <c r="B410" s="11">
        <v>0</v>
      </c>
      <c r="C410" s="11">
        <v>6</v>
      </c>
      <c r="D410" s="11">
        <v>0</v>
      </c>
      <c r="E410" s="11">
        <v>0</v>
      </c>
      <c r="F410" s="11">
        <v>0</v>
      </c>
      <c r="G410" s="11">
        <v>0</v>
      </c>
      <c r="H410" s="11">
        <v>0</v>
      </c>
      <c r="I410" s="11">
        <v>0</v>
      </c>
      <c r="J410" s="11">
        <v>0</v>
      </c>
      <c r="K410" s="11">
        <v>0</v>
      </c>
      <c r="L410" s="11">
        <v>6</v>
      </c>
      <c r="M410" s="11">
        <v>0</v>
      </c>
      <c r="N410" s="11">
        <v>0</v>
      </c>
      <c r="O410" s="11">
        <v>0</v>
      </c>
      <c r="P410" s="11">
        <v>0</v>
      </c>
      <c r="Q410" s="11">
        <v>0</v>
      </c>
      <c r="R410" s="11">
        <v>0</v>
      </c>
      <c r="S410" s="11">
        <v>6</v>
      </c>
      <c r="T410" s="11">
        <v>6</v>
      </c>
      <c r="U410" s="11">
        <v>0</v>
      </c>
      <c r="V410" s="11">
        <v>0</v>
      </c>
    </row>
    <row r="411" spans="1:22">
      <c r="A411" s="184" t="s">
        <v>1323</v>
      </c>
      <c r="B411" s="11">
        <v>0</v>
      </c>
      <c r="C411" s="11">
        <v>0</v>
      </c>
      <c r="D411" s="11">
        <v>0</v>
      </c>
      <c r="E411" s="11">
        <v>0</v>
      </c>
      <c r="F411" s="11">
        <v>0</v>
      </c>
      <c r="G411" s="11">
        <v>0</v>
      </c>
      <c r="H411" s="11">
        <v>0</v>
      </c>
      <c r="I411" s="11">
        <v>0</v>
      </c>
      <c r="J411" s="11">
        <v>0</v>
      </c>
      <c r="K411" s="11">
        <v>0</v>
      </c>
      <c r="L411" s="11">
        <v>0</v>
      </c>
      <c r="M411" s="11">
        <v>0</v>
      </c>
      <c r="N411" s="11">
        <v>0</v>
      </c>
      <c r="O411" s="11">
        <v>0</v>
      </c>
      <c r="P411" s="11">
        <v>0</v>
      </c>
      <c r="Q411" s="11">
        <v>0</v>
      </c>
      <c r="R411" s="11">
        <v>0</v>
      </c>
      <c r="S411" s="11">
        <v>0</v>
      </c>
      <c r="T411" s="11">
        <v>0</v>
      </c>
      <c r="U411" s="11">
        <v>0</v>
      </c>
      <c r="V411" s="11">
        <v>0</v>
      </c>
    </row>
    <row r="412" spans="1:22">
      <c r="A412" s="184" t="s">
        <v>1324</v>
      </c>
      <c r="B412" s="11">
        <v>0</v>
      </c>
      <c r="C412" s="11">
        <v>0</v>
      </c>
      <c r="D412" s="11">
        <v>0</v>
      </c>
      <c r="E412" s="11">
        <v>0</v>
      </c>
      <c r="F412" s="11">
        <v>0</v>
      </c>
      <c r="G412" s="11">
        <v>0</v>
      </c>
      <c r="H412" s="11">
        <v>0</v>
      </c>
      <c r="I412" s="11">
        <v>0</v>
      </c>
      <c r="J412" s="11">
        <v>0</v>
      </c>
      <c r="K412" s="11">
        <v>0</v>
      </c>
      <c r="L412" s="11">
        <v>0</v>
      </c>
      <c r="M412" s="11">
        <v>0</v>
      </c>
      <c r="N412" s="11">
        <v>0</v>
      </c>
      <c r="O412" s="11">
        <v>0</v>
      </c>
      <c r="P412" s="11">
        <v>0</v>
      </c>
      <c r="Q412" s="11">
        <v>0</v>
      </c>
      <c r="R412" s="11">
        <v>0</v>
      </c>
      <c r="S412" s="11">
        <v>0</v>
      </c>
      <c r="T412" s="11">
        <v>0</v>
      </c>
      <c r="U412" s="11">
        <v>0</v>
      </c>
      <c r="V412" s="11">
        <v>0</v>
      </c>
    </row>
    <row r="413" spans="1:22">
      <c r="A413" s="184" t="s">
        <v>1325</v>
      </c>
      <c r="B413" s="11">
        <v>0</v>
      </c>
      <c r="C413" s="11">
        <v>0</v>
      </c>
      <c r="D413" s="11">
        <v>0</v>
      </c>
      <c r="E413" s="11">
        <v>0</v>
      </c>
      <c r="F413" s="11">
        <v>0</v>
      </c>
      <c r="G413" s="11">
        <v>0</v>
      </c>
      <c r="H413" s="11">
        <v>0</v>
      </c>
      <c r="I413" s="11">
        <v>0</v>
      </c>
      <c r="J413" s="11">
        <v>0</v>
      </c>
      <c r="K413" s="11">
        <v>0</v>
      </c>
      <c r="L413" s="11">
        <v>0</v>
      </c>
      <c r="M413" s="11">
        <v>0</v>
      </c>
      <c r="N413" s="11">
        <v>0</v>
      </c>
      <c r="O413" s="11">
        <v>0</v>
      </c>
      <c r="P413" s="11">
        <v>0</v>
      </c>
      <c r="Q413" s="11">
        <v>0</v>
      </c>
      <c r="R413" s="11">
        <v>0</v>
      </c>
      <c r="S413" s="11">
        <v>0</v>
      </c>
      <c r="T413" s="11">
        <v>0</v>
      </c>
      <c r="U413" s="11">
        <v>0</v>
      </c>
      <c r="V413" s="11">
        <v>0</v>
      </c>
    </row>
    <row r="414" spans="1:22">
      <c r="A414" s="184" t="s">
        <v>1326</v>
      </c>
      <c r="B414" s="11">
        <v>0</v>
      </c>
      <c r="C414" s="11">
        <v>0</v>
      </c>
      <c r="D414" s="11">
        <v>0</v>
      </c>
      <c r="E414" s="11">
        <v>0</v>
      </c>
      <c r="F414" s="11">
        <v>0</v>
      </c>
      <c r="G414" s="11">
        <v>0</v>
      </c>
      <c r="H414" s="11">
        <v>0</v>
      </c>
      <c r="I414" s="11">
        <v>0</v>
      </c>
      <c r="J414" s="11">
        <v>0</v>
      </c>
      <c r="K414" s="11">
        <v>0</v>
      </c>
      <c r="L414" s="11">
        <v>0</v>
      </c>
      <c r="M414" s="11">
        <v>0</v>
      </c>
      <c r="N414" s="11">
        <v>0</v>
      </c>
      <c r="O414" s="11">
        <v>0</v>
      </c>
      <c r="P414" s="11">
        <v>0</v>
      </c>
      <c r="Q414" s="11">
        <v>0</v>
      </c>
      <c r="R414" s="11">
        <v>0</v>
      </c>
      <c r="S414" s="11">
        <v>0</v>
      </c>
      <c r="T414" s="11">
        <v>0</v>
      </c>
      <c r="U414" s="11">
        <v>0</v>
      </c>
      <c r="V414" s="11">
        <v>0</v>
      </c>
    </row>
    <row r="415" spans="1:22">
      <c r="A415" s="184" t="s">
        <v>1327</v>
      </c>
      <c r="B415" s="11">
        <v>0</v>
      </c>
      <c r="C415" s="11">
        <v>0</v>
      </c>
      <c r="D415" s="11">
        <v>0</v>
      </c>
      <c r="E415" s="11">
        <v>0</v>
      </c>
      <c r="F415" s="11">
        <v>0</v>
      </c>
      <c r="G415" s="11">
        <v>0</v>
      </c>
      <c r="H415" s="11">
        <v>0</v>
      </c>
      <c r="I415" s="11">
        <v>0</v>
      </c>
      <c r="J415" s="11">
        <v>0</v>
      </c>
      <c r="K415" s="11">
        <v>0</v>
      </c>
      <c r="L415" s="11">
        <v>0</v>
      </c>
      <c r="M415" s="11">
        <v>0</v>
      </c>
      <c r="N415" s="11">
        <v>0</v>
      </c>
      <c r="O415" s="11">
        <v>0</v>
      </c>
      <c r="P415" s="11">
        <v>0</v>
      </c>
      <c r="Q415" s="11">
        <v>0</v>
      </c>
      <c r="R415" s="11">
        <v>0</v>
      </c>
      <c r="S415" s="11">
        <v>0</v>
      </c>
      <c r="T415" s="11">
        <v>0</v>
      </c>
      <c r="U415" s="11">
        <v>0</v>
      </c>
      <c r="V415" s="11">
        <v>0</v>
      </c>
    </row>
    <row r="416" spans="1:22">
      <c r="A416" s="184" t="s">
        <v>1328</v>
      </c>
      <c r="B416" s="11">
        <v>0</v>
      </c>
      <c r="C416" s="11">
        <v>0</v>
      </c>
      <c r="D416" s="11">
        <v>0</v>
      </c>
      <c r="E416" s="11">
        <v>0</v>
      </c>
      <c r="F416" s="11">
        <v>0</v>
      </c>
      <c r="G416" s="11">
        <v>0</v>
      </c>
      <c r="H416" s="11">
        <v>0</v>
      </c>
      <c r="I416" s="11">
        <v>0</v>
      </c>
      <c r="J416" s="11">
        <v>0</v>
      </c>
      <c r="K416" s="11">
        <v>0</v>
      </c>
      <c r="L416" s="11">
        <v>0</v>
      </c>
      <c r="M416" s="11">
        <v>0</v>
      </c>
      <c r="N416" s="11">
        <v>0</v>
      </c>
      <c r="O416" s="11">
        <v>0</v>
      </c>
      <c r="P416" s="11">
        <v>0</v>
      </c>
      <c r="Q416" s="11">
        <v>0</v>
      </c>
      <c r="R416" s="11">
        <v>0</v>
      </c>
      <c r="S416" s="11">
        <v>0</v>
      </c>
      <c r="T416" s="11">
        <v>0</v>
      </c>
      <c r="U416" s="11">
        <v>0</v>
      </c>
      <c r="V416" s="11">
        <v>0</v>
      </c>
    </row>
    <row r="417" spans="1:22">
      <c r="A417" s="184" t="s">
        <v>1290</v>
      </c>
      <c r="B417" s="11">
        <v>0</v>
      </c>
      <c r="C417" s="11">
        <v>0</v>
      </c>
      <c r="D417" s="11">
        <v>0</v>
      </c>
      <c r="E417" s="11">
        <v>0</v>
      </c>
      <c r="F417" s="11">
        <v>0</v>
      </c>
      <c r="G417" s="11">
        <v>0</v>
      </c>
      <c r="H417" s="11">
        <v>0</v>
      </c>
      <c r="I417" s="11">
        <v>0</v>
      </c>
      <c r="J417" s="11">
        <v>0</v>
      </c>
      <c r="K417" s="11">
        <v>0</v>
      </c>
      <c r="L417" s="11">
        <v>0</v>
      </c>
      <c r="M417" s="11">
        <v>0</v>
      </c>
      <c r="N417" s="11">
        <v>0</v>
      </c>
      <c r="O417" s="11">
        <v>0</v>
      </c>
      <c r="P417" s="11">
        <v>0</v>
      </c>
      <c r="Q417" s="11">
        <v>0</v>
      </c>
      <c r="R417" s="11">
        <v>0</v>
      </c>
      <c r="S417" s="11">
        <v>0</v>
      </c>
      <c r="T417" s="11">
        <v>0</v>
      </c>
      <c r="U417" s="11">
        <v>0</v>
      </c>
      <c r="V417" s="11">
        <v>0</v>
      </c>
    </row>
    <row r="418" spans="1:22">
      <c r="A418" s="184" t="s">
        <v>1329</v>
      </c>
      <c r="B418" s="11">
        <v>0</v>
      </c>
      <c r="C418" s="11">
        <v>0</v>
      </c>
      <c r="D418" s="11">
        <v>0</v>
      </c>
      <c r="E418" s="11">
        <v>0</v>
      </c>
      <c r="F418" s="11">
        <v>0</v>
      </c>
      <c r="G418" s="11">
        <v>0</v>
      </c>
      <c r="H418" s="11">
        <v>0</v>
      </c>
      <c r="I418" s="11">
        <v>0</v>
      </c>
      <c r="J418" s="11">
        <v>0</v>
      </c>
      <c r="K418" s="11">
        <v>0</v>
      </c>
      <c r="L418" s="11">
        <v>0</v>
      </c>
      <c r="M418" s="11">
        <v>0</v>
      </c>
      <c r="N418" s="11">
        <v>0</v>
      </c>
      <c r="O418" s="11">
        <v>0</v>
      </c>
      <c r="P418" s="11">
        <v>0</v>
      </c>
      <c r="Q418" s="11">
        <v>0</v>
      </c>
      <c r="R418" s="11">
        <v>0</v>
      </c>
      <c r="S418" s="11">
        <v>0</v>
      </c>
      <c r="T418" s="11">
        <v>0</v>
      </c>
      <c r="U418" s="11">
        <v>0</v>
      </c>
      <c r="V418" s="11">
        <v>0</v>
      </c>
    </row>
    <row r="419" spans="1:22">
      <c r="A419" s="184" t="s">
        <v>1330</v>
      </c>
      <c r="B419" s="11">
        <v>0</v>
      </c>
      <c r="C419" s="11">
        <v>0</v>
      </c>
      <c r="D419" s="11">
        <v>0</v>
      </c>
      <c r="E419" s="11">
        <v>0</v>
      </c>
      <c r="F419" s="11">
        <v>0</v>
      </c>
      <c r="G419" s="11">
        <v>0</v>
      </c>
      <c r="H419" s="11">
        <v>0</v>
      </c>
      <c r="I419" s="11">
        <v>0</v>
      </c>
      <c r="J419" s="11">
        <v>0</v>
      </c>
      <c r="K419" s="11">
        <v>0</v>
      </c>
      <c r="L419" s="11">
        <v>0</v>
      </c>
      <c r="M419" s="11">
        <v>0</v>
      </c>
      <c r="N419" s="11">
        <v>0</v>
      </c>
      <c r="O419" s="11">
        <v>0</v>
      </c>
      <c r="P419" s="11">
        <v>0</v>
      </c>
      <c r="Q419" s="11">
        <v>0</v>
      </c>
      <c r="R419" s="11">
        <v>0</v>
      </c>
      <c r="S419" s="11">
        <v>0</v>
      </c>
      <c r="T419" s="11">
        <v>0</v>
      </c>
      <c r="U419" s="11">
        <v>0</v>
      </c>
      <c r="V419" s="11">
        <v>0</v>
      </c>
    </row>
    <row r="420" spans="1:22">
      <c r="A420" s="184" t="s">
        <v>1056</v>
      </c>
      <c r="B420" s="11">
        <v>0</v>
      </c>
      <c r="C420" s="11">
        <v>0</v>
      </c>
      <c r="D420" s="11">
        <v>0</v>
      </c>
      <c r="E420" s="11">
        <v>0</v>
      </c>
      <c r="F420" s="11">
        <v>0</v>
      </c>
      <c r="G420" s="11">
        <v>0</v>
      </c>
      <c r="H420" s="11">
        <v>0</v>
      </c>
      <c r="I420" s="11">
        <v>0</v>
      </c>
      <c r="J420" s="11">
        <v>0</v>
      </c>
      <c r="K420" s="11">
        <v>0</v>
      </c>
      <c r="L420" s="11">
        <v>0</v>
      </c>
      <c r="M420" s="11">
        <v>0</v>
      </c>
      <c r="N420" s="11">
        <v>0</v>
      </c>
      <c r="O420" s="11">
        <v>0</v>
      </c>
      <c r="P420" s="11">
        <v>0</v>
      </c>
      <c r="Q420" s="11">
        <v>0</v>
      </c>
      <c r="R420" s="11">
        <v>0</v>
      </c>
      <c r="S420" s="11">
        <v>0</v>
      </c>
      <c r="T420" s="11">
        <v>0</v>
      </c>
      <c r="U420" s="11">
        <v>0</v>
      </c>
      <c r="V420" s="11">
        <v>0</v>
      </c>
    </row>
    <row r="421" spans="1:22">
      <c r="A421" s="184" t="s">
        <v>999</v>
      </c>
      <c r="B421" s="11">
        <v>292</v>
      </c>
      <c r="C421" s="11">
        <v>161</v>
      </c>
      <c r="D421" s="11">
        <v>0</v>
      </c>
      <c r="E421" s="11">
        <v>0</v>
      </c>
      <c r="F421" s="11">
        <v>18</v>
      </c>
      <c r="G421" s="11">
        <v>0</v>
      </c>
      <c r="H421" s="11">
        <v>0</v>
      </c>
      <c r="I421" s="11">
        <v>0</v>
      </c>
      <c r="J421" s="11">
        <v>0</v>
      </c>
      <c r="K421" s="11">
        <v>0</v>
      </c>
      <c r="L421" s="11">
        <v>143</v>
      </c>
      <c r="M421" s="11">
        <v>0</v>
      </c>
      <c r="N421" s="11">
        <v>0</v>
      </c>
      <c r="O421" s="11">
        <v>0</v>
      </c>
      <c r="P421" s="11">
        <v>0</v>
      </c>
      <c r="Q421" s="11">
        <v>0</v>
      </c>
      <c r="R421" s="11">
        <v>0</v>
      </c>
      <c r="S421" s="11">
        <v>453</v>
      </c>
      <c r="T421" s="11">
        <v>438</v>
      </c>
      <c r="U421" s="11">
        <v>15</v>
      </c>
      <c r="V421" s="11">
        <v>15</v>
      </c>
    </row>
    <row r="422" spans="1:22">
      <c r="A422" s="184" t="s">
        <v>1331</v>
      </c>
      <c r="B422" s="11">
        <v>292</v>
      </c>
      <c r="C422" s="11">
        <v>160</v>
      </c>
      <c r="D422" s="11">
        <v>0</v>
      </c>
      <c r="E422" s="11">
        <v>0</v>
      </c>
      <c r="F422" s="11">
        <v>15</v>
      </c>
      <c r="G422" s="11">
        <v>0</v>
      </c>
      <c r="H422" s="11">
        <v>0</v>
      </c>
      <c r="I422" s="11">
        <v>0</v>
      </c>
      <c r="J422" s="11">
        <v>0</v>
      </c>
      <c r="K422" s="11">
        <v>0</v>
      </c>
      <c r="L422" s="11">
        <v>145</v>
      </c>
      <c r="M422" s="11">
        <v>0</v>
      </c>
      <c r="N422" s="11">
        <v>0</v>
      </c>
      <c r="O422" s="11">
        <v>0</v>
      </c>
      <c r="P422" s="11">
        <v>0</v>
      </c>
      <c r="Q422" s="11">
        <v>0</v>
      </c>
      <c r="R422" s="11">
        <v>0</v>
      </c>
      <c r="S422" s="11">
        <v>452</v>
      </c>
      <c r="T422" s="11">
        <v>437</v>
      </c>
      <c r="U422" s="11">
        <v>15</v>
      </c>
      <c r="V422" s="11">
        <v>15</v>
      </c>
    </row>
    <row r="423" spans="1:22">
      <c r="A423" s="184" t="s">
        <v>1332</v>
      </c>
      <c r="B423" s="11">
        <v>0</v>
      </c>
      <c r="C423" s="11">
        <v>0</v>
      </c>
      <c r="D423" s="11">
        <v>0</v>
      </c>
      <c r="E423" s="11">
        <v>0</v>
      </c>
      <c r="F423" s="11">
        <v>0</v>
      </c>
      <c r="G423" s="11">
        <v>0</v>
      </c>
      <c r="H423" s="11">
        <v>0</v>
      </c>
      <c r="I423" s="11">
        <v>0</v>
      </c>
      <c r="J423" s="11">
        <v>0</v>
      </c>
      <c r="K423" s="11">
        <v>0</v>
      </c>
      <c r="L423" s="11">
        <v>0</v>
      </c>
      <c r="M423" s="11">
        <v>0</v>
      </c>
      <c r="N423" s="11">
        <v>0</v>
      </c>
      <c r="O423" s="11">
        <v>0</v>
      </c>
      <c r="P423" s="11">
        <v>0</v>
      </c>
      <c r="Q423" s="11">
        <v>0</v>
      </c>
      <c r="R423" s="11">
        <v>0</v>
      </c>
      <c r="S423" s="11">
        <v>0</v>
      </c>
      <c r="T423" s="11">
        <v>0</v>
      </c>
      <c r="U423" s="11">
        <v>0</v>
      </c>
      <c r="V423" s="11">
        <v>0</v>
      </c>
    </row>
    <row r="424" spans="1:22">
      <c r="A424" s="184" t="s">
        <v>1333</v>
      </c>
      <c r="B424" s="11">
        <v>0</v>
      </c>
      <c r="C424" s="11">
        <v>0</v>
      </c>
      <c r="D424" s="11">
        <v>0</v>
      </c>
      <c r="E424" s="11">
        <v>0</v>
      </c>
      <c r="F424" s="11">
        <v>0</v>
      </c>
      <c r="G424" s="11">
        <v>0</v>
      </c>
      <c r="H424" s="11">
        <v>0</v>
      </c>
      <c r="I424" s="11">
        <v>0</v>
      </c>
      <c r="J424" s="11">
        <v>0</v>
      </c>
      <c r="K424" s="11">
        <v>0</v>
      </c>
      <c r="L424" s="11">
        <v>0</v>
      </c>
      <c r="M424" s="11">
        <v>0</v>
      </c>
      <c r="N424" s="11">
        <v>0</v>
      </c>
      <c r="O424" s="11">
        <v>0</v>
      </c>
      <c r="P424" s="11">
        <v>0</v>
      </c>
      <c r="Q424" s="11">
        <v>0</v>
      </c>
      <c r="R424" s="11">
        <v>0</v>
      </c>
      <c r="S424" s="11">
        <v>0</v>
      </c>
      <c r="T424" s="11">
        <v>0</v>
      </c>
      <c r="U424" s="11">
        <v>0</v>
      </c>
      <c r="V424" s="11">
        <v>0</v>
      </c>
    </row>
    <row r="425" spans="1:22">
      <c r="A425" s="184" t="s">
        <v>1334</v>
      </c>
      <c r="B425" s="11">
        <v>0</v>
      </c>
      <c r="C425" s="11">
        <v>1</v>
      </c>
      <c r="D425" s="11">
        <v>0</v>
      </c>
      <c r="E425" s="11">
        <v>0</v>
      </c>
      <c r="F425" s="11">
        <v>3</v>
      </c>
      <c r="G425" s="11">
        <v>0</v>
      </c>
      <c r="H425" s="11">
        <v>0</v>
      </c>
      <c r="I425" s="11">
        <v>0</v>
      </c>
      <c r="J425" s="11">
        <v>0</v>
      </c>
      <c r="K425" s="11">
        <v>0</v>
      </c>
      <c r="L425" s="11">
        <v>-2</v>
      </c>
      <c r="M425" s="11">
        <v>0</v>
      </c>
      <c r="N425" s="11">
        <v>0</v>
      </c>
      <c r="O425" s="11">
        <v>0</v>
      </c>
      <c r="P425" s="11">
        <v>0</v>
      </c>
      <c r="Q425" s="11">
        <v>0</v>
      </c>
      <c r="R425" s="11">
        <v>0</v>
      </c>
      <c r="S425" s="11">
        <v>1</v>
      </c>
      <c r="T425" s="11">
        <v>1</v>
      </c>
      <c r="U425" s="11">
        <v>0</v>
      </c>
      <c r="V425" s="11">
        <v>0</v>
      </c>
    </row>
    <row r="426" spans="1:22">
      <c r="A426" s="184" t="s">
        <v>1335</v>
      </c>
      <c r="B426" s="11">
        <v>0</v>
      </c>
      <c r="C426" s="11">
        <v>0</v>
      </c>
      <c r="D426" s="11">
        <v>0</v>
      </c>
      <c r="E426" s="11">
        <v>0</v>
      </c>
      <c r="F426" s="11">
        <v>0</v>
      </c>
      <c r="G426" s="11">
        <v>0</v>
      </c>
      <c r="H426" s="11">
        <v>0</v>
      </c>
      <c r="I426" s="11">
        <v>0</v>
      </c>
      <c r="J426" s="11">
        <v>0</v>
      </c>
      <c r="K426" s="11">
        <v>0</v>
      </c>
      <c r="L426" s="11">
        <v>0</v>
      </c>
      <c r="M426" s="11">
        <v>0</v>
      </c>
      <c r="N426" s="11">
        <v>0</v>
      </c>
      <c r="O426" s="11">
        <v>0</v>
      </c>
      <c r="P426" s="11">
        <v>0</v>
      </c>
      <c r="Q426" s="11">
        <v>0</v>
      </c>
      <c r="R426" s="11">
        <v>0</v>
      </c>
      <c r="S426" s="11">
        <v>0</v>
      </c>
      <c r="T426" s="11">
        <v>0</v>
      </c>
      <c r="U426" s="11">
        <v>0</v>
      </c>
      <c r="V426" s="11">
        <v>0</v>
      </c>
    </row>
    <row r="427" spans="1:22">
      <c r="A427" s="184" t="s">
        <v>1336</v>
      </c>
      <c r="B427" s="11">
        <v>0</v>
      </c>
      <c r="C427" s="11">
        <v>0</v>
      </c>
      <c r="D427" s="11">
        <v>0</v>
      </c>
      <c r="E427" s="11">
        <v>0</v>
      </c>
      <c r="F427" s="11">
        <v>0</v>
      </c>
      <c r="G427" s="11">
        <v>0</v>
      </c>
      <c r="H427" s="11">
        <v>0</v>
      </c>
      <c r="I427" s="11">
        <v>0</v>
      </c>
      <c r="J427" s="11">
        <v>0</v>
      </c>
      <c r="K427" s="11">
        <v>0</v>
      </c>
      <c r="L427" s="11">
        <v>0</v>
      </c>
      <c r="M427" s="11">
        <v>0</v>
      </c>
      <c r="N427" s="11">
        <v>0</v>
      </c>
      <c r="O427" s="11">
        <v>0</v>
      </c>
      <c r="P427" s="11">
        <v>0</v>
      </c>
      <c r="Q427" s="11">
        <v>0</v>
      </c>
      <c r="R427" s="11">
        <v>0</v>
      </c>
      <c r="S427" s="11">
        <v>0</v>
      </c>
      <c r="T427" s="11">
        <v>0</v>
      </c>
      <c r="U427" s="11">
        <v>0</v>
      </c>
      <c r="V427" s="11">
        <v>0</v>
      </c>
    </row>
    <row r="428" spans="1:22">
      <c r="A428" s="184" t="s">
        <v>1019</v>
      </c>
      <c r="B428" s="11">
        <v>2668</v>
      </c>
      <c r="C428" s="11">
        <v>8377</v>
      </c>
      <c r="D428" s="11">
        <v>0</v>
      </c>
      <c r="E428" s="11">
        <v>0</v>
      </c>
      <c r="F428" s="11">
        <v>733</v>
      </c>
      <c r="G428" s="11">
        <v>305</v>
      </c>
      <c r="H428" s="11">
        <v>0</v>
      </c>
      <c r="I428" s="11">
        <v>0</v>
      </c>
      <c r="J428" s="11">
        <v>5000</v>
      </c>
      <c r="K428" s="11">
        <v>0</v>
      </c>
      <c r="L428" s="11">
        <v>2339</v>
      </c>
      <c r="M428" s="11">
        <v>0</v>
      </c>
      <c r="N428" s="11">
        <v>0</v>
      </c>
      <c r="O428" s="11">
        <v>0</v>
      </c>
      <c r="P428" s="11">
        <v>0</v>
      </c>
      <c r="Q428" s="11">
        <v>0</v>
      </c>
      <c r="R428" s="11">
        <v>0</v>
      </c>
      <c r="S428" s="11">
        <v>11045</v>
      </c>
      <c r="T428" s="11">
        <v>10930</v>
      </c>
      <c r="U428" s="11">
        <v>115</v>
      </c>
      <c r="V428" s="11">
        <v>115</v>
      </c>
    </row>
    <row r="429" spans="1:22">
      <c r="A429" s="184" t="s">
        <v>1337</v>
      </c>
      <c r="B429" s="11">
        <v>1942</v>
      </c>
      <c r="C429" s="11">
        <v>1096</v>
      </c>
      <c r="D429" s="11">
        <v>0</v>
      </c>
      <c r="E429" s="11">
        <v>0</v>
      </c>
      <c r="F429" s="11">
        <v>452</v>
      </c>
      <c r="G429" s="11">
        <v>305</v>
      </c>
      <c r="H429" s="11">
        <v>0</v>
      </c>
      <c r="I429" s="11">
        <v>0</v>
      </c>
      <c r="J429" s="11">
        <v>5000</v>
      </c>
      <c r="K429" s="11">
        <v>0</v>
      </c>
      <c r="L429" s="11">
        <v>-4661</v>
      </c>
      <c r="M429" s="11">
        <v>0</v>
      </c>
      <c r="N429" s="11">
        <v>0</v>
      </c>
      <c r="O429" s="11">
        <v>0</v>
      </c>
      <c r="P429" s="11">
        <v>0</v>
      </c>
      <c r="Q429" s="11">
        <v>0</v>
      </c>
      <c r="R429" s="11">
        <v>0</v>
      </c>
      <c r="S429" s="11">
        <v>3038</v>
      </c>
      <c r="T429" s="11">
        <v>2923</v>
      </c>
      <c r="U429" s="11">
        <v>115</v>
      </c>
      <c r="V429" s="11">
        <v>115</v>
      </c>
    </row>
    <row r="430" spans="1:22">
      <c r="A430" s="184" t="s">
        <v>1338</v>
      </c>
      <c r="B430" s="11">
        <v>726</v>
      </c>
      <c r="C430" s="11">
        <v>28</v>
      </c>
      <c r="D430" s="11">
        <v>0</v>
      </c>
      <c r="E430" s="11">
        <v>0</v>
      </c>
      <c r="F430" s="11">
        <v>0</v>
      </c>
      <c r="G430" s="11">
        <v>0</v>
      </c>
      <c r="H430" s="11">
        <v>0</v>
      </c>
      <c r="I430" s="11">
        <v>0</v>
      </c>
      <c r="J430" s="11">
        <v>0</v>
      </c>
      <c r="K430" s="11">
        <v>0</v>
      </c>
      <c r="L430" s="11">
        <v>28</v>
      </c>
      <c r="M430" s="11">
        <v>0</v>
      </c>
      <c r="N430" s="11">
        <v>0</v>
      </c>
      <c r="O430" s="11">
        <v>0</v>
      </c>
      <c r="P430" s="11">
        <v>0</v>
      </c>
      <c r="Q430" s="11">
        <v>0</v>
      </c>
      <c r="R430" s="11">
        <v>0</v>
      </c>
      <c r="S430" s="11">
        <v>754</v>
      </c>
      <c r="T430" s="11">
        <v>754</v>
      </c>
      <c r="U430" s="11">
        <v>0</v>
      </c>
      <c r="V430" s="11">
        <v>0</v>
      </c>
    </row>
    <row r="431" spans="1:22">
      <c r="A431" s="184" t="s">
        <v>1339</v>
      </c>
      <c r="B431" s="11">
        <v>0</v>
      </c>
      <c r="C431" s="11">
        <v>7253</v>
      </c>
      <c r="D431" s="11">
        <v>0</v>
      </c>
      <c r="E431" s="11">
        <v>0</v>
      </c>
      <c r="F431" s="11">
        <v>281</v>
      </c>
      <c r="G431" s="11">
        <v>0</v>
      </c>
      <c r="H431" s="11">
        <v>0</v>
      </c>
      <c r="I431" s="11">
        <v>0</v>
      </c>
      <c r="J431" s="11">
        <v>0</v>
      </c>
      <c r="K431" s="11">
        <v>0</v>
      </c>
      <c r="L431" s="11">
        <v>6972</v>
      </c>
      <c r="M431" s="11">
        <v>0</v>
      </c>
      <c r="N431" s="11">
        <v>0</v>
      </c>
      <c r="O431" s="11">
        <v>0</v>
      </c>
      <c r="P431" s="11">
        <v>0</v>
      </c>
      <c r="Q431" s="11">
        <v>0</v>
      </c>
      <c r="R431" s="11">
        <v>0</v>
      </c>
      <c r="S431" s="11">
        <v>7253</v>
      </c>
      <c r="T431" s="11">
        <v>7253</v>
      </c>
      <c r="U431" s="11">
        <v>0</v>
      </c>
      <c r="V431" s="11">
        <v>0</v>
      </c>
    </row>
    <row r="432" spans="1:22">
      <c r="A432" s="184" t="s">
        <v>1033</v>
      </c>
      <c r="B432" s="11">
        <v>0</v>
      </c>
      <c r="C432" s="11">
        <v>0</v>
      </c>
      <c r="D432" s="11">
        <v>0</v>
      </c>
      <c r="E432" s="11">
        <v>0</v>
      </c>
      <c r="F432" s="11">
        <v>0</v>
      </c>
      <c r="G432" s="11">
        <v>0</v>
      </c>
      <c r="H432" s="11">
        <v>0</v>
      </c>
      <c r="I432" s="11">
        <v>0</v>
      </c>
      <c r="J432" s="11">
        <v>0</v>
      </c>
      <c r="K432" s="11">
        <v>0</v>
      </c>
      <c r="L432" s="11">
        <v>0</v>
      </c>
      <c r="M432" s="11">
        <v>0</v>
      </c>
      <c r="N432" s="11">
        <v>0</v>
      </c>
      <c r="O432" s="11">
        <v>0</v>
      </c>
      <c r="P432" s="11">
        <v>0</v>
      </c>
      <c r="Q432" s="11">
        <v>0</v>
      </c>
      <c r="R432" s="11">
        <v>0</v>
      </c>
      <c r="S432" s="11">
        <v>0</v>
      </c>
      <c r="T432" s="11">
        <v>0</v>
      </c>
      <c r="U432" s="11">
        <v>0</v>
      </c>
      <c r="V432" s="11">
        <v>0</v>
      </c>
    </row>
    <row r="433" spans="1:22">
      <c r="A433" s="184" t="s">
        <v>1340</v>
      </c>
      <c r="B433" s="11">
        <v>0</v>
      </c>
      <c r="C433" s="11">
        <v>0</v>
      </c>
      <c r="D433" s="11">
        <v>0</v>
      </c>
      <c r="E433" s="11">
        <v>0</v>
      </c>
      <c r="F433" s="11">
        <v>0</v>
      </c>
      <c r="G433" s="11">
        <v>0</v>
      </c>
      <c r="H433" s="11">
        <v>0</v>
      </c>
      <c r="I433" s="11">
        <v>0</v>
      </c>
      <c r="J433" s="11">
        <v>0</v>
      </c>
      <c r="K433" s="11">
        <v>0</v>
      </c>
      <c r="L433" s="11">
        <v>0</v>
      </c>
      <c r="M433" s="11">
        <v>0</v>
      </c>
      <c r="N433" s="11">
        <v>0</v>
      </c>
      <c r="O433" s="11">
        <v>0</v>
      </c>
      <c r="P433" s="11">
        <v>0</v>
      </c>
      <c r="Q433" s="11">
        <v>0</v>
      </c>
      <c r="R433" s="11">
        <v>0</v>
      </c>
      <c r="S433" s="11">
        <v>0</v>
      </c>
      <c r="T433" s="11">
        <v>0</v>
      </c>
      <c r="U433" s="11">
        <v>0</v>
      </c>
      <c r="V433" s="11">
        <v>0</v>
      </c>
    </row>
    <row r="434" spans="1:22">
      <c r="A434" s="184" t="s">
        <v>1341</v>
      </c>
      <c r="B434" s="11">
        <v>0</v>
      </c>
      <c r="C434" s="11">
        <v>0</v>
      </c>
      <c r="D434" s="11">
        <v>0</v>
      </c>
      <c r="E434" s="11">
        <v>0</v>
      </c>
      <c r="F434" s="11">
        <v>0</v>
      </c>
      <c r="G434" s="11">
        <v>0</v>
      </c>
      <c r="H434" s="11">
        <v>0</v>
      </c>
      <c r="I434" s="11">
        <v>0</v>
      </c>
      <c r="J434" s="11">
        <v>0</v>
      </c>
      <c r="K434" s="11">
        <v>0</v>
      </c>
      <c r="L434" s="11">
        <v>0</v>
      </c>
      <c r="M434" s="11">
        <v>0</v>
      </c>
      <c r="N434" s="11">
        <v>0</v>
      </c>
      <c r="O434" s="11">
        <v>0</v>
      </c>
      <c r="P434" s="11">
        <v>0</v>
      </c>
      <c r="Q434" s="11">
        <v>0</v>
      </c>
      <c r="R434" s="11">
        <v>0</v>
      </c>
      <c r="S434" s="11">
        <v>0</v>
      </c>
      <c r="T434" s="11">
        <v>0</v>
      </c>
      <c r="U434" s="11">
        <v>0</v>
      </c>
      <c r="V434" s="11">
        <v>0</v>
      </c>
    </row>
    <row r="435" spans="1:22">
      <c r="A435" s="184" t="s">
        <v>1342</v>
      </c>
      <c r="B435" s="11">
        <v>0</v>
      </c>
      <c r="C435" s="11">
        <v>0</v>
      </c>
      <c r="D435" s="11">
        <v>0</v>
      </c>
      <c r="E435" s="11">
        <v>0</v>
      </c>
      <c r="F435" s="11">
        <v>0</v>
      </c>
      <c r="G435" s="11">
        <v>0</v>
      </c>
      <c r="H435" s="11">
        <v>0</v>
      </c>
      <c r="I435" s="11">
        <v>0</v>
      </c>
      <c r="J435" s="11">
        <v>0</v>
      </c>
      <c r="K435" s="11">
        <v>0</v>
      </c>
      <c r="L435" s="11">
        <v>0</v>
      </c>
      <c r="M435" s="11">
        <v>0</v>
      </c>
      <c r="N435" s="11">
        <v>0</v>
      </c>
      <c r="O435" s="11">
        <v>0</v>
      </c>
      <c r="P435" s="11">
        <v>0</v>
      </c>
      <c r="Q435" s="11">
        <v>0</v>
      </c>
      <c r="R435" s="11">
        <v>0</v>
      </c>
      <c r="S435" s="11">
        <v>0</v>
      </c>
      <c r="T435" s="11">
        <v>0</v>
      </c>
      <c r="U435" s="11">
        <v>0</v>
      </c>
      <c r="V435" s="11">
        <v>0</v>
      </c>
    </row>
    <row r="436" spans="1:22">
      <c r="A436" s="184" t="s">
        <v>1343</v>
      </c>
      <c r="B436" s="11">
        <v>0</v>
      </c>
      <c r="C436" s="11">
        <v>0</v>
      </c>
      <c r="D436" s="11">
        <v>0</v>
      </c>
      <c r="E436" s="11">
        <v>0</v>
      </c>
      <c r="F436" s="11">
        <v>0</v>
      </c>
      <c r="G436" s="11">
        <v>0</v>
      </c>
      <c r="H436" s="11">
        <v>0</v>
      </c>
      <c r="I436" s="11">
        <v>0</v>
      </c>
      <c r="J436" s="11">
        <v>0</v>
      </c>
      <c r="K436" s="11">
        <v>0</v>
      </c>
      <c r="L436" s="11">
        <v>0</v>
      </c>
      <c r="M436" s="11">
        <v>0</v>
      </c>
      <c r="N436" s="11">
        <v>0</v>
      </c>
      <c r="O436" s="11">
        <v>0</v>
      </c>
      <c r="P436" s="11">
        <v>0</v>
      </c>
      <c r="Q436" s="11">
        <v>0</v>
      </c>
      <c r="R436" s="11">
        <v>0</v>
      </c>
      <c r="S436" s="11">
        <v>0</v>
      </c>
      <c r="T436" s="11">
        <v>0</v>
      </c>
      <c r="U436" s="11">
        <v>0</v>
      </c>
      <c r="V436" s="11">
        <v>0</v>
      </c>
    </row>
    <row r="437" spans="1:22">
      <c r="A437" s="184" t="s">
        <v>1344</v>
      </c>
      <c r="B437" s="11">
        <v>0</v>
      </c>
      <c r="C437" s="11">
        <v>0</v>
      </c>
      <c r="D437" s="11">
        <v>0</v>
      </c>
      <c r="E437" s="11">
        <v>0</v>
      </c>
      <c r="F437" s="11">
        <v>0</v>
      </c>
      <c r="G437" s="11">
        <v>0</v>
      </c>
      <c r="H437" s="11">
        <v>0</v>
      </c>
      <c r="I437" s="11">
        <v>0</v>
      </c>
      <c r="J437" s="11">
        <v>0</v>
      </c>
      <c r="K437" s="11">
        <v>0</v>
      </c>
      <c r="L437" s="11">
        <v>0</v>
      </c>
      <c r="M437" s="11">
        <v>0</v>
      </c>
      <c r="N437" s="11">
        <v>0</v>
      </c>
      <c r="O437" s="11">
        <v>0</v>
      </c>
      <c r="P437" s="11">
        <v>0</v>
      </c>
      <c r="Q437" s="11">
        <v>0</v>
      </c>
      <c r="R437" s="11">
        <v>0</v>
      </c>
      <c r="S437" s="11">
        <v>0</v>
      </c>
      <c r="T437" s="11">
        <v>0</v>
      </c>
      <c r="U437" s="11">
        <v>0</v>
      </c>
      <c r="V437" s="11">
        <v>0</v>
      </c>
    </row>
    <row r="438" spans="1:22">
      <c r="A438" s="184" t="s">
        <v>1345</v>
      </c>
      <c r="B438" s="11">
        <v>870</v>
      </c>
      <c r="C438" s="11">
        <v>-870</v>
      </c>
      <c r="D438" s="11">
        <v>0</v>
      </c>
      <c r="E438" s="11">
        <v>0</v>
      </c>
      <c r="F438" s="11">
        <v>0</v>
      </c>
      <c r="G438" s="11">
        <v>0</v>
      </c>
      <c r="H438" s="11">
        <v>0</v>
      </c>
      <c r="I438" s="11">
        <v>0</v>
      </c>
      <c r="J438" s="11">
        <v>0</v>
      </c>
      <c r="K438" s="11">
        <v>-870</v>
      </c>
      <c r="L438" s="11">
        <v>0</v>
      </c>
      <c r="M438" s="11">
        <v>0</v>
      </c>
      <c r="N438" s="11">
        <v>0</v>
      </c>
      <c r="O438" s="11">
        <v>0</v>
      </c>
      <c r="P438" s="11">
        <v>0</v>
      </c>
      <c r="Q438" s="11">
        <v>0</v>
      </c>
      <c r="R438" s="11">
        <v>0</v>
      </c>
      <c r="S438" s="11">
        <v>0</v>
      </c>
      <c r="T438" s="11">
        <v>0</v>
      </c>
      <c r="U438" s="11">
        <v>0</v>
      </c>
      <c r="V438" s="11">
        <v>0</v>
      </c>
    </row>
    <row r="439" spans="1:22">
      <c r="A439" s="184" t="s">
        <v>1346</v>
      </c>
      <c r="B439" s="11">
        <v>500</v>
      </c>
      <c r="C439" s="11">
        <v>-499</v>
      </c>
      <c r="D439" s="11">
        <v>0</v>
      </c>
      <c r="E439" s="11">
        <v>0</v>
      </c>
      <c r="F439" s="11">
        <v>0</v>
      </c>
      <c r="G439" s="11">
        <v>0</v>
      </c>
      <c r="H439" s="11">
        <v>0</v>
      </c>
      <c r="I439" s="11">
        <v>0</v>
      </c>
      <c r="J439" s="11">
        <v>0</v>
      </c>
      <c r="K439" s="11">
        <v>0</v>
      </c>
      <c r="L439" s="11">
        <v>-499</v>
      </c>
      <c r="M439" s="11">
        <v>0</v>
      </c>
      <c r="N439" s="11">
        <v>0</v>
      </c>
      <c r="O439" s="11">
        <v>0</v>
      </c>
      <c r="P439" s="11">
        <v>0</v>
      </c>
      <c r="Q439" s="11">
        <v>0</v>
      </c>
      <c r="R439" s="11">
        <v>0</v>
      </c>
      <c r="S439" s="11">
        <v>1</v>
      </c>
      <c r="T439" s="11">
        <v>1</v>
      </c>
      <c r="U439" s="11">
        <v>0</v>
      </c>
      <c r="V439" s="11">
        <v>0</v>
      </c>
    </row>
    <row r="440" spans="1:22">
      <c r="A440" s="184" t="s">
        <v>1347</v>
      </c>
      <c r="B440" s="11">
        <v>500</v>
      </c>
      <c r="C440" s="11">
        <v>-500</v>
      </c>
      <c r="D440" s="11">
        <v>0</v>
      </c>
      <c r="E440" s="11">
        <v>0</v>
      </c>
      <c r="F440" s="11">
        <v>0</v>
      </c>
      <c r="G440" s="11">
        <v>0</v>
      </c>
      <c r="H440" s="11">
        <v>0</v>
      </c>
      <c r="I440" s="11">
        <v>0</v>
      </c>
      <c r="J440" s="11">
        <v>0</v>
      </c>
      <c r="K440" s="11">
        <v>0</v>
      </c>
      <c r="L440" s="11">
        <v>-500</v>
      </c>
      <c r="M440" s="11">
        <v>0</v>
      </c>
      <c r="N440" s="11">
        <v>0</v>
      </c>
      <c r="O440" s="11">
        <v>0</v>
      </c>
      <c r="P440" s="11">
        <v>0</v>
      </c>
      <c r="Q440" s="11">
        <v>0</v>
      </c>
      <c r="R440" s="11">
        <v>0</v>
      </c>
      <c r="S440" s="11">
        <v>0</v>
      </c>
      <c r="T440" s="11">
        <v>0</v>
      </c>
      <c r="U440" s="11">
        <v>0</v>
      </c>
      <c r="V440" s="11">
        <v>0</v>
      </c>
    </row>
    <row r="441" spans="1:22">
      <c r="A441" s="184" t="s">
        <v>1348</v>
      </c>
      <c r="B441" s="11">
        <v>0</v>
      </c>
      <c r="C441" s="11">
        <v>1</v>
      </c>
      <c r="D441" s="11">
        <v>0</v>
      </c>
      <c r="E441" s="11">
        <v>0</v>
      </c>
      <c r="F441" s="11">
        <v>0</v>
      </c>
      <c r="G441" s="11">
        <v>0</v>
      </c>
      <c r="H441" s="11">
        <v>0</v>
      </c>
      <c r="I441" s="11">
        <v>0</v>
      </c>
      <c r="J441" s="11">
        <v>0</v>
      </c>
      <c r="K441" s="11">
        <v>0</v>
      </c>
      <c r="L441" s="11">
        <v>1</v>
      </c>
      <c r="M441" s="11">
        <v>0</v>
      </c>
      <c r="N441" s="11">
        <v>0</v>
      </c>
      <c r="O441" s="11">
        <v>0</v>
      </c>
      <c r="P441" s="11">
        <v>0</v>
      </c>
      <c r="Q441" s="11">
        <v>0</v>
      </c>
      <c r="R441" s="11">
        <v>0</v>
      </c>
      <c r="S441" s="11">
        <v>1</v>
      </c>
      <c r="T441" s="11">
        <v>1</v>
      </c>
      <c r="U441" s="11">
        <v>0</v>
      </c>
      <c r="V441" s="11">
        <v>0</v>
      </c>
    </row>
    <row r="442" spans="1:22">
      <c r="A442" s="184" t="s">
        <v>1349</v>
      </c>
      <c r="B442" s="11">
        <v>6500</v>
      </c>
      <c r="C442" s="11">
        <v>-1624</v>
      </c>
      <c r="D442" s="11">
        <v>0</v>
      </c>
      <c r="E442" s="11">
        <v>0</v>
      </c>
      <c r="F442" s="11">
        <v>0</v>
      </c>
      <c r="G442" s="11">
        <v>0</v>
      </c>
      <c r="H442" s="11">
        <v>0</v>
      </c>
      <c r="I442" s="11">
        <v>0</v>
      </c>
      <c r="J442" s="11">
        <v>0</v>
      </c>
      <c r="K442" s="11">
        <v>0</v>
      </c>
      <c r="L442" s="11">
        <v>-1624</v>
      </c>
      <c r="M442" s="11">
        <v>0</v>
      </c>
      <c r="N442" s="11">
        <v>0</v>
      </c>
      <c r="O442" s="11">
        <v>0</v>
      </c>
      <c r="P442" s="11">
        <v>0</v>
      </c>
      <c r="Q442" s="11">
        <v>0</v>
      </c>
      <c r="R442" s="11">
        <v>0</v>
      </c>
      <c r="S442" s="11">
        <v>4876</v>
      </c>
      <c r="T442" s="11">
        <v>4876</v>
      </c>
      <c r="U442" s="11">
        <v>0</v>
      </c>
      <c r="V442" s="11">
        <v>0</v>
      </c>
    </row>
    <row r="443" spans="1:22">
      <c r="A443" s="184" t="s">
        <v>1350</v>
      </c>
      <c r="B443" s="11">
        <v>0</v>
      </c>
      <c r="C443" s="11">
        <v>0</v>
      </c>
      <c r="D443" s="11">
        <v>0</v>
      </c>
      <c r="E443" s="11">
        <v>0</v>
      </c>
      <c r="F443" s="11">
        <v>0</v>
      </c>
      <c r="G443" s="11">
        <v>0</v>
      </c>
      <c r="H443" s="11">
        <v>0</v>
      </c>
      <c r="I443" s="11">
        <v>0</v>
      </c>
      <c r="J443" s="11">
        <v>0</v>
      </c>
      <c r="K443" s="11">
        <v>0</v>
      </c>
      <c r="L443" s="11">
        <v>0</v>
      </c>
      <c r="M443" s="11">
        <v>0</v>
      </c>
      <c r="N443" s="11">
        <v>0</v>
      </c>
      <c r="O443" s="11">
        <v>0</v>
      </c>
      <c r="P443" s="11">
        <v>0</v>
      </c>
      <c r="Q443" s="11">
        <v>0</v>
      </c>
      <c r="R443" s="11">
        <v>0</v>
      </c>
      <c r="S443" s="11">
        <v>0</v>
      </c>
      <c r="T443" s="11">
        <v>0</v>
      </c>
      <c r="U443" s="11">
        <v>0</v>
      </c>
      <c r="V443" s="11">
        <v>0</v>
      </c>
    </row>
    <row r="444" spans="1:22">
      <c r="A444" s="184" t="s">
        <v>1351</v>
      </c>
      <c r="B444" s="11">
        <v>0</v>
      </c>
      <c r="C444" s="11">
        <v>0</v>
      </c>
      <c r="D444" s="11">
        <v>0</v>
      </c>
      <c r="E444" s="11">
        <v>0</v>
      </c>
      <c r="F444" s="11">
        <v>0</v>
      </c>
      <c r="G444" s="11">
        <v>0</v>
      </c>
      <c r="H444" s="11">
        <v>0</v>
      </c>
      <c r="I444" s="11">
        <v>0</v>
      </c>
      <c r="J444" s="11">
        <v>0</v>
      </c>
      <c r="K444" s="11">
        <v>0</v>
      </c>
      <c r="L444" s="11">
        <v>0</v>
      </c>
      <c r="M444" s="11">
        <v>0</v>
      </c>
      <c r="N444" s="11">
        <v>0</v>
      </c>
      <c r="O444" s="11">
        <v>0</v>
      </c>
      <c r="P444" s="11">
        <v>0</v>
      </c>
      <c r="Q444" s="11">
        <v>0</v>
      </c>
      <c r="R444" s="11">
        <v>0</v>
      </c>
      <c r="S444" s="11">
        <v>0</v>
      </c>
      <c r="T444" s="11">
        <v>0</v>
      </c>
      <c r="U444" s="11">
        <v>0</v>
      </c>
      <c r="V444" s="11">
        <v>0</v>
      </c>
    </row>
    <row r="445" spans="1:22">
      <c r="A445" s="184" t="s">
        <v>1352</v>
      </c>
      <c r="B445" s="11">
        <v>6500</v>
      </c>
      <c r="C445" s="11">
        <v>-1624</v>
      </c>
      <c r="D445" s="11">
        <v>0</v>
      </c>
      <c r="E445" s="11">
        <v>0</v>
      </c>
      <c r="F445" s="11">
        <v>0</v>
      </c>
      <c r="G445" s="11">
        <v>0</v>
      </c>
      <c r="H445" s="11">
        <v>0</v>
      </c>
      <c r="I445" s="11">
        <v>0</v>
      </c>
      <c r="J445" s="11">
        <v>0</v>
      </c>
      <c r="K445" s="11">
        <v>0</v>
      </c>
      <c r="L445" s="11">
        <v>-1624</v>
      </c>
      <c r="M445" s="11">
        <v>0</v>
      </c>
      <c r="N445" s="11">
        <v>0</v>
      </c>
      <c r="O445" s="11">
        <v>0</v>
      </c>
      <c r="P445" s="11">
        <v>0</v>
      </c>
      <c r="Q445" s="11">
        <v>0</v>
      </c>
      <c r="R445" s="11">
        <v>0</v>
      </c>
      <c r="S445" s="11">
        <v>4876</v>
      </c>
      <c r="T445" s="11">
        <v>4876</v>
      </c>
      <c r="U445" s="11">
        <v>0</v>
      </c>
      <c r="V445" s="11">
        <v>0</v>
      </c>
    </row>
    <row r="446" spans="1:22">
      <c r="A446" s="184" t="s">
        <v>1353</v>
      </c>
      <c r="B446" s="11">
        <v>0</v>
      </c>
      <c r="C446" s="11">
        <v>34</v>
      </c>
      <c r="D446" s="11">
        <v>0</v>
      </c>
      <c r="E446" s="11">
        <v>0</v>
      </c>
      <c r="F446" s="11">
        <v>0</v>
      </c>
      <c r="G446" s="11">
        <v>0</v>
      </c>
      <c r="H446" s="11">
        <v>0</v>
      </c>
      <c r="I446" s="11">
        <v>0</v>
      </c>
      <c r="J446" s="11">
        <v>0</v>
      </c>
      <c r="K446" s="11">
        <v>0</v>
      </c>
      <c r="L446" s="11">
        <v>34</v>
      </c>
      <c r="M446" s="11">
        <v>0</v>
      </c>
      <c r="N446" s="11">
        <v>0</v>
      </c>
      <c r="O446" s="11">
        <v>0</v>
      </c>
      <c r="P446" s="11">
        <v>0</v>
      </c>
      <c r="Q446" s="11">
        <v>0</v>
      </c>
      <c r="R446" s="11">
        <v>0</v>
      </c>
      <c r="S446" s="11">
        <v>34</v>
      </c>
      <c r="T446" s="11">
        <v>34</v>
      </c>
      <c r="U446" s="11">
        <v>0</v>
      </c>
      <c r="V446" s="11">
        <v>0</v>
      </c>
    </row>
    <row r="447" spans="1:22">
      <c r="A447" s="184" t="s">
        <v>1354</v>
      </c>
      <c r="B447" s="11">
        <v>0</v>
      </c>
      <c r="C447" s="11">
        <v>0</v>
      </c>
      <c r="D447" s="11">
        <v>0</v>
      </c>
      <c r="E447" s="11">
        <v>0</v>
      </c>
      <c r="F447" s="11">
        <v>0</v>
      </c>
      <c r="G447" s="11">
        <v>0</v>
      </c>
      <c r="H447" s="11">
        <v>0</v>
      </c>
      <c r="I447" s="11">
        <v>0</v>
      </c>
      <c r="J447" s="11">
        <v>0</v>
      </c>
      <c r="K447" s="11">
        <v>0</v>
      </c>
      <c r="L447" s="11">
        <v>0</v>
      </c>
      <c r="M447" s="11">
        <v>0</v>
      </c>
      <c r="N447" s="11">
        <v>0</v>
      </c>
      <c r="O447" s="11">
        <v>0</v>
      </c>
      <c r="P447" s="11">
        <v>0</v>
      </c>
      <c r="Q447" s="11">
        <v>0</v>
      </c>
      <c r="R447" s="11">
        <v>0</v>
      </c>
      <c r="S447" s="11">
        <v>0</v>
      </c>
      <c r="T447" s="11">
        <v>0</v>
      </c>
      <c r="U447" s="11">
        <v>0</v>
      </c>
      <c r="V447" s="11">
        <v>0</v>
      </c>
    </row>
    <row r="448" spans="1:22">
      <c r="A448" s="184" t="s">
        <v>1355</v>
      </c>
      <c r="B448" s="11">
        <v>0</v>
      </c>
      <c r="C448" s="11">
        <v>0</v>
      </c>
      <c r="D448" s="11">
        <v>0</v>
      </c>
      <c r="E448" s="11">
        <v>0</v>
      </c>
      <c r="F448" s="11">
        <v>0</v>
      </c>
      <c r="G448" s="11">
        <v>0</v>
      </c>
      <c r="H448" s="11">
        <v>0</v>
      </c>
      <c r="I448" s="11">
        <v>0</v>
      </c>
      <c r="J448" s="11">
        <v>0</v>
      </c>
      <c r="K448" s="11">
        <v>0</v>
      </c>
      <c r="L448" s="11">
        <v>0</v>
      </c>
      <c r="M448" s="11">
        <v>0</v>
      </c>
      <c r="N448" s="11">
        <v>0</v>
      </c>
      <c r="O448" s="11">
        <v>0</v>
      </c>
      <c r="P448" s="11">
        <v>0</v>
      </c>
      <c r="Q448" s="11">
        <v>0</v>
      </c>
      <c r="R448" s="11">
        <v>0</v>
      </c>
      <c r="S448" s="11">
        <v>0</v>
      </c>
      <c r="T448" s="11">
        <v>0</v>
      </c>
      <c r="U448" s="11">
        <v>0</v>
      </c>
      <c r="V448" s="11">
        <v>0</v>
      </c>
    </row>
    <row r="449" spans="1:22">
      <c r="A449" s="184" t="s">
        <v>1356</v>
      </c>
      <c r="B449" s="11">
        <v>0</v>
      </c>
      <c r="C449" s="11">
        <v>34</v>
      </c>
      <c r="D449" s="11">
        <v>0</v>
      </c>
      <c r="E449" s="11">
        <v>0</v>
      </c>
      <c r="F449" s="11">
        <v>0</v>
      </c>
      <c r="G449" s="11">
        <v>0</v>
      </c>
      <c r="H449" s="11">
        <v>0</v>
      </c>
      <c r="I449" s="11">
        <v>0</v>
      </c>
      <c r="J449" s="11">
        <v>0</v>
      </c>
      <c r="K449" s="11">
        <v>0</v>
      </c>
      <c r="L449" s="11">
        <v>34</v>
      </c>
      <c r="M449" s="11">
        <v>0</v>
      </c>
      <c r="N449" s="11">
        <v>0</v>
      </c>
      <c r="O449" s="11">
        <v>0</v>
      </c>
      <c r="P449" s="11">
        <v>0</v>
      </c>
      <c r="Q449" s="11">
        <v>0</v>
      </c>
      <c r="R449" s="11">
        <v>0</v>
      </c>
      <c r="S449" s="11">
        <v>34</v>
      </c>
      <c r="T449" s="11">
        <v>34</v>
      </c>
      <c r="U449" s="11">
        <v>0</v>
      </c>
      <c r="V449" s="11">
        <v>0</v>
      </c>
    </row>
  </sheetData>
  <mergeCells count="25">
    <mergeCell ref="A2:V2"/>
    <mergeCell ref="A3:V3"/>
    <mergeCell ref="C4:R4"/>
    <mergeCell ref="A4:A6"/>
    <mergeCell ref="B4: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479166666666667" right="0.309027777777778" top="0.786805555555556" bottom="0.76875" header="0.15625" footer="0.432638888888889"/>
  <pageSetup paperSize="8" scale="90" firstPageNumber="5" orientation="landscape" blackAndWhite="1" useFirstPageNumber="1"/>
  <headerFooter alignWithMargins="0">
    <oddFooter>&amp;C&amp;"宋体"&amp;12第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C6"/>
  <sheetViews>
    <sheetView showZeros="0" workbookViewId="0">
      <pane ySplit="1" topLeftCell="A2" activePane="bottomLeft" state="frozen"/>
      <selection/>
      <selection pane="bottomLeft" activeCell="A30" sqref="A30"/>
    </sheetView>
  </sheetViews>
  <sheetFormatPr defaultColWidth="9" defaultRowHeight="14.25" outlineLevelRow="5" outlineLevelCol="2"/>
  <cols>
    <col min="1" max="3" width="33.5" customWidth="1"/>
  </cols>
  <sheetData>
    <row r="1" ht="26" customHeight="1" spans="1:3">
      <c r="A1" s="161" t="s">
        <v>1358</v>
      </c>
      <c r="B1" s="79"/>
      <c r="C1" s="79"/>
    </row>
    <row r="2" ht="28.5" spans="1:3">
      <c r="A2" s="162" t="s">
        <v>1359</v>
      </c>
      <c r="B2" s="162"/>
      <c r="C2" s="162"/>
    </row>
    <row r="3" ht="25.5" spans="1:3">
      <c r="A3" s="163"/>
      <c r="B3" s="163"/>
      <c r="C3" s="164" t="s">
        <v>24</v>
      </c>
    </row>
    <row r="4" ht="21" customHeight="1" spans="1:3">
      <c r="A4" s="44" t="s">
        <v>1360</v>
      </c>
      <c r="B4" s="44" t="s">
        <v>1361</v>
      </c>
      <c r="C4" s="44" t="s">
        <v>1362</v>
      </c>
    </row>
    <row r="5" ht="27" customHeight="1" spans="1:3">
      <c r="A5" s="165" t="s">
        <v>1363</v>
      </c>
      <c r="B5" s="166">
        <v>1318800</v>
      </c>
      <c r="C5" s="166">
        <v>669500</v>
      </c>
    </row>
    <row r="6" ht="27" customHeight="1" spans="1:3">
      <c r="A6" s="165" t="s">
        <v>1364</v>
      </c>
      <c r="B6" s="166">
        <v>1259708</v>
      </c>
      <c r="C6" s="166">
        <v>668621</v>
      </c>
    </row>
  </sheetData>
  <mergeCells count="1">
    <mergeCell ref="A2:C2"/>
  </mergeCells>
  <printOptions horizontalCentered="1"/>
  <pageMargins left="0.729166666666667" right="0" top="1.39652777777778" bottom="0.471527777777778" header="0.118055555555556" footer="0.235416666666667"/>
  <pageSetup paperSize="8" scale="98" firstPageNumber="4" orientation="landscape" useFirstPageNumber="1"/>
  <headerFooter alignWithMargins="0">
    <oddFooter>&amp;C&amp;"宋体"&amp;12第 &amp;P 页</oddFooter>
  </headerFooter>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21</vt:i4>
      </vt:variant>
    </vt:vector>
  </HeadingPairs>
  <TitlesOfParts>
    <vt:vector size="21" baseType="lpstr">
      <vt:lpstr>封面</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陈良璋</cp:lastModifiedBy>
  <dcterms:created xsi:type="dcterms:W3CDTF">2018-07-27T09:51:00Z</dcterms:created>
  <cp:lastPrinted>2018-08-27T07:35:00Z</cp:lastPrinted>
  <dcterms:modified xsi:type="dcterms:W3CDTF">2019-02-01T03:32:53Z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y fmtid="{D5CDD505-2E9C-101B-9397-08002B2CF9AE}" pid="3" name="KSORubyTemplateID" linkTarget="0">
    <vt:lpwstr>14</vt:lpwstr>
  </property>
</Properties>
</file>