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635" activeTab="6"/>
  </bookViews>
  <sheets>
    <sheet name="总表" sheetId="16" r:id="rId1"/>
    <sheet name="一般公共预算" sheetId="3" r:id="rId2"/>
    <sheet name="基金预算" sheetId="4" r:id="rId3"/>
    <sheet name="国有资本经营预算" sheetId="8" r:id="rId4"/>
    <sheet name="社保基金预算 " sheetId="14" r:id="rId5"/>
    <sheet name="新增债券安排表" sheetId="5" r:id="rId6"/>
    <sheet name="“三公两费”调整表 " sheetId="17" r:id="rId7"/>
  </sheets>
  <externalReferences>
    <externalReference r:id="rId8"/>
  </externalReferences>
  <definedNames>
    <definedName name="_21114" localSheetId="6">#REF!</definedName>
    <definedName name="_21114" localSheetId="4">#REF!</definedName>
    <definedName name="_21114" localSheetId="0">#REF!</definedName>
    <definedName name="_21114">#REF!</definedName>
    <definedName name="_Fill" localSheetId="6" hidden="1">[1]eqpmad2!#REF!</definedName>
    <definedName name="_Fill" hidden="1">[1]eqpmad2!#REF!</definedName>
    <definedName name="_xlnm._FilterDatabase" localSheetId="6" hidden="1">'“三公两费”调整表 '!$A$5:$Z$39</definedName>
    <definedName name="_xlnm._FilterDatabase" localSheetId="4" hidden="1">#REF!</definedName>
    <definedName name="_xlnm._FilterDatabase" localSheetId="5" hidden="1">新增债券安排表!$A$4:$H$29</definedName>
    <definedName name="_xlnm._FilterDatabase" localSheetId="0" hidden="1">#REF!</definedName>
    <definedName name="_xlnm._FilterDatabase" hidden="1">#REF!</definedName>
    <definedName name="_Order1" hidden="1">255</definedName>
    <definedName name="_Order2" hidden="1">255</definedName>
    <definedName name="A" localSheetId="6">#REF!</definedName>
    <definedName name="A" localSheetId="4">#REF!</definedName>
    <definedName name="A" localSheetId="0">#REF!</definedName>
    <definedName name="A">#REF!</definedName>
    <definedName name="aa" localSheetId="6">#REF!</definedName>
    <definedName name="aa" localSheetId="4">#REF!</definedName>
    <definedName name="aa" localSheetId="0">#REF!</definedName>
    <definedName name="aa">#REF!</definedName>
    <definedName name="as">#N/A</definedName>
    <definedName name="data" localSheetId="6">#REF!</definedName>
    <definedName name="data" localSheetId="4">#REF!</definedName>
    <definedName name="data" localSheetId="0">#REF!</definedName>
    <definedName name="data">#REF!</definedName>
    <definedName name="Database" localSheetId="6" hidden="1">#REF!</definedName>
    <definedName name="Database" localSheetId="4" hidden="1">#REF!</definedName>
    <definedName name="Database" localSheetId="0" hidden="1">#REF!</definedName>
    <definedName name="Database" hidden="1">#REF!</definedName>
    <definedName name="database2" localSheetId="6">#REF!</definedName>
    <definedName name="database2" localSheetId="4">#REF!</definedName>
    <definedName name="database2" localSheetId="0">#REF!</definedName>
    <definedName name="database2">#REF!</definedName>
    <definedName name="database3" localSheetId="6">#REF!</definedName>
    <definedName name="database3" localSheetId="4">#REF!</definedName>
    <definedName name="database3" localSheetId="0">#REF!</definedName>
    <definedName name="database3">#REF!</definedName>
    <definedName name="dss" localSheetId="6" hidden="1">#REF!</definedName>
    <definedName name="dss" localSheetId="4" hidden="1">#REF!</definedName>
    <definedName name="dss" localSheetId="0" hidden="1">#REF!</definedName>
    <definedName name="dss" hidden="1">#REF!</definedName>
    <definedName name="E206." localSheetId="6">#REF!</definedName>
    <definedName name="E206." localSheetId="4">#REF!</definedName>
    <definedName name="E206." localSheetId="0">#REF!</definedName>
    <definedName name="E206.">#REF!</definedName>
    <definedName name="eee" localSheetId="6">#REF!</definedName>
    <definedName name="eee" localSheetId="4">#REF!</definedName>
    <definedName name="eee" localSheetId="0">#REF!</definedName>
    <definedName name="eee">#REF!</definedName>
    <definedName name="fff" localSheetId="6">#REF!</definedName>
    <definedName name="fff" localSheetId="4">#REF!</definedName>
    <definedName name="fff" localSheetId="0">#REF!</definedName>
    <definedName name="fff">#REF!</definedName>
    <definedName name="gxxe2003">'[1]P1012001'!$A$6:$E$117</definedName>
    <definedName name="gxxe20032">'[1]P1012001'!$A$6:$E$117</definedName>
    <definedName name="hhhh" localSheetId="6">#REF!</definedName>
    <definedName name="hhhh" localSheetId="4">#REF!</definedName>
    <definedName name="hhhh" localSheetId="0">#REF!</definedName>
    <definedName name="hhhh">#REF!</definedName>
    <definedName name="HWSheet">1</definedName>
    <definedName name="kkkk" localSheetId="6">#REF!</definedName>
    <definedName name="kkkk" localSheetId="4">#REF!</definedName>
    <definedName name="kkkk" localSheetId="0">#REF!</definedName>
    <definedName name="kkkk">#REF!</definedName>
    <definedName name="Module.Prix_SMC" localSheetId="5">新增债券安排表!Module.Prix_SMC</definedName>
    <definedName name="_xlnm.Print_Area" localSheetId="3">国有资本经营预算!$A$1:$O$23</definedName>
    <definedName name="_xlnm.Print_Area" localSheetId="2">基金预算!$A$1:$P$34</definedName>
    <definedName name="_xlnm.Print_Area" localSheetId="5">新增债券安排表!$A$1:$E$39</definedName>
    <definedName name="_xlnm.Print_Area" localSheetId="1">一般公共预算!$A$1:$P$112</definedName>
    <definedName name="_xlnm.Print_Area" localSheetId="0">总表!$A$1:$L$118</definedName>
    <definedName name="_xlnm.Print_Area" hidden="1">#N/A</definedName>
    <definedName name="Print_Area_MI" localSheetId="6">#REF!</definedName>
    <definedName name="Print_Area_MI" localSheetId="4">#REF!</definedName>
    <definedName name="Print_Area_MI" localSheetId="0">#REF!</definedName>
    <definedName name="Print_Area_MI">#REF!</definedName>
    <definedName name="_xlnm.Print_Titles" localSheetId="6">'“三公两费”调整表 '!$4:$5</definedName>
    <definedName name="_xlnm.Print_Titles" localSheetId="5">新增债券安排表!$2:$4</definedName>
    <definedName name="_xlnm.Print_Titles" localSheetId="1">一般公共预算!$1:$7</definedName>
    <definedName name="_xlnm.Print_Titles" localSheetId="0" hidden="1">总表!$1:$5</definedName>
    <definedName name="_xlnm.Print_Titles" hidden="1">#N/A</definedName>
    <definedName name="rrrr" localSheetId="6">#REF!</definedName>
    <definedName name="rrrr" localSheetId="4">#REF!</definedName>
    <definedName name="rrrr" localSheetId="0">#REF!</definedName>
    <definedName name="rrrr">#REF!</definedName>
    <definedName name="s" localSheetId="6">#REF!</definedName>
    <definedName name="s" localSheetId="4">#REF!</definedName>
    <definedName name="s" localSheetId="0">#REF!</definedName>
    <definedName name="s">#REF!</definedName>
    <definedName name="sfeggsafasfas" localSheetId="6">#REF!</definedName>
    <definedName name="sfeggsafasfas" localSheetId="4">#REF!</definedName>
    <definedName name="sfeggsafasfas" localSheetId="0">#REF!</definedName>
    <definedName name="sfeggsafasfas">#REF!</definedName>
    <definedName name="ss" localSheetId="6">#REF!</definedName>
    <definedName name="ss" localSheetId="4">#REF!</definedName>
    <definedName name="ss" localSheetId="0">#REF!</definedName>
    <definedName name="ss">#REF!</definedName>
    <definedName name="ttt" localSheetId="6">#REF!</definedName>
    <definedName name="ttt" localSheetId="4">#REF!</definedName>
    <definedName name="ttt" localSheetId="0">#REF!</definedName>
    <definedName name="ttt">#REF!</definedName>
    <definedName name="tttt" localSheetId="6">#REF!</definedName>
    <definedName name="tttt" localSheetId="4">#REF!</definedName>
    <definedName name="tttt" localSheetId="0">#REF!</definedName>
    <definedName name="tttt">#REF!</definedName>
    <definedName name="www" localSheetId="6">#REF!</definedName>
    <definedName name="www" localSheetId="4">#REF!</definedName>
    <definedName name="www" localSheetId="0">#REF!</definedName>
    <definedName name="www">#REF!</definedName>
    <definedName name="yyyy" localSheetId="6">#REF!</definedName>
    <definedName name="yyyy" localSheetId="4">#REF!</definedName>
    <definedName name="yyyy" localSheetId="0">#REF!</definedName>
    <definedName name="yyyy">#REF!</definedName>
    <definedName name="财力" localSheetId="6">#REF!</definedName>
    <definedName name="财力" localSheetId="4">#REF!</definedName>
    <definedName name="财力" localSheetId="0">#REF!</definedName>
    <definedName name="财力">#REF!</definedName>
    <definedName name="大多数">[1]RecoveredExternalLink4!$A$15</definedName>
    <definedName name="大幅度" localSheetId="6">#REF!</definedName>
    <definedName name="大幅度" localSheetId="4">#REF!</definedName>
    <definedName name="大幅度" localSheetId="0">#REF!</definedName>
    <definedName name="大幅度">#REF!</definedName>
    <definedName name="汇率" localSheetId="6">#REF!</definedName>
    <definedName name="汇率" localSheetId="4">#REF!</definedName>
    <definedName name="汇率" localSheetId="0">#REF!</definedName>
    <definedName name="汇率">#REF!</definedName>
    <definedName name="生产列1" localSheetId="6">#REF!</definedName>
    <definedName name="生产列1" localSheetId="4">#REF!</definedName>
    <definedName name="生产列1" localSheetId="0">#REF!</definedName>
    <definedName name="生产列1">#REF!</definedName>
    <definedName name="生产列11" localSheetId="6">#REF!</definedName>
    <definedName name="生产列11" localSheetId="4">#REF!</definedName>
    <definedName name="生产列11" localSheetId="0">#REF!</definedName>
    <definedName name="生产列11">#REF!</definedName>
    <definedName name="生产列15" localSheetId="6">#REF!</definedName>
    <definedName name="生产列15" localSheetId="4">#REF!</definedName>
    <definedName name="生产列15" localSheetId="0">#REF!</definedName>
    <definedName name="生产列15">#REF!</definedName>
    <definedName name="生产列16" localSheetId="6">#REF!</definedName>
    <definedName name="生产列16" localSheetId="4">#REF!</definedName>
    <definedName name="生产列16" localSheetId="0">#REF!</definedName>
    <definedName name="生产列16">#REF!</definedName>
    <definedName name="生产列17" localSheetId="6">#REF!</definedName>
    <definedName name="生产列17" localSheetId="4">#REF!</definedName>
    <definedName name="生产列17" localSheetId="0">#REF!</definedName>
    <definedName name="生产列17">#REF!</definedName>
    <definedName name="生产列19" localSheetId="6">#REF!</definedName>
    <definedName name="生产列19" localSheetId="4">#REF!</definedName>
    <definedName name="生产列19" localSheetId="0">#REF!</definedName>
    <definedName name="生产列19">#REF!</definedName>
    <definedName name="生产列2" localSheetId="6">#REF!</definedName>
    <definedName name="生产列2" localSheetId="4">#REF!</definedName>
    <definedName name="生产列2" localSheetId="0">#REF!</definedName>
    <definedName name="生产列2">#REF!</definedName>
    <definedName name="生产列20" localSheetId="6">#REF!</definedName>
    <definedName name="生产列20" localSheetId="4">#REF!</definedName>
    <definedName name="生产列20" localSheetId="0">#REF!</definedName>
    <definedName name="生产列20">#REF!</definedName>
    <definedName name="生产列3" localSheetId="6">#REF!</definedName>
    <definedName name="生产列3" localSheetId="4">#REF!</definedName>
    <definedName name="生产列3" localSheetId="0">#REF!</definedName>
    <definedName name="生产列3">#REF!</definedName>
    <definedName name="生产列4" localSheetId="6">#REF!</definedName>
    <definedName name="生产列4" localSheetId="4">#REF!</definedName>
    <definedName name="生产列4" localSheetId="0">#REF!</definedName>
    <definedName name="生产列4">#REF!</definedName>
    <definedName name="生产列5" localSheetId="6">#REF!</definedName>
    <definedName name="生产列5" localSheetId="4">#REF!</definedName>
    <definedName name="生产列5" localSheetId="0">#REF!</definedName>
    <definedName name="生产列5">#REF!</definedName>
    <definedName name="生产列6" localSheetId="6">#REF!</definedName>
    <definedName name="生产列6" localSheetId="4">#REF!</definedName>
    <definedName name="生产列6" localSheetId="0">#REF!</definedName>
    <definedName name="生产列6">#REF!</definedName>
    <definedName name="生产列7" localSheetId="6">#REF!</definedName>
    <definedName name="生产列7" localSheetId="4">#REF!</definedName>
    <definedName name="生产列7" localSheetId="0">#REF!</definedName>
    <definedName name="生产列7">#REF!</definedName>
    <definedName name="生产列8" localSheetId="6">#REF!</definedName>
    <definedName name="生产列8" localSheetId="4">#REF!</definedName>
    <definedName name="生产列8" localSheetId="0">#REF!</definedName>
    <definedName name="生产列8">#REF!</definedName>
    <definedName name="生产列9" localSheetId="6">#REF!</definedName>
    <definedName name="生产列9" localSheetId="4">#REF!</definedName>
    <definedName name="生产列9" localSheetId="0">#REF!</definedName>
    <definedName name="生产列9">#REF!</definedName>
    <definedName name="生产期" localSheetId="6">#REF!</definedName>
    <definedName name="生产期" localSheetId="4">#REF!</definedName>
    <definedName name="生产期" localSheetId="0">#REF!</definedName>
    <definedName name="生产期">#REF!</definedName>
    <definedName name="生产期1" localSheetId="6">#REF!</definedName>
    <definedName name="生产期1" localSheetId="4">#REF!</definedName>
    <definedName name="生产期1" localSheetId="0">#REF!</definedName>
    <definedName name="生产期1">#REF!</definedName>
    <definedName name="生产期11" localSheetId="6">#REF!</definedName>
    <definedName name="生产期11" localSheetId="4">#REF!</definedName>
    <definedName name="生产期11" localSheetId="0">#REF!</definedName>
    <definedName name="生产期11">#REF!</definedName>
    <definedName name="生产期123" localSheetId="6">#REF!</definedName>
    <definedName name="生产期123" localSheetId="4">#REF!</definedName>
    <definedName name="生产期123" localSheetId="0">#REF!</definedName>
    <definedName name="生产期123">#REF!</definedName>
    <definedName name="生产期15" localSheetId="6">#REF!</definedName>
    <definedName name="生产期15" localSheetId="4">#REF!</definedName>
    <definedName name="生产期15" localSheetId="0">#REF!</definedName>
    <definedName name="生产期15">#REF!</definedName>
    <definedName name="生产期16" localSheetId="6">#REF!</definedName>
    <definedName name="生产期16" localSheetId="4">#REF!</definedName>
    <definedName name="生产期16" localSheetId="0">#REF!</definedName>
    <definedName name="生产期16">#REF!</definedName>
    <definedName name="生产期17" localSheetId="6">#REF!</definedName>
    <definedName name="生产期17" localSheetId="4">#REF!</definedName>
    <definedName name="生产期17" localSheetId="0">#REF!</definedName>
    <definedName name="生产期17">#REF!</definedName>
    <definedName name="生产期19" localSheetId="6">#REF!</definedName>
    <definedName name="生产期19" localSheetId="4">#REF!</definedName>
    <definedName name="生产期19" localSheetId="0">#REF!</definedName>
    <definedName name="生产期19">#REF!</definedName>
    <definedName name="生产期2" localSheetId="6">#REF!</definedName>
    <definedName name="生产期2" localSheetId="4">#REF!</definedName>
    <definedName name="生产期2" localSheetId="0">#REF!</definedName>
    <definedName name="生产期2">#REF!</definedName>
    <definedName name="生产期20" localSheetId="6">#REF!</definedName>
    <definedName name="生产期20" localSheetId="4">#REF!</definedName>
    <definedName name="生产期20" localSheetId="0">#REF!</definedName>
    <definedName name="生产期20">#REF!</definedName>
    <definedName name="生产期3" localSheetId="6">#REF!</definedName>
    <definedName name="生产期3" localSheetId="4">#REF!</definedName>
    <definedName name="生产期3" localSheetId="0">#REF!</definedName>
    <definedName name="生产期3">#REF!</definedName>
    <definedName name="生产期4" localSheetId="6">#REF!</definedName>
    <definedName name="生产期4" localSheetId="4">#REF!</definedName>
    <definedName name="生产期4" localSheetId="0">#REF!</definedName>
    <definedName name="生产期4">#REF!</definedName>
    <definedName name="生产期5" localSheetId="6">#REF!</definedName>
    <definedName name="生产期5" localSheetId="4">#REF!</definedName>
    <definedName name="生产期5" localSheetId="0">#REF!</definedName>
    <definedName name="生产期5">#REF!</definedName>
    <definedName name="生产期6" localSheetId="6">#REF!</definedName>
    <definedName name="生产期6" localSheetId="4">#REF!</definedName>
    <definedName name="生产期6" localSheetId="0">#REF!</definedName>
    <definedName name="生产期6">#REF!</definedName>
    <definedName name="生产期7" localSheetId="6">#REF!</definedName>
    <definedName name="生产期7" localSheetId="4">#REF!</definedName>
    <definedName name="生产期7" localSheetId="0">#REF!</definedName>
    <definedName name="生产期7">#REF!</definedName>
    <definedName name="生产期8" localSheetId="6">#REF!</definedName>
    <definedName name="生产期8" localSheetId="4">#REF!</definedName>
    <definedName name="生产期8" localSheetId="0">#REF!</definedName>
    <definedName name="生产期8">#REF!</definedName>
    <definedName name="生产期9" localSheetId="6">#REF!</definedName>
    <definedName name="生产期9" localSheetId="4">#REF!</definedName>
    <definedName name="生产期9" localSheetId="0">#REF!</definedName>
    <definedName name="生产期9">#REF!</definedName>
    <definedName name="是" localSheetId="6">#REF!</definedName>
    <definedName name="是" localSheetId="4">#REF!</definedName>
    <definedName name="是" localSheetId="0">#REF!</definedName>
    <definedName name="是">#REF!</definedName>
    <definedName name="中国" localSheetId="6">#REF!</definedName>
    <definedName name="中国" localSheetId="4">#REF!</definedName>
    <definedName name="中国" localSheetId="0">#REF!</definedName>
    <definedName name="中国">#REF!</definedName>
    <definedName name="전" localSheetId="6">#REF!</definedName>
    <definedName name="전" localSheetId="4">#REF!</definedName>
    <definedName name="전" localSheetId="0">#REF!</definedName>
    <definedName name="전">#REF!</definedName>
    <definedName name="주택사업본부" localSheetId="6">#REF!</definedName>
    <definedName name="주택사업본부" localSheetId="4">#REF!</definedName>
    <definedName name="주택사업본부" localSheetId="0">#REF!</definedName>
    <definedName name="주택사업본부">#REF!</definedName>
    <definedName name="철구사업본부" localSheetId="6">#REF!</definedName>
    <definedName name="철구사업본부" localSheetId="4">#REF!</definedName>
    <definedName name="철구사업본부" localSheetId="0">#REF!</definedName>
    <definedName name="철구사업본부">#REF!</definedName>
  </definedNames>
  <calcPr calcId="144525"/>
</workbook>
</file>

<file path=xl/sharedStrings.xml><?xml version="1.0" encoding="utf-8"?>
<sst xmlns="http://schemas.openxmlformats.org/spreadsheetml/2006/main" count="937" uniqueCount="535">
  <si>
    <t>表一</t>
  </si>
  <si>
    <t>2024年市级财政预算收支调整总表</t>
  </si>
  <si>
    <t xml:space="preserve">编制单位：玉林市财政局 </t>
  </si>
  <si>
    <t>编制日期：2024年9月</t>
  </si>
  <si>
    <t>单位：万元</t>
  </si>
  <si>
    <t>收                          入</t>
  </si>
  <si>
    <t>支                   出</t>
  </si>
  <si>
    <t>项          目</t>
  </si>
  <si>
    <t>2023年实绩</t>
  </si>
  <si>
    <t>2024年年初预算数</t>
  </si>
  <si>
    <t>2024年1-8月完成数</t>
  </si>
  <si>
    <t>调增（减）建议数</t>
  </si>
  <si>
    <t>调整后预算建议数</t>
  </si>
  <si>
    <t>比上年增长%</t>
  </si>
  <si>
    <t>功能分类</t>
  </si>
  <si>
    <t>一、一般公共预算收入</t>
  </si>
  <si>
    <t>一、一般公共预算支出</t>
  </si>
  <si>
    <t>1、税收收入</t>
  </si>
  <si>
    <t>1、一般公共服务支出</t>
  </si>
  <si>
    <t xml:space="preserve">           增值税</t>
  </si>
  <si>
    <t>2、外交支出</t>
  </si>
  <si>
    <t xml:space="preserve">           企业所得税</t>
  </si>
  <si>
    <t>3、国防支出</t>
  </si>
  <si>
    <t xml:space="preserve">           个人所得税</t>
  </si>
  <si>
    <t>4、公共安全支出</t>
  </si>
  <si>
    <t xml:space="preserve">           资源税</t>
  </si>
  <si>
    <t>5、教育支出</t>
  </si>
  <si>
    <t xml:space="preserve">           城市维护建设税</t>
  </si>
  <si>
    <t>6、科学技术支出</t>
  </si>
  <si>
    <t xml:space="preserve">           房产税</t>
  </si>
  <si>
    <t>7、文化旅游体育与传媒支出</t>
  </si>
  <si>
    <t xml:space="preserve">           印花税</t>
  </si>
  <si>
    <t>8、社会保障和就业支出</t>
  </si>
  <si>
    <t xml:space="preserve">           城镇土地使用税</t>
  </si>
  <si>
    <t>9、卫生健康支出</t>
  </si>
  <si>
    <t xml:space="preserve">           土地增值税</t>
  </si>
  <si>
    <t>10、节能环保支出</t>
  </si>
  <si>
    <t xml:space="preserve">           车船税</t>
  </si>
  <si>
    <t>11、城乡社区支出</t>
  </si>
  <si>
    <t xml:space="preserve">           耕地占用税</t>
  </si>
  <si>
    <t>12、农林水支出</t>
  </si>
  <si>
    <t xml:space="preserve">           契税</t>
  </si>
  <si>
    <t>13、交通运输支出</t>
  </si>
  <si>
    <t xml:space="preserve">           环境保护税</t>
  </si>
  <si>
    <t>14、资源勘探信息等支出</t>
  </si>
  <si>
    <t xml:space="preserve">           其他税收收入</t>
  </si>
  <si>
    <t>15、商业服务业等支出</t>
  </si>
  <si>
    <t>2、非税收入</t>
  </si>
  <si>
    <t>16、金融支出</t>
  </si>
  <si>
    <t xml:space="preserve">           专项收入</t>
  </si>
  <si>
    <t>17、自然资源海洋气象等支出</t>
  </si>
  <si>
    <t xml:space="preserve">           行政事业性收费收入</t>
  </si>
  <si>
    <t>18、住房保障支出</t>
  </si>
  <si>
    <t xml:space="preserve">           罚没收入</t>
  </si>
  <si>
    <t>19、粮油物资储备支出</t>
  </si>
  <si>
    <t xml:space="preserve">           国有资本经营收入</t>
  </si>
  <si>
    <t>20、灾害防治及应急管理支出</t>
  </si>
  <si>
    <t xml:space="preserve">           国有资源(资产)有偿使用收入</t>
  </si>
  <si>
    <t>21、预备费</t>
  </si>
  <si>
    <t xml:space="preserve">           政府住房基金收入</t>
  </si>
  <si>
    <t>22、债务付息支出</t>
  </si>
  <si>
    <t xml:space="preserve">           捐赠收入</t>
  </si>
  <si>
    <t>23、债务发行费用支出</t>
  </si>
  <si>
    <t xml:space="preserve">           其他收入</t>
  </si>
  <si>
    <t>24、其他支出</t>
  </si>
  <si>
    <t>二、基金预算收入</t>
  </si>
  <si>
    <t>二、基金预算支出</t>
  </si>
  <si>
    <t>1、国有土地使用权出让金收入</t>
  </si>
  <si>
    <t>1、城乡社区支出</t>
  </si>
  <si>
    <t>2、国有土地收益基金收入</t>
  </si>
  <si>
    <t>2、文化体育与传媒支出</t>
  </si>
  <si>
    <t>3、农业土地开发资金收入</t>
  </si>
  <si>
    <t>3、社会保障和就业支出</t>
  </si>
  <si>
    <t>4、城市基础设施配套费收入</t>
  </si>
  <si>
    <t>4、农林水支出</t>
  </si>
  <si>
    <t>5、污水处理费收入</t>
  </si>
  <si>
    <t>5、交通运输支出</t>
  </si>
  <si>
    <t>6、其他政府性基金收入</t>
  </si>
  <si>
    <t>6、其他支出</t>
  </si>
  <si>
    <t>7、专项债券对应项目专项收入</t>
  </si>
  <si>
    <t>7、债务付息支出</t>
  </si>
  <si>
    <t>三、国有资本经营预算收入</t>
  </si>
  <si>
    <t>8、债务发行费用支出</t>
  </si>
  <si>
    <t>1、利润收入</t>
  </si>
  <si>
    <t>三、国有资本经营预算支出</t>
  </si>
  <si>
    <t>2、股利、股息收入</t>
  </si>
  <si>
    <t>1、社会保障和就业支出</t>
  </si>
  <si>
    <t>3、产权转让收入</t>
  </si>
  <si>
    <t>2、国有资本经营预算支出</t>
  </si>
  <si>
    <t>4、清算收入</t>
  </si>
  <si>
    <t>5、其他国有资本经营收入</t>
  </si>
  <si>
    <t>地方财政收入合计</t>
  </si>
  <si>
    <t>转移性收入合计</t>
  </si>
  <si>
    <t>地方财政支出合计</t>
  </si>
  <si>
    <t xml:space="preserve">  上级补助收入</t>
  </si>
  <si>
    <t>转移性支出合计</t>
  </si>
  <si>
    <t xml:space="preserve">    返还性收入</t>
  </si>
  <si>
    <t xml:space="preserve">    一般性转移支付</t>
  </si>
  <si>
    <t xml:space="preserve">      所得税基数返还收入</t>
  </si>
  <si>
    <t xml:space="preserve">        体制补助支出</t>
  </si>
  <si>
    <t xml:space="preserve">      成品油税费改革税收返还收入</t>
  </si>
  <si>
    <t xml:space="preserve">            对福绵体制补助</t>
  </si>
  <si>
    <t xml:space="preserve">      增值税税收返还收入</t>
  </si>
  <si>
    <t xml:space="preserve">        结算补助支出</t>
  </si>
  <si>
    <t xml:space="preserve">      消费税税收返还收入</t>
  </si>
  <si>
    <t xml:space="preserve">            对玉州划转玉东减少财力专项补助</t>
  </si>
  <si>
    <t xml:space="preserve">      增值税“五五分享”税收返还收入</t>
  </si>
  <si>
    <t xml:space="preserve">            对玉州契税征管调整补助</t>
  </si>
  <si>
    <t xml:space="preserve">      其他返还性收入</t>
  </si>
  <si>
    <t xml:space="preserve">            市场监管局玉州分局、福绵分局经费下划基数</t>
  </si>
  <si>
    <t xml:space="preserve">    一般性转移支付收入</t>
  </si>
  <si>
    <t xml:space="preserve">            下划两区农机站、广播站经费基数补助</t>
  </si>
  <si>
    <t xml:space="preserve">       体制补助收入</t>
  </si>
  <si>
    <t xml:space="preserve">            城区社区建设补助经费</t>
  </si>
  <si>
    <t xml:space="preserve">          工商部门下划补助收入</t>
  </si>
  <si>
    <t xml:space="preserve">            补充县区财力转移支付（中央、自治区）</t>
  </si>
  <si>
    <t xml:space="preserve">          质监部门下划补助收入</t>
  </si>
  <si>
    <t xml:space="preserve">            市城管执法支队下划玉州区基数</t>
  </si>
  <si>
    <t xml:space="preserve">          交通部门下划补助收入</t>
  </si>
  <si>
    <t xml:space="preserve">            对玉州补助低保经费</t>
  </si>
  <si>
    <t xml:space="preserve">          食药监局7个食药检验所下划补助收入</t>
  </si>
  <si>
    <t xml:space="preserve">            石子岭中学下划支出</t>
  </si>
  <si>
    <t xml:space="preserve">       均衡性转移支付收入</t>
  </si>
  <si>
    <t xml:space="preserve">        其他一般性转移支付支出</t>
  </si>
  <si>
    <t xml:space="preserve">       结算补助收入</t>
  </si>
  <si>
    <t xml:space="preserve">            市本级财政衔接推进乡村振兴补助资金</t>
  </si>
  <si>
    <t xml:space="preserve">       产粮（油）大县奖励资金收入</t>
  </si>
  <si>
    <t xml:space="preserve">            县（市、区）生态环境补助资金</t>
  </si>
  <si>
    <t xml:space="preserve">       固定数额补助收入</t>
  </si>
  <si>
    <t xml:space="preserve">            广西农业科技园区认定补助经费</t>
  </si>
  <si>
    <t xml:space="preserve">       公共安全共同财政事权转移支付收入</t>
  </si>
  <si>
    <t xml:space="preserve">            预留补助下级支出</t>
  </si>
  <si>
    <t xml:space="preserve">       教育共同财政事权转移支付收入</t>
  </si>
  <si>
    <t xml:space="preserve">            预留体制改革基数补助支出</t>
  </si>
  <si>
    <t xml:space="preserve">       科学技术共同财政事权转移支付收入</t>
  </si>
  <si>
    <t xml:space="preserve">     政府性基金补助支出</t>
  </si>
  <si>
    <t xml:space="preserve">       文化旅游体育与传媒共同财政事权转移支付收入</t>
  </si>
  <si>
    <t xml:space="preserve">     国有资本经营预算补助支出</t>
  </si>
  <si>
    <t xml:space="preserve">       社会保障和就业共同财政事权转移支付收入</t>
  </si>
  <si>
    <t xml:space="preserve">     专项转移支付</t>
  </si>
  <si>
    <t xml:space="preserve">       医疗卫生共同财政事权转移支付收入</t>
  </si>
  <si>
    <t xml:space="preserve">        一般公共服务</t>
  </si>
  <si>
    <t xml:space="preserve">       节能环保共同财政事权转移支付收入</t>
  </si>
  <si>
    <t xml:space="preserve">        外交</t>
  </si>
  <si>
    <t xml:space="preserve">       城乡社区共同财政事权转移支付收入</t>
  </si>
  <si>
    <t xml:space="preserve">        国防</t>
  </si>
  <si>
    <t xml:space="preserve">       农林水共同财政事权转移支付收入</t>
  </si>
  <si>
    <t xml:space="preserve">        公共安全</t>
  </si>
  <si>
    <t xml:space="preserve">       交通运输共同财政事权转移支付收入</t>
  </si>
  <si>
    <t xml:space="preserve">        教育</t>
  </si>
  <si>
    <t xml:space="preserve">       住房保障共同财政事权转移支付收入</t>
  </si>
  <si>
    <t xml:space="preserve">        科学技术</t>
  </si>
  <si>
    <t xml:space="preserve">       灾害防治及应急管理共同财政事权转移支付收入</t>
  </si>
  <si>
    <t xml:space="preserve">        文化旅游体育与传媒</t>
  </si>
  <si>
    <t xml:space="preserve">       增值税留抵退税转移支付收入</t>
  </si>
  <si>
    <t xml:space="preserve">        社会保障和就业</t>
  </si>
  <si>
    <t xml:space="preserve">       其他减税降费转移支付收入</t>
  </si>
  <si>
    <t xml:space="preserve">        卫生健康</t>
  </si>
  <si>
    <t xml:space="preserve">       补充县区财力转移支付收入（中央、自治区）</t>
  </si>
  <si>
    <t xml:space="preserve">        节能环保</t>
  </si>
  <si>
    <t xml:space="preserve">       其他一般性转移支付收入</t>
  </si>
  <si>
    <t xml:space="preserve">        城乡社区</t>
  </si>
  <si>
    <t xml:space="preserve">    专项转移支付收入</t>
  </si>
  <si>
    <t xml:space="preserve">        农林水</t>
  </si>
  <si>
    <t xml:space="preserve">       一般公共服务</t>
  </si>
  <si>
    <t xml:space="preserve">        交通运输</t>
  </si>
  <si>
    <t xml:space="preserve">       外交</t>
  </si>
  <si>
    <t xml:space="preserve">        资源勘探信息等</t>
  </si>
  <si>
    <t xml:space="preserve">       国防</t>
  </si>
  <si>
    <t xml:space="preserve">        商业服务业等</t>
  </si>
  <si>
    <t xml:space="preserve">       公共安全</t>
  </si>
  <si>
    <t xml:space="preserve">        金融</t>
  </si>
  <si>
    <t xml:space="preserve">       教育</t>
  </si>
  <si>
    <t xml:space="preserve">        自然资源海洋气象等</t>
  </si>
  <si>
    <t xml:space="preserve">       科学技术</t>
  </si>
  <si>
    <t xml:space="preserve">        住房保障</t>
  </si>
  <si>
    <t xml:space="preserve">       文化旅游体育与传媒</t>
  </si>
  <si>
    <t xml:space="preserve">        粮油物资储备</t>
  </si>
  <si>
    <t xml:space="preserve">       社会保障和就业</t>
  </si>
  <si>
    <t xml:space="preserve">        灾害防治及应急管理</t>
  </si>
  <si>
    <t xml:space="preserve">       卫生健康</t>
  </si>
  <si>
    <t xml:space="preserve">        其他收入</t>
  </si>
  <si>
    <t xml:space="preserve">       节能环保</t>
  </si>
  <si>
    <t xml:space="preserve">    上解支出</t>
  </si>
  <si>
    <t xml:space="preserve">       城乡社区</t>
  </si>
  <si>
    <t xml:space="preserve">        体制上解</t>
  </si>
  <si>
    <t xml:space="preserve">       农林水</t>
  </si>
  <si>
    <t xml:space="preserve">        专项上解</t>
  </si>
  <si>
    <t xml:space="preserve">       交通运输</t>
  </si>
  <si>
    <t xml:space="preserve">            外贸出口退税上解</t>
  </si>
  <si>
    <t xml:space="preserve">       资源勘探信息等</t>
  </si>
  <si>
    <t xml:space="preserve">            工商部门上划上解</t>
  </si>
  <si>
    <t xml:space="preserve">       商业服务业等</t>
  </si>
  <si>
    <t xml:space="preserve">            技监部门上划上解</t>
  </si>
  <si>
    <t xml:space="preserve">       金融</t>
  </si>
  <si>
    <t xml:space="preserve">            药品监督管理部门上划上解</t>
  </si>
  <si>
    <t xml:space="preserve">       自然资源海洋气象等</t>
  </si>
  <si>
    <t xml:space="preserve">            粮食风险金最低规模上解</t>
  </si>
  <si>
    <t xml:space="preserve">       住房保障</t>
  </si>
  <si>
    <t xml:space="preserve">            集中城建税上解</t>
  </si>
  <si>
    <t xml:space="preserve">       粮油物资储备</t>
  </si>
  <si>
    <t xml:space="preserve">            税务经费上解</t>
  </si>
  <si>
    <t xml:space="preserve">       灾害防治及应急管理</t>
  </si>
  <si>
    <t xml:space="preserve">            玉林师院上划支出</t>
  </si>
  <si>
    <t xml:space="preserve">       其他收入</t>
  </si>
  <si>
    <t xml:space="preserve">            代征代扣税款手续费上解</t>
  </si>
  <si>
    <t xml:space="preserve">  政府性基金补助收入</t>
  </si>
  <si>
    <t xml:space="preserve">            自治区财政直管县基数上解</t>
  </si>
  <si>
    <t xml:space="preserve">  国有资本经营预算补助收入</t>
  </si>
  <si>
    <t xml:space="preserve">            医疗卫生领域支出基数上解</t>
  </si>
  <si>
    <t xml:space="preserve">  上解收入</t>
  </si>
  <si>
    <t xml:space="preserve">            政法领域支出基数上解</t>
  </si>
  <si>
    <t xml:space="preserve">  动用预算稳定调节基金</t>
  </si>
  <si>
    <t xml:space="preserve">            24年增值税留抵退税未调库金额上解</t>
  </si>
  <si>
    <t xml:space="preserve">  债务转贷收入</t>
  </si>
  <si>
    <t xml:space="preserve">            国地税合并改革税务经费上解基数</t>
  </si>
  <si>
    <t xml:space="preserve">  上年结余收入</t>
  </si>
  <si>
    <t xml:space="preserve">            环境监测事业机构经费基数上解</t>
  </si>
  <si>
    <t xml:space="preserve">     其中：一般公共预算上年结余收入</t>
  </si>
  <si>
    <t xml:space="preserve">            玉林卫生学校体制上划基数</t>
  </si>
  <si>
    <t xml:space="preserve">       基金预算上年结余收入</t>
  </si>
  <si>
    <t xml:space="preserve">            上解国宏集团财政补贴资金</t>
  </si>
  <si>
    <t xml:space="preserve">       国有资本经营上年结余收入</t>
  </si>
  <si>
    <t xml:space="preserve">            上解企业职工基本养老保险责任分担年终结算资金</t>
  </si>
  <si>
    <t xml:space="preserve">            防空地下室易地建设费上解</t>
  </si>
  <si>
    <t xml:space="preserve">            社会治安防控专项上解</t>
  </si>
  <si>
    <t xml:space="preserve">            玉东基数上解</t>
  </si>
  <si>
    <t xml:space="preserve">        政府性基金上解</t>
  </si>
  <si>
    <t xml:space="preserve">    年终结余</t>
  </si>
  <si>
    <t>债务还本支出</t>
  </si>
  <si>
    <t>收入总计</t>
  </si>
  <si>
    <t>支出总计</t>
  </si>
  <si>
    <t>表二</t>
  </si>
  <si>
    <t>2024年市级一般公共预算收支调整表</t>
  </si>
  <si>
    <t>编制单位：玉林市财政局</t>
  </si>
  <si>
    <t>2023年决算数</t>
  </si>
  <si>
    <t>合计</t>
  </si>
  <si>
    <t>市直</t>
  </si>
  <si>
    <t>玉东</t>
  </si>
  <si>
    <t>一般公共预算收入合计</t>
  </si>
  <si>
    <t>一般公共预算支出合计</t>
  </si>
  <si>
    <t xml:space="preserve">            普查“两员”市级负担经费</t>
  </si>
  <si>
    <t xml:space="preserve">            县级生态环境聘用人员等支出</t>
  </si>
  <si>
    <t xml:space="preserve">       玉东新区体制上解收入</t>
  </si>
  <si>
    <t xml:space="preserve">       城区（新区）上解社会全面治安防控体系改革建设经费</t>
  </si>
  <si>
    <t xml:space="preserve">       玉州区、福绵管理区森林公安局上划上解收入</t>
  </si>
  <si>
    <t xml:space="preserve">       福绵高中和新桥高中上划收入</t>
  </si>
  <si>
    <t xml:space="preserve">       南江、名山高中上划经费基数</t>
  </si>
  <si>
    <t xml:space="preserve">       玉州区上解城维税和教育费附加</t>
  </si>
  <si>
    <t xml:space="preserve">       军休所上划经费基数</t>
  </si>
  <si>
    <t xml:space="preserve">       县市区上划生态环境机构经费基数</t>
  </si>
  <si>
    <t xml:space="preserve">       县市区上划法院、检察院机构经费基数</t>
  </si>
  <si>
    <t xml:space="preserve">       上解防空地下室易地建设费</t>
  </si>
  <si>
    <t xml:space="preserve">       财政衔接资金项目第三方实地核查服务分担资金</t>
  </si>
  <si>
    <t xml:space="preserve">       企业职工基本养老保险责任分担资金</t>
  </si>
  <si>
    <t xml:space="preserve">        一般公共预算年终结余</t>
  </si>
  <si>
    <t xml:space="preserve">       福绵区上解路网升级改造PPP项目相关费用</t>
  </si>
  <si>
    <t xml:space="preserve">  调入资金</t>
  </si>
  <si>
    <t xml:space="preserve">      从政府性基金预算调入</t>
  </si>
  <si>
    <t xml:space="preserve">      从国有资本经营预算调入</t>
  </si>
  <si>
    <t xml:space="preserve">      从其他调入</t>
  </si>
  <si>
    <t>表三</t>
  </si>
  <si>
    <t>2024年市级政府性基金预算收支调整表</t>
  </si>
  <si>
    <t>收             入</t>
  </si>
  <si>
    <t>支           出</t>
  </si>
  <si>
    <t>一、国有土地使用权出让收入</t>
  </si>
  <si>
    <t>一、城乡社区支出</t>
  </si>
  <si>
    <t>二、国有土地收益基金收入</t>
  </si>
  <si>
    <t xml:space="preserve">      国有土地使用权出让收入安排的支出</t>
  </si>
  <si>
    <t>三、农业土地开发资金收入</t>
  </si>
  <si>
    <t xml:space="preserve">      国有土地收益基金安排的支出</t>
  </si>
  <si>
    <t>四、城市基础设施配套费收入</t>
  </si>
  <si>
    <t xml:space="preserve">      农业土地开发资金安排的支出</t>
  </si>
  <si>
    <t>五、污水处理费收入</t>
  </si>
  <si>
    <t xml:space="preserve">      城市基础设施配套费安排的支出</t>
  </si>
  <si>
    <t>六、其他政府性基金收入</t>
  </si>
  <si>
    <t xml:space="preserve">      污水处理费安排的支出</t>
  </si>
  <si>
    <t>七、专项债券对应项目专项收入</t>
  </si>
  <si>
    <t xml:space="preserve">      国有土地使用权出让收入对应专项债务收入安排的支出</t>
  </si>
  <si>
    <t xml:space="preserve">      土地储备专项债券收入安排的支出</t>
  </si>
  <si>
    <t xml:space="preserve">      棚户区改造专项债券收入安排的支出</t>
  </si>
  <si>
    <t>二、文化体育与传媒支出</t>
  </si>
  <si>
    <t>三、社会保障和就业支出</t>
  </si>
  <si>
    <t>四、农林水支出</t>
  </si>
  <si>
    <t>五、交通运输支出</t>
  </si>
  <si>
    <t>六、其他支出</t>
  </si>
  <si>
    <t xml:space="preserve">      其他政府性基金及对应专项债务收入安排的支出</t>
  </si>
  <si>
    <t xml:space="preserve">      彩票发行销售机构业务费安排的支出</t>
  </si>
  <si>
    <t xml:space="preserve">      彩票公益金及对应专项债务收入安排的支出</t>
  </si>
  <si>
    <t>七、债务付息支出</t>
  </si>
  <si>
    <t>八、债务发行费用支出</t>
  </si>
  <si>
    <t>基金预算收入合计</t>
  </si>
  <si>
    <t>基金预算支出合计</t>
  </si>
  <si>
    <t xml:space="preserve">    政府性基金补助收入</t>
  </si>
  <si>
    <t xml:space="preserve">    政府性基金上解支出</t>
  </si>
  <si>
    <t xml:space="preserve">    政府性基金上解收入</t>
  </si>
  <si>
    <t xml:space="preserve">    补助下级支出</t>
  </si>
  <si>
    <t xml:space="preserve">    政府性基金预算上年结余收入</t>
  </si>
  <si>
    <t xml:space="preserve">    调出资金</t>
  </si>
  <si>
    <t xml:space="preserve">    政府性基金预算调入资金</t>
  </si>
  <si>
    <t>年终结余</t>
  </si>
  <si>
    <t xml:space="preserve">  债务转贷收入 </t>
  </si>
  <si>
    <t xml:space="preserve">    其中：结转下年 </t>
  </si>
  <si>
    <t>2012年第一批成品油价格和税费改革转移支付增长性补助资金</t>
  </si>
  <si>
    <t>表四</t>
  </si>
  <si>
    <t>2024年市级国有资本经营预算收支调整表</t>
  </si>
  <si>
    <r>
      <rPr>
        <sz val="12"/>
        <rFont val="宋体"/>
        <charset val="134"/>
      </rPr>
      <t>收</t>
    </r>
    <r>
      <rPr>
        <sz val="12"/>
        <rFont val="Times New Roman"/>
        <charset val="134"/>
      </rPr>
      <t xml:space="preserve">          </t>
    </r>
    <r>
      <rPr>
        <sz val="12"/>
        <rFont val="宋体"/>
        <charset val="134"/>
      </rPr>
      <t>入</t>
    </r>
  </si>
  <si>
    <r>
      <rPr>
        <sz val="12"/>
        <rFont val="宋体"/>
        <charset val="134"/>
      </rPr>
      <t>支</t>
    </r>
    <r>
      <rPr>
        <sz val="12"/>
        <rFont val="Times New Roman"/>
        <charset val="134"/>
      </rPr>
      <t xml:space="preserve">          </t>
    </r>
    <r>
      <rPr>
        <sz val="12"/>
        <rFont val="宋体"/>
        <charset val="134"/>
      </rPr>
      <t>出</t>
    </r>
  </si>
  <si>
    <t>项        目</t>
  </si>
  <si>
    <t>一、利润收入</t>
  </si>
  <si>
    <t>一、社会保障和就业支出</t>
  </si>
  <si>
    <t>二、股利、股息收入</t>
  </si>
  <si>
    <t xml:space="preserve">    国有资本经营预算补充社保基金支出</t>
  </si>
  <si>
    <t>三、产权转让收入</t>
  </si>
  <si>
    <t>二、国有资本经营预算支出</t>
  </si>
  <si>
    <t>四、清算收入</t>
  </si>
  <si>
    <t xml:space="preserve">    解决历史遗留问题及改革成本支出</t>
  </si>
  <si>
    <t>五、其他国有资本经营收入</t>
  </si>
  <si>
    <t xml:space="preserve">    国有企业资本金注入</t>
  </si>
  <si>
    <t xml:space="preserve">    国有企业政策性补贴</t>
  </si>
  <si>
    <t xml:space="preserve">    金融国有资本经营预算支出</t>
  </si>
  <si>
    <t xml:space="preserve">    其他国有资本经营预算支出</t>
  </si>
  <si>
    <t>本年收入合计</t>
  </si>
  <si>
    <t>本年支出合计</t>
  </si>
  <si>
    <t xml:space="preserve">   上级补助收入</t>
  </si>
  <si>
    <t xml:space="preserve">   上年结余</t>
  </si>
  <si>
    <t xml:space="preserve">    结转下年支出</t>
  </si>
  <si>
    <t>收 入 总 计</t>
  </si>
  <si>
    <t>支 出 总 计</t>
  </si>
  <si>
    <t>表五</t>
  </si>
  <si>
    <t>2024年市级社保基金预算收支调整表</t>
  </si>
  <si>
    <t>收                         入</t>
  </si>
  <si>
    <t>支                       出</t>
  </si>
  <si>
    <t>项目</t>
  </si>
  <si>
    <t>2019年年初预算数</t>
  </si>
  <si>
    <t>一、市本级社会保险基金本年收入合计</t>
  </si>
  <si>
    <t>三、市本级社会保险基金支出合计</t>
  </si>
  <si>
    <t>（一）机关事业单位基本养老保险基金收入</t>
  </si>
  <si>
    <t>（一）机关事业单位基本养老保险基金支出</t>
  </si>
  <si>
    <t xml:space="preserve">     其中：保险费收入</t>
  </si>
  <si>
    <t xml:space="preserve">     其中：基本养老保险支出</t>
  </si>
  <si>
    <t xml:space="preserve">           利息收入</t>
  </si>
  <si>
    <t xml:space="preserve">           转移支出</t>
  </si>
  <si>
    <t xml:space="preserve">         财政补贴收入</t>
  </si>
  <si>
    <t xml:space="preserve">           其他支出</t>
  </si>
  <si>
    <t xml:space="preserve">         转移收入</t>
  </si>
  <si>
    <t>（二）职工基本医疗保险基金支出</t>
  </si>
  <si>
    <t xml:space="preserve">         其他收入</t>
  </si>
  <si>
    <t xml:space="preserve">     其中：基本医疗保险待遇支出</t>
  </si>
  <si>
    <t>（二）职工基本医疗保险基金收入</t>
  </si>
  <si>
    <t>（三）城乡居民基本医疗保险基金支出</t>
  </si>
  <si>
    <t xml:space="preserve">           大病保险支出</t>
  </si>
  <si>
    <t>（三） 城乡居民基本医疗保险基金收入</t>
  </si>
  <si>
    <t>（四） 城乡居民基本养老保险基金支出</t>
  </si>
  <si>
    <t xml:space="preserve">     其中：基础养老金支出</t>
  </si>
  <si>
    <t xml:space="preserve">           个人账户养老金支出</t>
  </si>
  <si>
    <t xml:space="preserve">           丧葬补助金支出</t>
  </si>
  <si>
    <t>（四） 城乡居民基本养老保险基金收入</t>
  </si>
  <si>
    <t xml:space="preserve">         委托投资收益</t>
  </si>
  <si>
    <t>二、市本级社会保险基金上年结余合计</t>
  </si>
  <si>
    <t>四、市本级社会保险基金年末滚存结余合计</t>
  </si>
  <si>
    <t xml:space="preserve">      机关事业单位基本养老保险基金上年结余</t>
  </si>
  <si>
    <t xml:space="preserve">      机关事业单位基本养老保险基金年末滚存结余</t>
  </si>
  <si>
    <t xml:space="preserve">      职工基本医疗保险基金上年结余</t>
  </si>
  <si>
    <t xml:space="preserve">      职工基本医疗保险基金年末滚存结余</t>
  </si>
  <si>
    <t xml:space="preserve">      城乡居民基本医疗保险基金上年结余</t>
  </si>
  <si>
    <t xml:space="preserve">      城乡居民基本医疗保险基金年末滚存结余</t>
  </si>
  <si>
    <t xml:space="preserve">      城乡居民基本养老保险基金上年结余</t>
  </si>
  <si>
    <t xml:space="preserve">      城乡居民基本养老保险基金年末滚存结余</t>
  </si>
  <si>
    <t>总            计</t>
  </si>
  <si>
    <t>总          计</t>
  </si>
  <si>
    <t>表六</t>
  </si>
  <si>
    <t>2024年市级新增政府债券项目安排情况表</t>
  </si>
  <si>
    <t>一般债券</t>
  </si>
  <si>
    <t>专项债券</t>
  </si>
  <si>
    <t>备注</t>
  </si>
  <si>
    <t>市级合计</t>
  </si>
  <si>
    <t>一、市直小计</t>
  </si>
  <si>
    <t>玉林市红十字会医院传染病区(二期)项目</t>
  </si>
  <si>
    <t>广西先进装备制造城（玉林）标准厂房（四期）及基础设施（二期）建设项目</t>
  </si>
  <si>
    <t>市直预算单位预算项目</t>
  </si>
  <si>
    <t>2024年玉林市市本级城镇老旧小区改造项目</t>
  </si>
  <si>
    <t>养老保险经办机构服务能力建设</t>
  </si>
  <si>
    <t>玉林市第一职业中等专业学校普惠托育中心</t>
  </si>
  <si>
    <t>广西玉林技师学院托育服务中心</t>
  </si>
  <si>
    <t>玉林市直农村公办学校校舍安全保障长效机制项目</t>
  </si>
  <si>
    <t>玉林市直普通高中建设发展项目</t>
  </si>
  <si>
    <t>玉林高铁站文旅体验推广中心</t>
  </si>
  <si>
    <t>2024年玉林文旅宣传推广活动</t>
  </si>
  <si>
    <t>国家文化和旅游消费示范城市创建项目</t>
  </si>
  <si>
    <t>玉林市水行政执法基地码头建设及办公场所装修改造工程项目</t>
  </si>
  <si>
    <t>广西山洪灾害监测预警设施设备运行维护服务（2024-2025）</t>
  </si>
  <si>
    <t>玉林市市本级水利建设项目</t>
  </si>
  <si>
    <t>玉林市三和水库除险加固工程</t>
  </si>
  <si>
    <t>玉林市龙云灌区工程</t>
  </si>
  <si>
    <t>广西博白县蕉林水库工程</t>
  </si>
  <si>
    <t>玉林市第一人民医院可转换ICU设备购置项目</t>
  </si>
  <si>
    <t>玉林市中西医结合骨科医院可转换ICU设备购置项目</t>
  </si>
  <si>
    <t>玉林市红十字会医院可转换ICU设备购置项目</t>
  </si>
  <si>
    <t>玉林市妇幼保健院可转换ICU设备购置项目</t>
  </si>
  <si>
    <t>二、玉东新区小计</t>
  </si>
  <si>
    <t>玉东新区第二初级中学建设项目农民工工资</t>
  </si>
  <si>
    <t>玉林市玉东新区第三初级中学3#学生宿舍楼建设工程</t>
  </si>
  <si>
    <t>茂林镇东荣东秀东苑社区办公用品货款</t>
  </si>
  <si>
    <t>玉林“五彩田园”五彩花田项目设计 采购及施工总承包工程第三期进度款</t>
  </si>
  <si>
    <t>新建南宁至玉林铁路</t>
  </si>
  <si>
    <t>新建南宁至深圳铁路玉林至岑溪（桂粤省界）段</t>
  </si>
  <si>
    <t>玉林市玉东新区义务教育薄弱环节改善与能力提升中央补助资金项目</t>
  </si>
  <si>
    <t>玉林市玉东新区农村义务教育校舍安全保障长效机制补助中央资金项目</t>
  </si>
  <si>
    <t>玉东新区水利基础设施项目建设项目</t>
  </si>
  <si>
    <t>2024年玉东新区高标准农田建设项目</t>
  </si>
  <si>
    <t>表七</t>
  </si>
  <si>
    <t>2024年市级财政拨款安排“三公两费”经费预算调整表</t>
  </si>
  <si>
    <t>单位编码</t>
  </si>
  <si>
    <t>单位名称</t>
  </si>
  <si>
    <t>年初预算数</t>
  </si>
  <si>
    <t>建议调增/减数</t>
  </si>
  <si>
    <t>建议调整后预算数</t>
  </si>
  <si>
    <t>小计</t>
  </si>
  <si>
    <t>因公出国（境）费</t>
  </si>
  <si>
    <t>公务用车购置费</t>
  </si>
  <si>
    <t>公务用车运行维护费</t>
  </si>
  <si>
    <t>公务接待费</t>
  </si>
  <si>
    <t>会议费</t>
  </si>
  <si>
    <t>培训费</t>
  </si>
  <si>
    <t>是否已办理追加</t>
  </si>
  <si>
    <t>资金性质</t>
  </si>
  <si>
    <t>2023年市直总计</t>
  </si>
  <si>
    <t>2024年市直总计</t>
  </si>
  <si>
    <t>2023年玉东新区</t>
  </si>
  <si>
    <t>2024年玉东新区</t>
  </si>
  <si>
    <t>2023年市级总计</t>
  </si>
  <si>
    <t>2024年市级总计</t>
  </si>
  <si>
    <t>增减额</t>
  </si>
  <si>
    <t>增减率</t>
  </si>
  <si>
    <t>以下为2024年调整预算明细情况</t>
  </si>
  <si>
    <t>市级总计</t>
  </si>
  <si>
    <t>市直小计</t>
  </si>
  <si>
    <t>玉林市人民政府办公室</t>
  </si>
  <si>
    <t>是</t>
  </si>
  <si>
    <t>一般公共预算</t>
  </si>
  <si>
    <t>因公出国境已追加的为：   1.《玉林市人民政府办公室关于追加张惠强、陈孝宇同志赴港澳开展系列经贸合作活动经费的请示》（玉政办报〔2024〕1号）                         
2.《玉林市人民政府办公室关于追加范小花同志赴文莱越南参加经贸合作活动经费的请示》（玉政办报〔2024〕2号）3.《玉林市人民政府办公室关于追加石红艳同志赴德国参加构建现代化产业体系专题培训经费的请示》</t>
  </si>
  <si>
    <t>市政府办-北京办</t>
  </si>
  <si>
    <t>否</t>
  </si>
  <si>
    <t>2024年9-12月，北京办计划外出到京津冀、东北、山东等地开展招商引资工作，预计需要接待费2万元。</t>
  </si>
  <si>
    <t>市政府办-南宁办</t>
  </si>
  <si>
    <t>南宁办在招商引资、宣传推介“玉”字号系列品牌、服务玉商回归等工作需增加接待费0.5万元。</t>
  </si>
  <si>
    <t>103001</t>
  </si>
  <si>
    <t>玉林市人民代表大会常务委员会办公室</t>
  </si>
  <si>
    <t>市六届人大代表六次会议经费（财行追〔2024〕104号）</t>
  </si>
  <si>
    <t>104001</t>
  </si>
  <si>
    <t>中国人民政治协商会议玉林市委员会办公室</t>
  </si>
  <si>
    <t>市政协六届四次会议经费83.73608万元（财行追〔2024〕133号）</t>
  </si>
  <si>
    <t>玉林市纪律检查委员会</t>
  </si>
  <si>
    <t>办案业务较去年增多，上年公车运行维护费支出决算数为41.77万元。在专项业务费中调减差旅费50万元，调增公车运行维护费15万元。</t>
  </si>
  <si>
    <t>中共玉林市委员会统一战线工作部</t>
  </si>
  <si>
    <t>1、出访德国、瑞士、奥地利费用10.72528万元（财行追〔2024〕161号）科室预留市委市政府重大活动和考察费
2、出访泰国、缅甸、柬埔寨经费8.14952万元（财行追〔2024〕138号）科室预留市委市政府重大活动和考察费</t>
  </si>
  <si>
    <t>中国共产党玉林市委员会政法委员会</t>
  </si>
  <si>
    <t>今年工作亮点多，上级专项督导检查多，相应增加公务用车费用和接待费用。</t>
  </si>
  <si>
    <t>玉林市福绵区人民法院</t>
  </si>
  <si>
    <t>我院有8辆公务车，现在账上仅余116元了，9-10月估计还需从50299-30299其他商品和服务支出调整6万元到50208-3231公务车运行维护费才能正常运转</t>
  </si>
  <si>
    <t>北流市人民法院</t>
  </si>
  <si>
    <t>我院车辆编制18辆，现有车辆16辆，因有些车辆使用年限已久，维修费用比较多，而且案件数量增多，外出办案用车增加，燃油费随之增长，年初预算仅5万元，经费不足。资金来源：从2024年中央政法纪检监察转移支付资金-办案经费。费</t>
  </si>
  <si>
    <t>陆川县人民法院</t>
  </si>
  <si>
    <t>陆川县法院调增公务用车运行维护费3万元，用于日常运行和维护。调增经费从我院2024年中央转移支付资金调整。</t>
  </si>
  <si>
    <t>玉林市归国华侨联合会</t>
  </si>
  <si>
    <t>政府批文二科-056已追加。</t>
  </si>
  <si>
    <t>181001</t>
  </si>
  <si>
    <t>中国共产主义青年团玉林市委员会</t>
  </si>
  <si>
    <t>团市委第六次代表大会经费（财行追〔2024〕70号）</t>
  </si>
  <si>
    <t>广西壮族自治区玉林市人民检察院</t>
  </si>
  <si>
    <t>根据工作需要调减公务接待费，调增公车运行维护费。</t>
  </si>
  <si>
    <t>玉林市机关事务管理局</t>
  </si>
  <si>
    <t>基金</t>
  </si>
  <si>
    <t>已去文市财政局办理调整，财政局同意调减公务用车购置费45.5万元，调增公务用车维护费42万元。</t>
  </si>
  <si>
    <t>玉林市投资促进局</t>
  </si>
  <si>
    <t>因公出国（境）费已追加，公务接待费未追加</t>
  </si>
  <si>
    <t>玉林市财政局</t>
  </si>
  <si>
    <t>1、经市人民政府同意，追加赴日本参加政府债务管理项目培训的因公出国（境）费4.584万元，调减培训费4.584万元;              2、2020年至2023年共4年公务接待决算平均数为3.45万元，申请调剂0.7万元公务用车运行维护费转为公务接待费，我局接待调研、检查多集中于下半年。</t>
  </si>
  <si>
    <t>玉林市公安局</t>
  </si>
  <si>
    <t>使用我局上级政法转移支付资业务装备经费金调整到三公经费预算，政府已批复</t>
  </si>
  <si>
    <t>公车采购完成后的余款</t>
  </si>
  <si>
    <t>市统计局</t>
  </si>
  <si>
    <t>全国第五次经济普查培训费11.0928万元（财行追〔2024〕102号）该经费额度由预算科调入</t>
  </si>
  <si>
    <t>中共玉林市委员会机构编制委员会办公室</t>
  </si>
  <si>
    <t>今年机构改革任务加大，业务工作增加，产生公务用车及接待费用尚未支付。</t>
  </si>
  <si>
    <t>市委党史办</t>
  </si>
  <si>
    <t>举办改革开放时期玉林党史征编研宣工作培训班经费1.822万元（财行追〔2024〕163号）该经费由预算科追加</t>
  </si>
  <si>
    <t>九三学社玉林市委员会</t>
  </si>
  <si>
    <t>2024年8月止，还有1800元接待费尚未支出。</t>
  </si>
  <si>
    <t>玉林职业技术学院</t>
  </si>
  <si>
    <t>新成立单位，经市政府批示，同意追加安排该单位公务接待费5万元。</t>
  </si>
  <si>
    <t>玉林市文化广电体育和旅游局</t>
  </si>
  <si>
    <t>预算追字〔2024〕95号(从市委市政府会议费调剂,市文化广电体育和旅游局“玉林市文化旅游发展大会经费”。）</t>
  </si>
  <si>
    <t>玉林市科学技术协会</t>
  </si>
  <si>
    <t>因为新建科技馆，无接待费，其他地市科技馆为建设过来学习调研活动较多，及自治区科协检查、院士专家调研。</t>
  </si>
  <si>
    <t>玉林市文学艺术界联合会</t>
  </si>
  <si>
    <t>预算追字〔2024〕165号(从市委市政府会议费调剂,追加玉林市文学艺术界联合会第三次代表大会所需经费。）</t>
  </si>
  <si>
    <t>304011</t>
  </si>
  <si>
    <t>玉林市城建档案馆</t>
  </si>
  <si>
    <t>根据工作需要调减</t>
  </si>
  <si>
    <t>玉林市福绵生态环境局</t>
  </si>
  <si>
    <t>根据我局实际情况，无这几项费用支出，特申请调减</t>
  </si>
  <si>
    <t>玉林市市政工程管护中心</t>
  </si>
  <si>
    <t>1.年初预算缩减辆公务用车运行维护费，而燃油费价格上涨，我单位有31辆车，其中29辆为工程特种作业用车。2、由于维护市政设施每年递增，公务用车使用频率增加，而车辆老化，经常需要维修，为优先保障燃油费和车辆保险费，我单位至今年8月份，已拖欠车辆维修费18.4万元。</t>
  </si>
  <si>
    <t>玉林市城市景观亮化中心</t>
  </si>
  <si>
    <t>公务用车运行维护费本年度共需求17.6061万元，年初已批复预算12.6061万元，经费缺口5万元（1万充值油卡,4万用于工作车辆维修费）。</t>
  </si>
  <si>
    <t>玉林市陆川生态环境局</t>
  </si>
  <si>
    <t>一是2024年自治区加大九洲江治理项目扶持力度，调研、策划等工作开展比往年增多，接待任务较重；二是原有公务用车使用年份较大，故障频繁，维修次数较多，难以维持工作正常开展。</t>
  </si>
  <si>
    <t>玉林市应急管理局</t>
  </si>
  <si>
    <t>一是承担市安委会、减灾委、防汛抗旱指挥部办公室、森林防灭火指挥部办公室议事协调机构的公务接待任务繁重。二是7月自治区应急管理厅配发应急指挥车、运兵车、森林火灾等5辆特种车辆，目前单位运维费已经执行完毕。</t>
  </si>
  <si>
    <t>玉林市营商环境建设办公室</t>
  </si>
  <si>
    <t>市营商办（包含二层机构）全体人员共16人，共设3个科室及1个二层机构，因二层机构编制职数较少不独立核算。我办属2024年7月份新成立单位，首次申请“三公”经费。</t>
  </si>
  <si>
    <t>玉林市城市管理执法支队</t>
  </si>
  <si>
    <t>根据实际工作需要调减</t>
  </si>
  <si>
    <t>玉林市商务局</t>
  </si>
  <si>
    <t>覃沛同志于2023年11月23-27日赴中国澳门参加首届桂澳名优商品展经费1.42万元；覃沛同志于2024年8月24-30日赴文莱、越南开展经贸活动费用3.74万元。</t>
  </si>
  <si>
    <t>玉林市红十字会</t>
  </si>
  <si>
    <t>专审[2024]10号，调减市委市政府会议费，追加玉林市红十字会第四次会员代表大会经费。</t>
  </si>
  <si>
    <t>玉林市动物疫病预防控制中心</t>
  </si>
  <si>
    <t>增加0.5万元ETC充值费用，年初安排错误在“其他商品和服务”科目里，现申请调减“其他商品和服务支出”0.5万元，调增“公务用车运行维护费”0.5万元。</t>
  </si>
  <si>
    <t>玉林市乡村振兴局</t>
  </si>
  <si>
    <t>由于公务车维修发动机年初预算公务车运行维修费不足支付公务车维修费，现申请调减“定额商品和服务支出”中公务接待费2万元，调增“定额商品和服务支出”中公务车运行维护费2万元。</t>
  </si>
  <si>
    <t>玉林市工业和信息化局</t>
  </si>
  <si>
    <t>自治区实体经济服务员玉林分队设在我局，2024年4月自治区下达管理办法和资金使用范围，当时已过了做24年度预算时间，故无三公经费预算，现根据实际，申请调增公务接待费3万元</t>
  </si>
  <si>
    <t>玉林市节能中心</t>
  </si>
  <si>
    <t>玉林市节能中心专项业务费：公务用车运行维护费调增6000元，从邮电费调减3000元，从办公费调减3000元，理由：由于业务工作有所增加，公务出行任务增加，公务用车运行维护费相应增加。</t>
  </si>
  <si>
    <t>龙港新区玉林龙潭产业园区管理委员会</t>
  </si>
  <si>
    <t>玉林市人民政府国有资产监督管理委员会</t>
  </si>
  <si>
    <t>行政政法科</t>
  </si>
  <si>
    <t>财政预留资金调整用于单位具体项目</t>
  </si>
  <si>
    <t>预算科</t>
  </si>
  <si>
    <t>玉东新区小计</t>
  </si>
  <si>
    <t>玉东新区工委管委办公室</t>
  </si>
  <si>
    <t>牢固树立政府“过紧日子”思想，压减“三公两费”</t>
  </si>
</sst>
</file>

<file path=xl/styles.xml><?xml version="1.0" encoding="utf-8"?>
<styleSheet xmlns="http://schemas.openxmlformats.org/spreadsheetml/2006/main">
  <numFmts count="39">
    <numFmt numFmtId="176" formatCode="#,##0_);[Red]\(#,##0\)"/>
    <numFmt numFmtId="43" formatCode="_ * #,##0.00_ ;_ * \-#,##0.00_ ;_ * &quot;-&quot;??_ ;_ @_ "/>
    <numFmt numFmtId="177" formatCode="_-* #,##0.00_-;\-* #,##0.00_-;_-* &quot;-&quot;??_-;_-@_-"/>
    <numFmt numFmtId="178" formatCode="_-* #,##0&quot;$&quot;_-;\-* #,##0&quot;$&quot;_-;_-* &quot;-&quot;&quot;$&quot;_-;_-@_-"/>
    <numFmt numFmtId="179" formatCode="\$#,##0;\(\$#,##0\)"/>
    <numFmt numFmtId="180" formatCode="0.0_ "/>
    <numFmt numFmtId="181" formatCode="0.0"/>
    <numFmt numFmtId="182" formatCode="_(* #,##0_);_(* \(#,##0\);_(* &quot;-&quot;??_);_(@_)"/>
    <numFmt numFmtId="183" formatCode="0_ ;[Red]\-0\ "/>
    <numFmt numFmtId="184" formatCode="0_ "/>
    <numFmt numFmtId="185" formatCode="_(&quot;$&quot;* #,##0_);_(&quot;$&quot;* \(#,##0\);_(&quot;$&quot;* &quot;-&quot;_);_(@_)"/>
    <numFmt numFmtId="44" formatCode="_ &quot;￥&quot;* #,##0.00_ ;_ &quot;￥&quot;* \-#,##0.00_ ;_ &quot;￥&quot;* &quot;-&quot;??_ ;_ @_ "/>
    <numFmt numFmtId="186" formatCode="#\ ??/??"/>
    <numFmt numFmtId="187" formatCode="#,##0.0_);\(#,##0.0\)"/>
    <numFmt numFmtId="188" formatCode="_(&quot;$&quot;* #,##0.00_);_(&quot;$&quot;* \(#,##0.00\);_(&quot;$&quot;* &quot;-&quot;??_);_(@_)"/>
    <numFmt numFmtId="189" formatCode="#,##0.00_ "/>
    <numFmt numFmtId="190" formatCode="_-* #,##0.00_$_-;\-* #,##0.00_$_-;_-* &quot;-&quot;??_$_-;_-@_-"/>
    <numFmt numFmtId="191" formatCode="&quot;$&quot;#,##0.00_);[Red]\(&quot;$&quot;#,##0.00\)"/>
    <numFmt numFmtId="192" formatCode="_(* #,##0_);_(* \(#,##0\);_(* &quot;-&quot;_);_(@_)"/>
    <numFmt numFmtId="41" formatCode="_ * #,##0_ ;_ * \-#,##0_ ;_ * &quot;-&quot;_ ;_ @_ "/>
    <numFmt numFmtId="193" formatCode="#,##0_ "/>
    <numFmt numFmtId="194" formatCode="&quot;$&quot;#,##0_);[Red]\(&quot;$&quot;#,##0\)"/>
    <numFmt numFmtId="195" formatCode="_-* #,##0_$_-;\-* #,##0_$_-;_-* &quot;-&quot;_$_-;_-@_-"/>
    <numFmt numFmtId="42" formatCode="_ &quot;￥&quot;* #,##0_ ;_ &quot;￥&quot;* \-#,##0_ ;_ &quot;￥&quot;* &quot;-&quot;_ ;_ @_ "/>
    <numFmt numFmtId="196" formatCode="_(* #,##0.00_);_(* \(#,##0.00\);_(* &quot;-&quot;??_);_(@_)"/>
    <numFmt numFmtId="197" formatCode="_-* #,##0.00&quot;$&quot;_-;\-* #,##0.00&quot;$&quot;_-;_-* &quot;-&quot;??&quot;$&quot;_-;_-@_-"/>
    <numFmt numFmtId="198" formatCode="0.00_ "/>
    <numFmt numFmtId="199" formatCode="&quot;$&quot;\ #,##0_-;[Red]&quot;$&quot;\ #,##0\-"/>
    <numFmt numFmtId="200" formatCode="_-&quot;$&quot;\ * #,##0.00_-;_-&quot;$&quot;\ * #,##0.00\-;_-&quot;$&quot;\ * &quot;-&quot;??_-;_-@_-"/>
    <numFmt numFmtId="201" formatCode="&quot;$&quot;\ #,##0.00_-;[Red]&quot;$&quot;\ #,##0.00\-"/>
    <numFmt numFmtId="202" formatCode="yy\.mm\.dd"/>
    <numFmt numFmtId="203" formatCode="_-&quot;$&quot;\ * #,##0_-;_-&quot;$&quot;\ * #,##0\-;_-&quot;$&quot;\ * &quot;-&quot;_-;_-@_-"/>
    <numFmt numFmtId="204" formatCode="#,##0.0_ "/>
    <numFmt numFmtId="205" formatCode="#,##0;\-#,##0;&quot;-&quot;"/>
    <numFmt numFmtId="206" formatCode="#,##0;\(#,##0\)"/>
    <numFmt numFmtId="207" formatCode="\$#,##0.00;\(\$#,##0.00\)"/>
    <numFmt numFmtId="208" formatCode="_-&quot;$&quot;* #,##0_-;\-&quot;$&quot;* #,##0_-;_-&quot;$&quot;* &quot;-&quot;_-;_-@_-"/>
    <numFmt numFmtId="209" formatCode="0.00_);[Red]\(0.00\)"/>
    <numFmt numFmtId="210" formatCode="0.0%"/>
  </numFmts>
  <fonts count="117">
    <font>
      <sz val="12"/>
      <name val="宋体"/>
      <charset val="134"/>
    </font>
    <font>
      <sz val="10"/>
      <color theme="1"/>
      <name val="宋体"/>
      <charset val="134"/>
      <scheme val="minor"/>
    </font>
    <font>
      <sz val="11"/>
      <color theme="1"/>
      <name val="宋体"/>
      <charset val="134"/>
      <scheme val="minor"/>
    </font>
    <font>
      <sz val="11"/>
      <name val="宋体"/>
      <charset val="134"/>
      <scheme val="minor"/>
    </font>
    <font>
      <sz val="12"/>
      <color theme="1"/>
      <name val="黑体"/>
      <charset val="134"/>
    </font>
    <font>
      <sz val="16"/>
      <color theme="1"/>
      <name val="黑体"/>
      <charset val="134"/>
    </font>
    <font>
      <sz val="18"/>
      <name val="方正小标宋_GBK"/>
      <charset val="134"/>
    </font>
    <font>
      <b/>
      <sz val="11"/>
      <name val="宋体"/>
      <charset val="134"/>
    </font>
    <font>
      <b/>
      <sz val="10"/>
      <name val="宋体"/>
      <charset val="134"/>
    </font>
    <font>
      <sz val="10"/>
      <name val="宋体"/>
      <charset val="134"/>
    </font>
    <font>
      <sz val="9"/>
      <color theme="1"/>
      <name val="宋体"/>
      <charset val="134"/>
      <scheme val="minor"/>
    </font>
    <font>
      <sz val="9"/>
      <color indexed="8"/>
      <name val="宋体"/>
      <charset val="134"/>
    </font>
    <font>
      <sz val="9"/>
      <color indexed="8"/>
      <name val="宋体"/>
      <charset val="134"/>
      <scheme val="minor"/>
    </font>
    <font>
      <sz val="10"/>
      <color theme="1"/>
      <name val="宋体"/>
      <charset val="134"/>
    </font>
    <font>
      <sz val="9"/>
      <color theme="1"/>
      <name val="宋体"/>
      <charset val="134"/>
    </font>
    <font>
      <sz val="10"/>
      <color indexed="8"/>
      <name val="宋体"/>
      <charset val="134"/>
    </font>
    <font>
      <b/>
      <sz val="10"/>
      <color theme="1"/>
      <name val="宋体"/>
      <charset val="134"/>
    </font>
    <font>
      <b/>
      <sz val="26"/>
      <name val="黑体"/>
      <charset val="134"/>
    </font>
    <font>
      <sz val="11"/>
      <name val="宋体"/>
      <charset val="134"/>
    </font>
    <font>
      <b/>
      <sz val="10"/>
      <name val="黑体"/>
      <charset val="134"/>
    </font>
    <font>
      <b/>
      <sz val="11"/>
      <name val="宋体"/>
      <charset val="134"/>
      <scheme val="minor"/>
    </font>
    <font>
      <b/>
      <sz val="10"/>
      <name val="宋体"/>
      <charset val="134"/>
      <scheme val="minor"/>
    </font>
    <font>
      <sz val="10"/>
      <color indexed="8"/>
      <name val="宋体"/>
      <charset val="134"/>
      <scheme val="minor"/>
    </font>
    <font>
      <sz val="16"/>
      <name val="宋体"/>
      <charset val="134"/>
    </font>
    <font>
      <sz val="22"/>
      <name val="方正小标宋简体"/>
      <charset val="134"/>
    </font>
    <font>
      <b/>
      <sz val="12"/>
      <name val="宋体"/>
      <charset val="134"/>
    </font>
    <font>
      <sz val="12"/>
      <color theme="1"/>
      <name val="宋体"/>
      <charset val="134"/>
      <scheme val="minor"/>
    </font>
    <font>
      <sz val="11"/>
      <color rgb="FF000000"/>
      <name val="宋体"/>
      <charset val="134"/>
    </font>
    <font>
      <sz val="12"/>
      <name val="宋体"/>
      <charset val="134"/>
      <scheme val="minor"/>
    </font>
    <font>
      <b/>
      <sz val="11"/>
      <color indexed="8"/>
      <name val="宋体"/>
      <charset val="134"/>
    </font>
    <font>
      <sz val="11"/>
      <color indexed="8"/>
      <name val="宋体"/>
      <charset val="134"/>
    </font>
    <font>
      <b/>
      <sz val="12"/>
      <color indexed="8"/>
      <name val="宋体"/>
      <charset val="134"/>
    </font>
    <font>
      <sz val="12"/>
      <color indexed="8"/>
      <name val="宋体"/>
      <charset val="134"/>
    </font>
    <font>
      <sz val="16"/>
      <color indexed="8"/>
      <name val="宋体"/>
      <charset val="134"/>
    </font>
    <font>
      <sz val="12"/>
      <color indexed="10"/>
      <name val="宋体"/>
      <charset val="134"/>
    </font>
    <font>
      <sz val="10.5"/>
      <name val="宋体"/>
      <charset val="134"/>
    </font>
    <font>
      <sz val="16"/>
      <name val="仿宋_GB2312"/>
      <charset val="134"/>
    </font>
    <font>
      <sz val="11"/>
      <name val="Times New Roman"/>
      <charset val="134"/>
    </font>
    <font>
      <sz val="11"/>
      <color theme="1"/>
      <name val="宋体"/>
      <charset val="134"/>
    </font>
    <font>
      <sz val="12"/>
      <color indexed="9"/>
      <name val="宋体"/>
      <charset val="134"/>
    </font>
    <font>
      <b/>
      <sz val="15"/>
      <color indexed="56"/>
      <name val="宋体"/>
      <charset val="134"/>
    </font>
    <font>
      <sz val="11"/>
      <color indexed="9"/>
      <name val="宋体"/>
      <charset val="134"/>
    </font>
    <font>
      <b/>
      <sz val="12"/>
      <color indexed="9"/>
      <name val="宋体"/>
      <charset val="134"/>
    </font>
    <font>
      <sz val="11"/>
      <color indexed="20"/>
      <name val="宋体"/>
      <charset val="134"/>
    </font>
    <font>
      <i/>
      <sz val="12"/>
      <color indexed="23"/>
      <name val="宋体"/>
      <charset val="134"/>
    </font>
    <font>
      <b/>
      <sz val="12"/>
      <color indexed="52"/>
      <name val="宋体"/>
      <charset val="134"/>
    </font>
    <font>
      <sz val="12"/>
      <color indexed="17"/>
      <name val="宋体"/>
      <charset val="134"/>
    </font>
    <font>
      <sz val="12"/>
      <color indexed="60"/>
      <name val="宋体"/>
      <charset val="134"/>
    </font>
    <font>
      <b/>
      <sz val="13"/>
      <color indexed="56"/>
      <name val="宋体"/>
      <charset val="134"/>
    </font>
    <font>
      <sz val="12"/>
      <color indexed="9"/>
      <name val="Helv"/>
      <charset val="134"/>
    </font>
    <font>
      <sz val="12"/>
      <color indexed="20"/>
      <name val="宋体"/>
      <charset val="134"/>
    </font>
    <font>
      <sz val="10"/>
      <name val="Arial"/>
      <charset val="134"/>
    </font>
    <font>
      <b/>
      <sz val="11"/>
      <color indexed="56"/>
      <name val="宋体"/>
      <charset val="134"/>
    </font>
    <font>
      <sz val="12"/>
      <color indexed="52"/>
      <name val="宋体"/>
      <charset val="134"/>
    </font>
    <font>
      <sz val="12"/>
      <color indexed="20"/>
      <name val="楷体_GB2312"/>
      <charset val="134"/>
    </font>
    <font>
      <sz val="12"/>
      <color indexed="62"/>
      <name val="宋体"/>
      <charset val="134"/>
    </font>
    <font>
      <b/>
      <sz val="12"/>
      <color indexed="63"/>
      <name val="宋体"/>
      <charset val="134"/>
    </font>
    <font>
      <sz val="11"/>
      <color indexed="17"/>
      <name val="宋体"/>
      <charset val="134"/>
    </font>
    <font>
      <sz val="12"/>
      <color indexed="17"/>
      <name val="楷体_GB2312"/>
      <charset val="134"/>
    </font>
    <font>
      <sz val="10.5"/>
      <color indexed="17"/>
      <name val="宋体"/>
      <charset val="134"/>
    </font>
    <font>
      <sz val="10"/>
      <name val="Helv"/>
      <charset val="134"/>
    </font>
    <font>
      <sz val="12"/>
      <name val="Times New Roman"/>
      <charset val="134"/>
    </font>
    <font>
      <sz val="12"/>
      <name val="Courier"/>
      <charset val="134"/>
    </font>
    <font>
      <b/>
      <sz val="13"/>
      <color indexed="56"/>
      <name val="楷体_GB2312"/>
      <charset val="134"/>
    </font>
    <font>
      <sz val="8"/>
      <name val="Times New Roman"/>
      <charset val="134"/>
    </font>
    <font>
      <b/>
      <sz val="11"/>
      <color indexed="63"/>
      <name val="宋体"/>
      <charset val="134"/>
    </font>
    <font>
      <b/>
      <sz val="12"/>
      <name val="Arial"/>
      <charset val="134"/>
    </font>
    <font>
      <b/>
      <sz val="11"/>
      <color indexed="52"/>
      <name val="宋体"/>
      <charset val="134"/>
    </font>
    <font>
      <sz val="12"/>
      <color indexed="16"/>
      <name val="宋体"/>
      <charset val="134"/>
    </font>
    <font>
      <b/>
      <sz val="11"/>
      <color rgb="FFFA7D00"/>
      <name val="宋体"/>
      <charset val="0"/>
      <scheme val="minor"/>
    </font>
    <font>
      <sz val="11"/>
      <color indexed="62"/>
      <name val="宋体"/>
      <charset val="134"/>
    </font>
    <font>
      <b/>
      <sz val="11"/>
      <color rgb="FF3F3F3F"/>
      <name val="宋体"/>
      <charset val="0"/>
      <scheme val="minor"/>
    </font>
    <font>
      <sz val="11"/>
      <color theme="0"/>
      <name val="宋体"/>
      <charset val="0"/>
      <scheme val="minor"/>
    </font>
    <font>
      <sz val="12"/>
      <name val="Helv"/>
      <charset val="134"/>
    </font>
    <font>
      <sz val="10.5"/>
      <color indexed="20"/>
      <name val="宋体"/>
      <charset val="134"/>
    </font>
    <font>
      <sz val="11"/>
      <color rgb="FF006100"/>
      <name val="宋体"/>
      <charset val="0"/>
      <scheme val="minor"/>
    </font>
    <font>
      <b/>
      <sz val="11"/>
      <color theme="3"/>
      <name val="宋体"/>
      <charset val="134"/>
      <scheme val="minor"/>
    </font>
    <font>
      <sz val="11"/>
      <color theme="1"/>
      <name val="宋体"/>
      <charset val="0"/>
      <scheme val="minor"/>
    </font>
    <font>
      <sz val="10"/>
      <name val="Geneva"/>
      <charset val="134"/>
    </font>
    <font>
      <sz val="11"/>
      <color indexed="52"/>
      <name val="宋体"/>
      <charset val="134"/>
    </font>
    <font>
      <sz val="11"/>
      <color indexed="8"/>
      <name val="Tahoma"/>
      <charset val="134"/>
    </font>
    <font>
      <sz val="12"/>
      <color theme="1"/>
      <name val="宋体"/>
      <charset val="134"/>
    </font>
    <font>
      <sz val="11"/>
      <color rgb="FF9C0006"/>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u/>
      <sz val="11"/>
      <color rgb="FF0000FF"/>
      <name val="宋体"/>
      <charset val="0"/>
      <scheme val="minor"/>
    </font>
    <font>
      <b/>
      <sz val="11"/>
      <color rgb="FFFFFFFF"/>
      <name val="宋体"/>
      <charset val="0"/>
      <scheme val="minor"/>
    </font>
    <font>
      <b/>
      <sz val="18"/>
      <name val="Arial"/>
      <charset val="134"/>
    </font>
    <font>
      <b/>
      <sz val="11"/>
      <color theme="1"/>
      <name val="宋体"/>
      <charset val="0"/>
      <scheme val="minor"/>
    </font>
    <font>
      <sz val="10"/>
      <name val="楷体"/>
      <charset val="134"/>
    </font>
    <font>
      <sz val="11"/>
      <color rgb="FFFF0000"/>
      <name val="宋体"/>
      <charset val="0"/>
      <scheme val="minor"/>
    </font>
    <font>
      <b/>
      <sz val="10"/>
      <name val="MS Sans Serif"/>
      <charset val="134"/>
    </font>
    <font>
      <sz val="11"/>
      <color rgb="FFFA7D00"/>
      <name val="宋体"/>
      <charset val="0"/>
      <scheme val="minor"/>
    </font>
    <font>
      <b/>
      <sz val="14"/>
      <name val="楷体"/>
      <charset val="134"/>
    </font>
    <font>
      <b/>
      <sz val="18"/>
      <color indexed="62"/>
      <name val="宋体"/>
      <charset val="134"/>
    </font>
    <font>
      <u/>
      <sz val="11"/>
      <color rgb="FF800080"/>
      <name val="宋体"/>
      <charset val="0"/>
      <scheme val="minor"/>
    </font>
    <font>
      <sz val="12"/>
      <name val="官帕眉"/>
      <charset val="134"/>
    </font>
    <font>
      <b/>
      <sz val="10"/>
      <name val="Tms Rmn"/>
      <charset val="134"/>
    </font>
    <font>
      <sz val="10"/>
      <color indexed="8"/>
      <name val="MS Sans Serif"/>
      <charset val="134"/>
    </font>
    <font>
      <sz val="12"/>
      <name val="Arial"/>
      <charset val="134"/>
    </font>
    <font>
      <u/>
      <sz val="12"/>
      <color indexed="36"/>
      <name val="宋体"/>
      <charset val="134"/>
    </font>
    <font>
      <b/>
      <sz val="11"/>
      <color indexed="9"/>
      <name val="宋体"/>
      <charset val="134"/>
    </font>
    <font>
      <sz val="11"/>
      <color indexed="10"/>
      <name val="宋体"/>
      <charset val="134"/>
    </font>
    <font>
      <i/>
      <sz val="11"/>
      <color indexed="23"/>
      <name val="宋体"/>
      <charset val="134"/>
    </font>
    <font>
      <sz val="10"/>
      <name val="MS Sans Serif"/>
      <charset val="134"/>
    </font>
    <font>
      <sz val="10"/>
      <color indexed="8"/>
      <name val="Arial"/>
      <charset val="134"/>
    </font>
    <font>
      <sz val="8"/>
      <name val="Arial"/>
      <charset val="134"/>
    </font>
    <font>
      <b/>
      <sz val="18"/>
      <color indexed="56"/>
      <name val="宋体"/>
      <charset val="134"/>
    </font>
    <font>
      <sz val="7"/>
      <name val="Small Fonts"/>
      <charset val="134"/>
    </font>
    <font>
      <sz val="10"/>
      <name val="Times New Roman"/>
      <charset val="134"/>
    </font>
    <font>
      <sz val="11"/>
      <color rgb="FF9C6500"/>
      <name val="宋体"/>
      <charset val="0"/>
      <scheme val="minor"/>
    </font>
    <font>
      <sz val="12"/>
      <name val="바탕체"/>
      <charset val="134"/>
    </font>
    <font>
      <sz val="11"/>
      <color indexed="60"/>
      <name val="宋体"/>
      <charset val="134"/>
    </font>
    <font>
      <b/>
      <sz val="9"/>
      <name val="Arial"/>
      <charset val="134"/>
    </font>
    <font>
      <sz val="11"/>
      <color rgb="FF3F3F76"/>
      <name val="宋体"/>
      <charset val="0"/>
      <scheme val="minor"/>
    </font>
    <font>
      <b/>
      <sz val="18"/>
      <color theme="3"/>
      <name val="宋体"/>
      <charset val="134"/>
      <scheme val="minor"/>
    </font>
  </fonts>
  <fills count="64">
    <fill>
      <patternFill patternType="none"/>
    </fill>
    <fill>
      <patternFill patternType="gray125"/>
    </fill>
    <fill>
      <patternFill patternType="solid">
        <fgColor indexed="44"/>
        <bgColor indexed="64"/>
      </patternFill>
    </fill>
    <fill>
      <patternFill patternType="solid">
        <fgColor indexed="30"/>
        <bgColor indexed="64"/>
      </patternFill>
    </fill>
    <fill>
      <patternFill patternType="solid">
        <fgColor indexed="46"/>
        <bgColor indexed="64"/>
      </patternFill>
    </fill>
    <fill>
      <patternFill patternType="solid">
        <fgColor indexed="36"/>
        <bgColor indexed="64"/>
      </patternFill>
    </fill>
    <fill>
      <patternFill patternType="lightUp">
        <fgColor indexed="9"/>
        <bgColor indexed="55"/>
      </patternFill>
    </fill>
    <fill>
      <patternFill patternType="solid">
        <fgColor indexed="11"/>
        <bgColor indexed="64"/>
      </patternFill>
    </fill>
    <fill>
      <patternFill patternType="solid">
        <fgColor indexed="53"/>
        <bgColor indexed="64"/>
      </patternFill>
    </fill>
    <fill>
      <patternFill patternType="solid">
        <fgColor indexed="29"/>
        <bgColor indexed="64"/>
      </patternFill>
    </fill>
    <fill>
      <patternFill patternType="solid">
        <fgColor indexed="55"/>
        <bgColor indexed="64"/>
      </patternFill>
    </fill>
    <fill>
      <patternFill patternType="solid">
        <fgColor indexed="51"/>
        <bgColor indexed="64"/>
      </patternFill>
    </fill>
    <fill>
      <patternFill patternType="solid">
        <fgColor indexed="52"/>
        <bgColor indexed="64"/>
      </patternFill>
    </fill>
    <fill>
      <patternFill patternType="solid">
        <fgColor indexed="47"/>
        <bgColor indexed="64"/>
      </patternFill>
    </fill>
    <fill>
      <patternFill patternType="solid">
        <fgColor indexed="31"/>
        <bgColor indexed="64"/>
      </patternFill>
    </fill>
    <fill>
      <patternFill patternType="solid">
        <fgColor indexed="49"/>
        <bgColor indexed="64"/>
      </patternFill>
    </fill>
    <fill>
      <patternFill patternType="solid">
        <fgColor indexed="45"/>
        <bgColor indexed="64"/>
      </patternFill>
    </fill>
    <fill>
      <patternFill patternType="solid">
        <fgColor indexed="27"/>
        <bgColor indexed="64"/>
      </patternFill>
    </fill>
    <fill>
      <patternFill patternType="solid">
        <fgColor indexed="57"/>
        <bgColor indexed="64"/>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12"/>
        <bgColor indexed="64"/>
      </patternFill>
    </fill>
    <fill>
      <patternFill patternType="solid">
        <fgColor indexed="26"/>
        <bgColor indexed="64"/>
      </patternFill>
    </fill>
    <fill>
      <patternFill patternType="solid">
        <fgColor indexed="10"/>
        <bgColor indexed="64"/>
      </patternFill>
    </fill>
    <fill>
      <patternFill patternType="lightUp">
        <fgColor indexed="9"/>
        <bgColor indexed="22"/>
      </patternFill>
    </fill>
    <fill>
      <patternFill patternType="solid">
        <fgColor indexed="62"/>
        <bgColor indexed="64"/>
      </patternFill>
    </fill>
    <fill>
      <patternFill patternType="solid">
        <fgColor indexed="5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indexed="15"/>
        <bgColor indexed="64"/>
      </patternFill>
    </fill>
    <fill>
      <patternFill patternType="solid">
        <fgColor rgb="FFC6EFCE"/>
        <bgColor indexed="64"/>
      </patternFill>
    </fill>
    <fill>
      <patternFill patternType="solid">
        <fgColor theme="6" tint="0.599993896298105"/>
        <bgColor indexed="64"/>
      </patternFill>
    </fill>
    <fill>
      <patternFill patternType="mediumGray">
        <fgColor indexed="22"/>
      </patternFill>
    </fill>
    <fill>
      <patternFill patternType="solid">
        <fgColor theme="7" tint="0.799981688894314"/>
        <bgColor indexed="64"/>
      </patternFill>
    </fill>
    <fill>
      <patternFill patternType="solid">
        <fgColor indexed="25"/>
        <bgColor indexed="64"/>
      </patternFill>
    </fill>
    <fill>
      <patternFill patternType="solid">
        <fgColor theme="9" tint="0.799981688894314"/>
        <bgColor indexed="64"/>
      </patternFill>
    </fill>
    <fill>
      <patternFill patternType="solid">
        <fgColor rgb="FFFFC7CE"/>
        <bgColor indexed="64"/>
      </patternFill>
    </fill>
    <fill>
      <patternFill patternType="lightUp">
        <fgColor indexed="9"/>
        <bgColor indexed="29"/>
      </patternFill>
    </fill>
    <fill>
      <patternFill patternType="solid">
        <fgColor theme="8"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rgb="FFA5A5A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gray0625"/>
    </fill>
    <fill>
      <patternFill patternType="solid">
        <fgColor theme="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5"/>
        <bgColor indexed="64"/>
      </patternFill>
    </fill>
    <fill>
      <patternFill patternType="solid">
        <fgColor theme="4"/>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bgColor indexed="64"/>
      </patternFill>
    </fill>
    <fill>
      <patternFill patternType="solid">
        <fgColor theme="9" tint="0.599993896298105"/>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auto="1"/>
      </top>
      <bottom style="medium">
        <color auto="1"/>
      </bottom>
      <diagonal/>
    </border>
    <border>
      <left/>
      <right/>
      <top/>
      <bottom style="medium">
        <color indexed="3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right/>
      <top style="thin">
        <color auto="1"/>
      </top>
      <bottom style="double">
        <color auto="1"/>
      </bottom>
      <diagonal/>
    </border>
    <border>
      <left/>
      <right/>
      <top/>
      <bottom style="medium">
        <color auto="1"/>
      </bottom>
      <diagonal/>
    </border>
    <border>
      <left style="hair">
        <color auto="1"/>
      </left>
      <right style="hair">
        <color auto="1"/>
      </right>
      <top style="hair">
        <color auto="1"/>
      </top>
      <bottom style="hair">
        <color auto="1"/>
      </bottom>
      <diagonal/>
    </border>
  </borders>
  <cellStyleXfs count="3129">
    <xf numFmtId="0" fontId="0" fillId="0" borderId="0"/>
    <xf numFmtId="0" fontId="113" fillId="21" borderId="0" applyNumberFormat="0" applyBorder="0" applyAlignment="0" applyProtection="0">
      <alignment vertical="center"/>
    </xf>
    <xf numFmtId="0" fontId="39" fillId="8" borderId="0" applyNumberFormat="0" applyBorder="0" applyAlignment="0" applyProtection="0">
      <alignment vertical="center"/>
    </xf>
    <xf numFmtId="0" fontId="79" fillId="0" borderId="20" applyNumberFormat="0" applyFill="0" applyAlignment="0" applyProtection="0">
      <alignment vertical="center"/>
    </xf>
    <xf numFmtId="0" fontId="32" fillId="16" borderId="0" applyNumberFormat="0" applyBorder="0" applyAlignment="0" applyProtection="0">
      <alignment vertical="center"/>
    </xf>
    <xf numFmtId="0" fontId="31" fillId="0" borderId="22" applyNumberFormat="0" applyFill="0" applyAlignment="0" applyProtection="0">
      <alignment vertical="center"/>
    </xf>
    <xf numFmtId="0" fontId="39" fillId="26" borderId="0" applyNumberFormat="0" applyBorder="0" applyAlignment="0" applyProtection="0">
      <alignment vertical="center"/>
    </xf>
    <xf numFmtId="0" fontId="42" fillId="10" borderId="16" applyNumberFormat="0" applyAlignment="0" applyProtection="0">
      <alignment vertical="center"/>
    </xf>
    <xf numFmtId="0" fontId="39" fillId="8" borderId="0" applyNumberFormat="0" applyBorder="0" applyAlignment="0" applyProtection="0">
      <alignment vertical="center"/>
    </xf>
    <xf numFmtId="0" fontId="74" fillId="4" borderId="0" applyNumberFormat="0" applyBorder="0" applyAlignment="0" applyProtection="0">
      <alignment vertical="center"/>
    </xf>
    <xf numFmtId="0" fontId="32" fillId="14" borderId="0" applyNumberFormat="0" applyBorder="0" applyAlignment="0" applyProtection="0"/>
    <xf numFmtId="0" fontId="39" fillId="19" borderId="0" applyNumberFormat="0" applyBorder="0" applyAlignment="0" applyProtection="0"/>
    <xf numFmtId="0" fontId="39" fillId="5" borderId="0" applyNumberFormat="0" applyBorder="0" applyAlignment="0" applyProtection="0">
      <alignment vertical="center"/>
    </xf>
    <xf numFmtId="0" fontId="31" fillId="0" borderId="22" applyNumberFormat="0" applyFill="0" applyAlignment="0" applyProtection="0">
      <alignment vertical="center"/>
    </xf>
    <xf numFmtId="0" fontId="0" fillId="0" borderId="0">
      <alignment vertical="center"/>
    </xf>
    <xf numFmtId="0" fontId="41" fillId="26" borderId="0" applyNumberFormat="0" applyBorder="0" applyAlignment="0" applyProtection="0">
      <alignment vertical="center"/>
    </xf>
    <xf numFmtId="0" fontId="56" fillId="19" borderId="21" applyNumberFormat="0" applyAlignment="0" applyProtection="0">
      <alignment vertical="center"/>
    </xf>
    <xf numFmtId="0" fontId="34" fillId="0" borderId="0" applyNumberFormat="0" applyFill="0" applyBorder="0" applyAlignment="0" applyProtection="0">
      <alignment vertical="center"/>
    </xf>
    <xf numFmtId="0" fontId="39" fillId="24" borderId="0" applyNumberFormat="0" applyBorder="0" applyAlignment="0" applyProtection="0">
      <alignment vertical="center"/>
    </xf>
    <xf numFmtId="0" fontId="34" fillId="0" borderId="0" applyNumberFormat="0" applyFill="0" applyBorder="0" applyAlignment="0" applyProtection="0">
      <alignment vertical="center"/>
    </xf>
    <xf numFmtId="0" fontId="39" fillId="24" borderId="0" applyNumberFormat="0" applyBorder="0" applyAlignment="0" applyProtection="0">
      <alignment vertical="center"/>
    </xf>
    <xf numFmtId="0" fontId="48" fillId="0" borderId="18" applyNumberFormat="0" applyFill="0" applyAlignment="0" applyProtection="0">
      <alignment vertical="center"/>
    </xf>
    <xf numFmtId="0" fontId="32" fillId="20" borderId="0" applyNumberFormat="0" applyBorder="0" applyAlignment="0" applyProtection="0">
      <alignment vertical="center"/>
    </xf>
    <xf numFmtId="0" fontId="39" fillId="12" borderId="0" applyNumberFormat="0" applyBorder="0" applyAlignment="0" applyProtection="0">
      <alignment vertical="center"/>
    </xf>
    <xf numFmtId="0" fontId="32" fillId="11" borderId="0" applyNumberFormat="0" applyBorder="0" applyAlignment="0" applyProtection="0">
      <alignment vertical="center"/>
    </xf>
    <xf numFmtId="0" fontId="50" fillId="16" borderId="0" applyNumberFormat="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74" fillId="4" borderId="0" applyNumberFormat="0" applyBorder="0" applyAlignment="0" applyProtection="0">
      <alignment vertical="center"/>
    </xf>
    <xf numFmtId="0" fontId="32" fillId="16" borderId="0" applyNumberFormat="0" applyBorder="0" applyAlignment="0" applyProtection="0">
      <alignment vertical="center"/>
    </xf>
    <xf numFmtId="0" fontId="39" fillId="15" borderId="0" applyNumberFormat="0" applyBorder="0" applyAlignment="0" applyProtection="0">
      <alignment vertical="center"/>
    </xf>
    <xf numFmtId="0" fontId="39" fillId="5" borderId="0" applyNumberFormat="0" applyBorder="0" applyAlignment="0" applyProtection="0">
      <alignment vertical="center"/>
    </xf>
    <xf numFmtId="0" fontId="51" fillId="23" borderId="19" applyNumberFormat="0" applyFont="0" applyAlignment="0" applyProtection="0">
      <alignment vertical="center"/>
    </xf>
    <xf numFmtId="0" fontId="39" fillId="26" borderId="0" applyNumberFormat="0" applyBorder="0" applyAlignment="0" applyProtection="0">
      <alignment vertical="center"/>
    </xf>
    <xf numFmtId="0" fontId="34" fillId="0" borderId="0" applyNumberFormat="0" applyFill="0" applyBorder="0" applyAlignment="0" applyProtection="0">
      <alignment vertical="center"/>
    </xf>
    <xf numFmtId="0" fontId="53" fillId="0" borderId="20" applyNumberFormat="0" applyFill="0" applyAlignment="0" applyProtection="0">
      <alignment vertical="center"/>
    </xf>
    <xf numFmtId="0" fontId="0" fillId="0" borderId="0"/>
    <xf numFmtId="0" fontId="46" fillId="20" borderId="0" applyNumberFormat="0" applyBorder="0" applyAlignment="0" applyProtection="0">
      <alignmen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39" fillId="5" borderId="0" applyNumberFormat="0" applyBorder="0" applyAlignment="0" applyProtection="0">
      <alignment vertical="center"/>
    </xf>
    <xf numFmtId="0" fontId="39" fillId="26" borderId="0" applyNumberFormat="0" applyBorder="0" applyAlignment="0" applyProtection="0">
      <alignment vertical="center"/>
    </xf>
    <xf numFmtId="0" fontId="34" fillId="0" borderId="0" applyNumberFormat="0" applyFill="0" applyBorder="0" applyAlignment="0" applyProtection="0">
      <alignment vertical="center"/>
    </xf>
    <xf numFmtId="0" fontId="39" fillId="24" borderId="0" applyNumberFormat="0" applyBorder="0" applyAlignment="0" applyProtection="0">
      <alignment vertical="center"/>
    </xf>
    <xf numFmtId="0" fontId="32" fillId="4" borderId="0" applyNumberFormat="0" applyBorder="0" applyAlignment="0" applyProtection="0">
      <alignment vertical="center"/>
    </xf>
    <xf numFmtId="0" fontId="32" fillId="2" borderId="0" applyNumberFormat="0" applyBorder="0" applyAlignment="0" applyProtection="0">
      <alignment vertical="center"/>
    </xf>
    <xf numFmtId="0" fontId="39" fillId="18" borderId="0" applyNumberFormat="0" applyBorder="0" applyAlignment="0" applyProtection="0">
      <alignment vertical="center"/>
    </xf>
    <xf numFmtId="0" fontId="39" fillId="8" borderId="0" applyNumberFormat="0" applyBorder="0" applyAlignment="0" applyProtection="0">
      <alignment vertical="center"/>
    </xf>
    <xf numFmtId="0" fontId="31" fillId="0" borderId="22" applyNumberFormat="0" applyFill="0" applyAlignment="0" applyProtection="0">
      <alignment vertical="center"/>
    </xf>
    <xf numFmtId="0" fontId="42" fillId="10" borderId="16" applyNumberFormat="0" applyAlignment="0" applyProtection="0">
      <alignment vertical="center"/>
    </xf>
    <xf numFmtId="0" fontId="45" fillId="19" borderId="17" applyNumberFormat="0" applyAlignment="0" applyProtection="0">
      <alignment vertical="center"/>
    </xf>
    <xf numFmtId="0" fontId="57" fillId="20" borderId="0" applyNumberFormat="0" applyBorder="0" applyAlignment="0" applyProtection="0">
      <alignment vertical="center"/>
    </xf>
    <xf numFmtId="0" fontId="31" fillId="0" borderId="22" applyNumberFormat="0" applyFill="0" applyAlignment="0" applyProtection="0">
      <alignment vertical="center"/>
    </xf>
    <xf numFmtId="0" fontId="42" fillId="10" borderId="16" applyNumberFormat="0" applyAlignment="0" applyProtection="0">
      <alignment vertical="center"/>
    </xf>
    <xf numFmtId="0" fontId="45" fillId="19" borderId="17" applyNumberFormat="0" applyAlignment="0" applyProtection="0">
      <alignment vertical="center"/>
    </xf>
    <xf numFmtId="0" fontId="57" fillId="20" borderId="0" applyNumberFormat="0" applyBorder="0" applyAlignment="0" applyProtection="0">
      <alignment vertical="center"/>
    </xf>
    <xf numFmtId="0" fontId="42" fillId="10" borderId="16" applyNumberFormat="0" applyAlignment="0" applyProtection="0">
      <alignment vertical="center"/>
    </xf>
    <xf numFmtId="0" fontId="45" fillId="19" borderId="17" applyNumberFormat="0" applyAlignment="0" applyProtection="0">
      <alignment vertical="center"/>
    </xf>
    <xf numFmtId="0" fontId="39" fillId="24" borderId="0" applyNumberFormat="0" applyBorder="0" applyAlignment="0" applyProtection="0">
      <alignment vertical="center"/>
    </xf>
    <xf numFmtId="0" fontId="32" fillId="11" borderId="0" applyNumberFormat="0" applyBorder="0" applyAlignment="0" applyProtection="0">
      <alignment vertical="center"/>
    </xf>
    <xf numFmtId="0" fontId="32" fillId="14" borderId="0" applyNumberFormat="0" applyBorder="0" applyAlignment="0" applyProtection="0">
      <alignment vertical="center"/>
    </xf>
    <xf numFmtId="0" fontId="50" fillId="4" borderId="0" applyNumberFormat="0" applyBorder="0" applyAlignment="0" applyProtection="0">
      <alignment vertical="center"/>
    </xf>
    <xf numFmtId="0" fontId="44" fillId="0" borderId="0" applyNumberFormat="0" applyFill="0" applyBorder="0" applyAlignment="0" applyProtection="0">
      <alignment vertical="center"/>
    </xf>
    <xf numFmtId="0" fontId="42" fillId="10" borderId="16" applyNumberFormat="0" applyAlignment="0" applyProtection="0">
      <alignment vertical="center"/>
    </xf>
    <xf numFmtId="40" fontId="51" fillId="0" borderId="0" applyFont="0" applyFill="0" applyBorder="0" applyAlignment="0" applyProtection="0"/>
    <xf numFmtId="0" fontId="50" fillId="16" borderId="0" applyNumberFormat="0" applyBorder="0" applyAlignment="0" applyProtection="0">
      <alignment vertical="center"/>
    </xf>
    <xf numFmtId="0" fontId="43" fillId="16" borderId="0" applyNumberFormat="0" applyBorder="0" applyAlignment="0" applyProtection="0">
      <alignment vertical="center"/>
    </xf>
    <xf numFmtId="0" fontId="42" fillId="10" borderId="16" applyNumberFormat="0" applyAlignment="0" applyProtection="0">
      <alignment vertical="center"/>
    </xf>
    <xf numFmtId="0" fontId="45" fillId="19" borderId="17" applyNumberFormat="0" applyAlignment="0" applyProtection="0">
      <alignment vertical="center"/>
    </xf>
    <xf numFmtId="0" fontId="51" fillId="23" borderId="19" applyNumberFormat="0" applyFont="0" applyAlignment="0" applyProtection="0">
      <alignment vertical="center"/>
    </xf>
    <xf numFmtId="0" fontId="32" fillId="7" borderId="0" applyNumberFormat="0" applyBorder="0" applyAlignment="0" applyProtection="0">
      <alignment vertical="center"/>
    </xf>
    <xf numFmtId="0" fontId="32" fillId="20" borderId="0" applyNumberFormat="0" applyBorder="0" applyAlignment="0" applyProtection="0">
      <alignment vertical="center"/>
    </xf>
    <xf numFmtId="0" fontId="45" fillId="19" borderId="17" applyNumberFormat="0" applyAlignment="0" applyProtection="0">
      <alignment vertical="center"/>
    </xf>
    <xf numFmtId="0" fontId="32" fillId="20" borderId="0" applyNumberFormat="0" applyBorder="0" applyAlignment="0" applyProtection="0">
      <alignment vertical="center"/>
    </xf>
    <xf numFmtId="0" fontId="47" fillId="21" borderId="0" applyNumberFormat="0" applyBorder="0" applyAlignment="0" applyProtection="0">
      <alignment vertical="center"/>
    </xf>
    <xf numFmtId="0" fontId="39" fillId="18" borderId="0" applyNumberFormat="0" applyBorder="0" applyAlignment="0" applyProtection="0">
      <alignment vertical="center"/>
    </xf>
    <xf numFmtId="0" fontId="57" fillId="20" borderId="0" applyNumberFormat="0" applyBorder="0" applyAlignment="0" applyProtection="0">
      <alignment vertical="center"/>
    </xf>
    <xf numFmtId="0" fontId="39" fillId="15" borderId="0" applyNumberFormat="0" applyBorder="0" applyAlignment="0" applyProtection="0">
      <alignment vertical="center"/>
    </xf>
    <xf numFmtId="0" fontId="31" fillId="0" borderId="22" applyNumberFormat="0" applyFill="0" applyAlignment="0" applyProtection="0">
      <alignment vertical="center"/>
    </xf>
    <xf numFmtId="0" fontId="31" fillId="0" borderId="22" applyNumberFormat="0" applyFill="0" applyAlignment="0" applyProtection="0">
      <alignment vertical="center"/>
    </xf>
    <xf numFmtId="0" fontId="31" fillId="0" borderId="22" applyNumberFormat="0" applyFill="0" applyAlignment="0" applyProtection="0">
      <alignment vertical="center"/>
    </xf>
    <xf numFmtId="0" fontId="32" fillId="4" borderId="0" applyNumberFormat="0" applyBorder="0" applyAlignment="0" applyProtection="0">
      <alignment vertical="center"/>
    </xf>
    <xf numFmtId="0" fontId="39" fillId="24"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lignment vertical="center"/>
    </xf>
    <xf numFmtId="0" fontId="57" fillId="17" borderId="0" applyNumberFormat="0" applyBorder="0" applyAlignment="0" applyProtection="0">
      <alignment vertical="center"/>
    </xf>
    <xf numFmtId="0" fontId="30" fillId="0" borderId="0"/>
    <xf numFmtId="0" fontId="31" fillId="0" borderId="22" applyNumberFormat="0" applyFill="0" applyAlignment="0" applyProtection="0">
      <alignment vertical="center"/>
    </xf>
    <xf numFmtId="0" fontId="39" fillId="24" borderId="0" applyNumberFormat="0" applyBorder="0" applyAlignment="0" applyProtection="0">
      <alignment vertical="center"/>
    </xf>
    <xf numFmtId="0" fontId="34" fillId="0" borderId="0" applyNumberFormat="0" applyFill="0" applyBorder="0" applyAlignment="0" applyProtection="0">
      <alignment vertical="center"/>
    </xf>
    <xf numFmtId="0" fontId="39" fillId="15" borderId="0" applyNumberFormat="0" applyBorder="0" applyAlignment="0" applyProtection="0">
      <alignment vertical="center"/>
    </xf>
    <xf numFmtId="0" fontId="32" fillId="16" borderId="0" applyNumberFormat="0" applyBorder="0" applyAlignment="0" applyProtection="0">
      <alignment vertical="center"/>
    </xf>
    <xf numFmtId="0" fontId="56" fillId="19" borderId="21" applyNumberFormat="0" applyAlignment="0" applyProtection="0">
      <alignment vertical="center"/>
    </xf>
    <xf numFmtId="0" fontId="31" fillId="0" borderId="22" applyNumberFormat="0" applyFill="0" applyAlignment="0" applyProtection="0">
      <alignment vertical="center"/>
    </xf>
    <xf numFmtId="0" fontId="39" fillId="5" borderId="0" applyNumberFormat="0" applyBorder="0" applyAlignment="0" applyProtection="0">
      <alignment vertical="center"/>
    </xf>
    <xf numFmtId="0" fontId="51" fillId="23" borderId="19" applyNumberFormat="0" applyFont="0" applyAlignment="0" applyProtection="0">
      <alignment vertical="center"/>
    </xf>
    <xf numFmtId="0" fontId="50" fillId="16" borderId="0" applyNumberFormat="0" applyBorder="0" applyAlignment="0" applyProtection="0">
      <alignment vertical="center"/>
    </xf>
    <xf numFmtId="0" fontId="30" fillId="20" borderId="0" applyNumberFormat="0" applyBorder="0" applyAlignment="0" applyProtection="0">
      <alignment vertical="center"/>
    </xf>
    <xf numFmtId="0" fontId="32" fillId="23" borderId="0" applyNumberFormat="0" applyBorder="0" applyAlignment="0" applyProtection="0"/>
    <xf numFmtId="0" fontId="30" fillId="0" borderId="0">
      <alignment vertical="center"/>
    </xf>
    <xf numFmtId="0" fontId="53" fillId="0" borderId="20" applyNumberFormat="0" applyFill="0" applyAlignment="0" applyProtection="0">
      <alignment vertical="center"/>
    </xf>
    <xf numFmtId="0" fontId="39" fillId="5" borderId="0" applyNumberFormat="0" applyBorder="0" applyAlignment="0" applyProtection="0">
      <alignment vertical="center"/>
    </xf>
    <xf numFmtId="0" fontId="51" fillId="23" borderId="19" applyNumberFormat="0" applyFont="0" applyAlignment="0" applyProtection="0">
      <alignment vertical="center"/>
    </xf>
    <xf numFmtId="0" fontId="32" fillId="13" borderId="0" applyNumberFormat="0" applyBorder="0" applyAlignment="0" applyProtection="0">
      <alignment vertical="center"/>
    </xf>
    <xf numFmtId="0" fontId="32" fillId="4" borderId="0" applyNumberFormat="0" applyBorder="0" applyAlignment="0" applyProtection="0">
      <alignment vertical="center"/>
    </xf>
    <xf numFmtId="0" fontId="39" fillId="24" borderId="0" applyNumberFormat="0" applyBorder="0" applyAlignment="0" applyProtection="0">
      <alignment vertical="center"/>
    </xf>
    <xf numFmtId="0" fontId="39" fillId="7" borderId="0" applyNumberFormat="0" applyBorder="0" applyAlignment="0" applyProtection="0">
      <alignment vertical="center"/>
    </xf>
    <xf numFmtId="0" fontId="39" fillId="18" borderId="0" applyNumberFormat="0" applyBorder="0" applyAlignment="0" applyProtection="0">
      <alignment vertical="center"/>
    </xf>
    <xf numFmtId="0" fontId="57" fillId="20" borderId="0" applyNumberFormat="0" applyBorder="0" applyAlignment="0" applyProtection="0">
      <alignment vertical="center"/>
    </xf>
    <xf numFmtId="0" fontId="34" fillId="0" borderId="0" applyNumberFormat="0" applyFill="0" applyBorder="0" applyAlignment="0" applyProtection="0">
      <alignment vertical="center"/>
    </xf>
    <xf numFmtId="0" fontId="56" fillId="19" borderId="21" applyNumberFormat="0" applyAlignment="0" applyProtection="0">
      <alignment vertical="center"/>
    </xf>
    <xf numFmtId="0" fontId="46" fillId="20" borderId="0" applyNumberFormat="0" applyBorder="0" applyAlignment="0" applyProtection="0">
      <alignment vertical="center"/>
    </xf>
    <xf numFmtId="0" fontId="30" fillId="7" borderId="0" applyNumberFormat="0" applyBorder="0" applyAlignment="0" applyProtection="0">
      <alignment vertical="center"/>
    </xf>
    <xf numFmtId="0" fontId="51" fillId="23" borderId="19" applyNumberFormat="0" applyFont="0" applyAlignment="0" applyProtection="0">
      <alignment vertical="center"/>
    </xf>
    <xf numFmtId="0" fontId="46" fillId="20" borderId="0" applyNumberFormat="0" applyBorder="0" applyAlignment="0" applyProtection="0"/>
    <xf numFmtId="0" fontId="39" fillId="8" borderId="0" applyNumberFormat="0" applyBorder="0" applyAlignment="0" applyProtection="0">
      <alignment vertical="center"/>
    </xf>
    <xf numFmtId="0" fontId="59" fillId="17" borderId="0" applyNumberFormat="0" applyBorder="0" applyAlignment="0" applyProtection="0">
      <alignment vertical="center"/>
    </xf>
    <xf numFmtId="0" fontId="39" fillId="8" borderId="0" applyNumberFormat="0" applyBorder="0" applyAlignment="0" applyProtection="0">
      <alignment vertical="center"/>
    </xf>
    <xf numFmtId="0" fontId="41" fillId="12" borderId="0" applyNumberFormat="0" applyBorder="0" applyAlignment="0" applyProtection="0">
      <alignment vertical="center"/>
    </xf>
    <xf numFmtId="0" fontId="0" fillId="0" borderId="0">
      <alignment vertical="center"/>
    </xf>
    <xf numFmtId="0" fontId="53" fillId="0" borderId="20" applyNumberFormat="0" applyFill="0" applyAlignment="0" applyProtection="0">
      <alignment vertical="center"/>
    </xf>
    <xf numFmtId="0" fontId="46" fillId="17" borderId="0" applyNumberFormat="0" applyBorder="0" applyAlignment="0" applyProtection="0">
      <alignment vertical="center"/>
    </xf>
    <xf numFmtId="0" fontId="32" fillId="9" borderId="0" applyNumberFormat="0" applyBorder="0" applyAlignment="0" applyProtection="0">
      <alignment vertical="center"/>
    </xf>
    <xf numFmtId="0" fontId="0" fillId="0" borderId="0">
      <alignment vertical="center"/>
    </xf>
    <xf numFmtId="0" fontId="39" fillId="5" borderId="0" applyNumberFormat="0" applyBorder="0" applyAlignment="0" applyProtection="0">
      <alignment vertical="center"/>
    </xf>
    <xf numFmtId="0" fontId="31" fillId="0" borderId="22" applyNumberFormat="0" applyFill="0" applyAlignment="0" applyProtection="0">
      <alignment vertical="center"/>
    </xf>
    <xf numFmtId="0" fontId="0" fillId="0" borderId="0">
      <alignment vertical="center"/>
    </xf>
    <xf numFmtId="0" fontId="46" fillId="20" borderId="0" applyNumberFormat="0" applyBorder="0" applyAlignment="0" applyProtection="0">
      <alignment vertical="center"/>
    </xf>
    <xf numFmtId="0" fontId="30" fillId="7" borderId="0" applyNumberFormat="0" applyBorder="0" applyAlignment="0" applyProtection="0">
      <alignment vertical="center"/>
    </xf>
    <xf numFmtId="0" fontId="30" fillId="2" borderId="0" applyNumberFormat="0" applyBorder="0" applyAlignment="0" applyProtection="0">
      <alignment vertical="center"/>
    </xf>
    <xf numFmtId="0" fontId="39" fillId="9" borderId="0" applyNumberFormat="0" applyBorder="0" applyAlignment="0" applyProtection="0">
      <alignment vertical="center"/>
    </xf>
    <xf numFmtId="0" fontId="46" fillId="20" borderId="0" applyNumberFormat="0" applyBorder="0" applyAlignment="0" applyProtection="0"/>
    <xf numFmtId="0" fontId="57" fillId="20" borderId="0" applyNumberFormat="0" applyBorder="0" applyAlignment="0" applyProtection="0">
      <alignment vertical="center"/>
    </xf>
    <xf numFmtId="0" fontId="48" fillId="0" borderId="18" applyNumberFormat="0" applyFill="0" applyAlignment="0" applyProtection="0">
      <alignment vertical="center"/>
    </xf>
    <xf numFmtId="0" fontId="0" fillId="0" borderId="0">
      <alignment vertical="center"/>
    </xf>
    <xf numFmtId="0" fontId="42" fillId="10" borderId="16" applyNumberFormat="0" applyAlignment="0" applyProtection="0">
      <alignment vertical="center"/>
    </xf>
    <xf numFmtId="0" fontId="32" fillId="11" borderId="0" applyNumberFormat="0" applyBorder="0" applyAlignment="0" applyProtection="0">
      <alignment vertical="center"/>
    </xf>
    <xf numFmtId="0" fontId="39" fillId="7" borderId="0" applyNumberFormat="0" applyBorder="0" applyAlignment="0" applyProtection="0">
      <alignment vertical="center"/>
    </xf>
    <xf numFmtId="0" fontId="34" fillId="0" borderId="0" applyNumberFormat="0" applyFill="0" applyBorder="0" applyAlignment="0" applyProtection="0">
      <alignment vertical="center"/>
    </xf>
    <xf numFmtId="0" fontId="32" fillId="9" borderId="0" applyNumberFormat="0" applyBorder="0" applyAlignment="0" applyProtection="0">
      <alignment vertical="center"/>
    </xf>
    <xf numFmtId="0" fontId="32" fillId="14" borderId="0" applyNumberFormat="0" applyBorder="0" applyAlignment="0" applyProtection="0"/>
    <xf numFmtId="0" fontId="32" fillId="16" borderId="0" applyNumberFormat="0" applyBorder="0" applyAlignment="0" applyProtection="0">
      <alignment vertical="center"/>
    </xf>
    <xf numFmtId="0" fontId="39" fillId="9" borderId="0" applyNumberFormat="0" applyBorder="0" applyAlignment="0" applyProtection="0">
      <alignment vertical="center"/>
    </xf>
    <xf numFmtId="0" fontId="32" fillId="4" borderId="0" applyNumberFormat="0" applyBorder="0" applyAlignment="0" applyProtection="0">
      <alignment vertical="center"/>
    </xf>
    <xf numFmtId="0" fontId="39" fillId="5" borderId="0" applyNumberFormat="0" applyBorder="0" applyAlignment="0" applyProtection="0">
      <alignment vertical="center"/>
    </xf>
    <xf numFmtId="0" fontId="31" fillId="0" borderId="22" applyNumberFormat="0" applyFill="0" applyAlignment="0" applyProtection="0">
      <alignment vertical="center"/>
    </xf>
    <xf numFmtId="0" fontId="39" fillId="15" borderId="0" applyNumberFormat="0" applyBorder="0" applyAlignment="0" applyProtection="0">
      <alignment vertical="center"/>
    </xf>
    <xf numFmtId="0" fontId="58" fillId="20" borderId="0" applyNumberFormat="0" applyBorder="0" applyAlignment="0" applyProtection="0">
      <alignment vertical="center"/>
    </xf>
    <xf numFmtId="0" fontId="39" fillId="7" borderId="0" applyNumberFormat="0" applyBorder="0" applyAlignment="0" applyProtection="0">
      <alignment vertical="center"/>
    </xf>
    <xf numFmtId="0" fontId="57" fillId="20" borderId="0" applyNumberFormat="0" applyBorder="0" applyAlignment="0" applyProtection="0">
      <alignment vertical="center"/>
    </xf>
    <xf numFmtId="0" fontId="56" fillId="19" borderId="21" applyNumberFormat="0" applyAlignment="0" applyProtection="0">
      <alignment vertical="center"/>
    </xf>
    <xf numFmtId="0" fontId="45" fillId="19" borderId="17" applyNumberFormat="0" applyAlignment="0" applyProtection="0">
      <alignment vertical="center"/>
    </xf>
    <xf numFmtId="0" fontId="32" fillId="2" borderId="0" applyNumberFormat="0" applyBorder="0" applyAlignment="0" applyProtection="0">
      <alignment vertical="center"/>
    </xf>
    <xf numFmtId="0" fontId="50" fillId="4" borderId="0" applyNumberFormat="0" applyBorder="0" applyAlignment="0" applyProtection="0">
      <alignment vertical="center"/>
    </xf>
    <xf numFmtId="0" fontId="39" fillId="9" borderId="0" applyNumberFormat="0" applyBorder="0" applyAlignment="0" applyProtection="0">
      <alignment vertical="center"/>
    </xf>
    <xf numFmtId="0" fontId="32" fillId="7" borderId="0" applyNumberFormat="0" applyBorder="0" applyAlignment="0" applyProtection="0">
      <alignment vertical="center"/>
    </xf>
    <xf numFmtId="0" fontId="46" fillId="17" borderId="0" applyNumberFormat="0" applyBorder="0" applyAlignment="0" applyProtection="0">
      <alignment vertical="center"/>
    </xf>
    <xf numFmtId="0" fontId="39" fillId="5" borderId="0" applyNumberFormat="0" applyBorder="0" applyAlignment="0" applyProtection="0">
      <alignment vertical="center"/>
    </xf>
    <xf numFmtId="0" fontId="32" fillId="4" borderId="0" applyNumberFormat="0" applyBorder="0" applyAlignment="0" applyProtection="0">
      <alignment vertical="center"/>
    </xf>
    <xf numFmtId="0" fontId="32" fillId="7" borderId="0" applyNumberFormat="0" applyBorder="0" applyAlignment="0" applyProtection="0">
      <alignment vertical="center"/>
    </xf>
    <xf numFmtId="0" fontId="44" fillId="0" borderId="0" applyNumberFormat="0" applyFill="0" applyBorder="0" applyAlignment="0" applyProtection="0">
      <alignment vertical="center"/>
    </xf>
    <xf numFmtId="0" fontId="39" fillId="12" borderId="0" applyNumberFormat="0" applyBorder="0" applyAlignment="0" applyProtection="0">
      <alignment vertical="center"/>
    </xf>
    <xf numFmtId="0" fontId="57" fillId="20" borderId="0" applyNumberFormat="0" applyBorder="0" applyAlignment="0" applyProtection="0">
      <alignment vertical="center"/>
    </xf>
    <xf numFmtId="0" fontId="39" fillId="36" borderId="0" applyNumberFormat="0" applyBorder="0" applyAlignment="0" applyProtection="0"/>
    <xf numFmtId="0" fontId="39" fillId="15" borderId="0" applyNumberFormat="0" applyBorder="0" applyAlignment="0" applyProtection="0">
      <alignment vertical="center"/>
    </xf>
    <xf numFmtId="0" fontId="32" fillId="4" borderId="0" applyNumberFormat="0" applyBorder="0" applyAlignment="0" applyProtection="0">
      <alignment vertical="center"/>
    </xf>
    <xf numFmtId="0" fontId="57" fillId="20" borderId="0" applyNumberFormat="0" applyBorder="0" applyAlignment="0" applyProtection="0">
      <alignment vertical="center"/>
    </xf>
    <xf numFmtId="0" fontId="39" fillId="24" borderId="0" applyNumberFormat="0" applyBorder="0" applyAlignment="0" applyProtection="0">
      <alignment vertical="center"/>
    </xf>
    <xf numFmtId="0" fontId="57" fillId="20" borderId="0" applyNumberFormat="0" applyBorder="0" applyAlignment="0" applyProtection="0">
      <alignment vertical="center"/>
    </xf>
    <xf numFmtId="0" fontId="45" fillId="19" borderId="17" applyNumberFormat="0" applyAlignment="0" applyProtection="0">
      <alignment vertical="center"/>
    </xf>
    <xf numFmtId="0" fontId="57" fillId="20" borderId="0" applyNumberFormat="0" applyBorder="0" applyAlignment="0" applyProtection="0">
      <alignment vertical="center"/>
    </xf>
    <xf numFmtId="0" fontId="32" fillId="23" borderId="0" applyNumberFormat="0" applyBorder="0" applyAlignment="0" applyProtection="0"/>
    <xf numFmtId="0" fontId="32" fillId="17" borderId="0" applyNumberFormat="0" applyBorder="0" applyAlignment="0" applyProtection="0">
      <alignment vertical="center"/>
    </xf>
    <xf numFmtId="0" fontId="45" fillId="19" borderId="17" applyNumberFormat="0" applyAlignment="0" applyProtection="0">
      <alignment vertical="center"/>
    </xf>
    <xf numFmtId="0" fontId="39" fillId="26" borderId="0" applyNumberFormat="0" applyBorder="0" applyAlignment="0" applyProtection="0">
      <alignment vertical="center"/>
    </xf>
    <xf numFmtId="0" fontId="31" fillId="25" borderId="0" applyNumberFormat="0" applyBorder="0" applyAlignment="0" applyProtection="0"/>
    <xf numFmtId="0" fontId="34" fillId="0" borderId="0" applyNumberFormat="0" applyFill="0" applyBorder="0" applyAlignment="0" applyProtection="0">
      <alignment vertical="center"/>
    </xf>
    <xf numFmtId="0" fontId="56" fillId="19" borderId="21" applyNumberFormat="0" applyAlignment="0" applyProtection="0">
      <alignment vertical="center"/>
    </xf>
    <xf numFmtId="0" fontId="39" fillId="15" borderId="0" applyNumberFormat="0" applyBorder="0" applyAlignment="0" applyProtection="0">
      <alignment vertical="center"/>
    </xf>
    <xf numFmtId="0" fontId="57" fillId="20" borderId="0" applyNumberFormat="0" applyBorder="0" applyAlignment="0" applyProtection="0">
      <alignment vertical="center"/>
    </xf>
    <xf numFmtId="0" fontId="45" fillId="19" borderId="17" applyNumberFormat="0" applyAlignment="0" applyProtection="0">
      <alignment vertical="center"/>
    </xf>
    <xf numFmtId="0" fontId="57" fillId="20" borderId="0" applyNumberFormat="0" applyBorder="0" applyAlignment="0" applyProtection="0">
      <alignment vertical="center"/>
    </xf>
    <xf numFmtId="0" fontId="107" fillId="19" borderId="0" applyNumberFormat="0" applyBorder="0" applyAlignment="0" applyProtection="0"/>
    <xf numFmtId="0" fontId="39" fillId="8" borderId="0" applyNumberFormat="0" applyBorder="0" applyAlignment="0" applyProtection="0">
      <alignment vertical="center"/>
    </xf>
    <xf numFmtId="0" fontId="41" fillId="12" borderId="0" applyNumberFormat="0" applyBorder="0" applyAlignment="0" applyProtection="0">
      <alignment vertical="center"/>
    </xf>
    <xf numFmtId="0" fontId="39" fillId="26" borderId="0" applyNumberFormat="0" applyBorder="0" applyAlignment="0" applyProtection="0">
      <alignment vertical="center"/>
    </xf>
    <xf numFmtId="0" fontId="39" fillId="24" borderId="0" applyNumberFormat="0" applyBorder="0" applyAlignment="0" applyProtection="0">
      <alignment vertical="center"/>
    </xf>
    <xf numFmtId="0" fontId="39" fillId="8" borderId="0" applyNumberFormat="0" applyBorder="0" applyAlignment="0" applyProtection="0">
      <alignment vertical="center"/>
    </xf>
    <xf numFmtId="0" fontId="39" fillId="5" borderId="0" applyNumberFormat="0" applyBorder="0" applyAlignment="0" applyProtection="0">
      <alignment vertical="center"/>
    </xf>
    <xf numFmtId="0" fontId="46" fillId="20" borderId="0" applyNumberFormat="0" applyBorder="0" applyAlignment="0" applyProtection="0">
      <alignment vertical="center"/>
    </xf>
    <xf numFmtId="0" fontId="32" fillId="4" borderId="0" applyNumberFormat="0" applyBorder="0" applyAlignment="0" applyProtection="0">
      <alignment vertical="center"/>
    </xf>
    <xf numFmtId="0" fontId="57" fillId="20" borderId="0" applyNumberFormat="0" applyBorder="0" applyAlignment="0" applyProtection="0">
      <alignment vertical="center"/>
    </xf>
    <xf numFmtId="0" fontId="39" fillId="12" borderId="0" applyNumberFormat="0" applyBorder="0" applyAlignment="0" applyProtection="0">
      <alignment vertical="center"/>
    </xf>
    <xf numFmtId="0" fontId="102" fillId="10" borderId="16" applyNumberFormat="0" applyAlignment="0" applyProtection="0">
      <alignment vertical="center"/>
    </xf>
    <xf numFmtId="0" fontId="0" fillId="0" borderId="0"/>
    <xf numFmtId="0" fontId="32" fillId="16" borderId="0" applyNumberFormat="0" applyBorder="0" applyAlignment="0" applyProtection="0">
      <alignment vertical="center"/>
    </xf>
    <xf numFmtId="0" fontId="39" fillId="24" borderId="0" applyNumberFormat="0" applyBorder="0" applyAlignment="0" applyProtection="0">
      <alignment vertical="center"/>
    </xf>
    <xf numFmtId="0" fontId="32" fillId="2" borderId="0" applyNumberFormat="0" applyBorder="0" applyAlignment="0" applyProtection="0">
      <alignment vertical="center"/>
    </xf>
    <xf numFmtId="0" fontId="32" fillId="4" borderId="0" applyNumberFormat="0" applyBorder="0" applyAlignment="0" applyProtection="0">
      <alignment vertical="center"/>
    </xf>
    <xf numFmtId="0" fontId="39" fillId="5" borderId="0" applyNumberFormat="0" applyBorder="0" applyAlignment="0" applyProtection="0">
      <alignment vertical="center"/>
    </xf>
    <xf numFmtId="0" fontId="47" fillId="21" borderId="0" applyNumberFormat="0" applyBorder="0" applyAlignment="0" applyProtection="0">
      <alignment vertical="center"/>
    </xf>
    <xf numFmtId="0" fontId="39" fillId="15" borderId="0" applyNumberFormat="0" applyBorder="0" applyAlignment="0" applyProtection="0">
      <alignment vertical="center"/>
    </xf>
    <xf numFmtId="0" fontId="0" fillId="0" borderId="0"/>
    <xf numFmtId="0" fontId="39" fillId="5" borderId="0" applyNumberFormat="0" applyBorder="0" applyAlignment="0" applyProtection="0">
      <alignment vertical="center"/>
    </xf>
    <xf numFmtId="0" fontId="56" fillId="19" borderId="21" applyNumberFormat="0" applyAlignment="0" applyProtection="0">
      <alignment vertical="center"/>
    </xf>
    <xf numFmtId="0" fontId="48" fillId="0" borderId="18" applyNumberFormat="0" applyFill="0" applyAlignment="0" applyProtection="0">
      <alignment vertical="center"/>
    </xf>
    <xf numFmtId="0" fontId="31" fillId="0" borderId="22" applyNumberFormat="0" applyFill="0" applyAlignment="0" applyProtection="0">
      <alignment vertical="center"/>
    </xf>
    <xf numFmtId="0" fontId="32" fillId="2" borderId="0" applyNumberFormat="0" applyBorder="0" applyAlignment="0" applyProtection="0">
      <alignment vertical="center"/>
    </xf>
    <xf numFmtId="0" fontId="32" fillId="7" borderId="0" applyNumberFormat="0" applyBorder="0" applyAlignment="0" applyProtection="0">
      <alignment vertical="center"/>
    </xf>
    <xf numFmtId="0" fontId="32" fillId="20" borderId="0" applyNumberFormat="0" applyBorder="0" applyAlignment="0" applyProtection="0">
      <alignment vertical="center"/>
    </xf>
    <xf numFmtId="0" fontId="39" fillId="26" borderId="0" applyNumberFormat="0" applyBorder="0" applyAlignment="0" applyProtection="0">
      <alignment vertical="center"/>
    </xf>
    <xf numFmtId="0" fontId="31" fillId="0" borderId="22" applyNumberFormat="0" applyFill="0" applyAlignment="0" applyProtection="0">
      <alignment vertical="center"/>
    </xf>
    <xf numFmtId="0" fontId="31" fillId="0" borderId="22" applyNumberFormat="0" applyFill="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32" fillId="17" borderId="0" applyNumberFormat="0" applyBorder="0" applyAlignment="0" applyProtection="0">
      <alignment vertical="center"/>
    </xf>
    <xf numFmtId="0" fontId="32" fillId="23" borderId="0" applyNumberFormat="0" applyBorder="0" applyAlignment="0" applyProtection="0"/>
    <xf numFmtId="0" fontId="32" fillId="23" borderId="0" applyNumberFormat="0" applyBorder="0" applyAlignment="0" applyProtection="0"/>
    <xf numFmtId="0" fontId="56" fillId="19" borderId="21" applyNumberFormat="0" applyAlignment="0" applyProtection="0">
      <alignment vertical="center"/>
    </xf>
    <xf numFmtId="0" fontId="50" fillId="16" borderId="0" applyNumberFormat="0" applyBorder="0" applyAlignment="0" applyProtection="0">
      <alignment vertical="center"/>
    </xf>
    <xf numFmtId="0" fontId="46" fillId="20" borderId="0" applyNumberFormat="0" applyBorder="0" applyAlignment="0" applyProtection="0">
      <alignment vertical="center"/>
    </xf>
    <xf numFmtId="0" fontId="32" fillId="7" borderId="0" applyNumberFormat="0" applyBorder="0" applyAlignment="0" applyProtection="0">
      <alignment vertical="center"/>
    </xf>
    <xf numFmtId="0" fontId="39" fillId="15" borderId="0" applyNumberFormat="0" applyBorder="0" applyAlignment="0" applyProtection="0">
      <alignment vertical="center"/>
    </xf>
    <xf numFmtId="0" fontId="0" fillId="0" borderId="0">
      <alignment vertical="center"/>
    </xf>
    <xf numFmtId="0" fontId="46" fillId="20" borderId="0" applyNumberFormat="0" applyBorder="0" applyAlignment="0" applyProtection="0">
      <alignment vertical="center"/>
    </xf>
    <xf numFmtId="0" fontId="32" fillId="20" borderId="0" applyNumberFormat="0" applyBorder="0" applyAlignment="0" applyProtection="0">
      <alignment vertical="center"/>
    </xf>
    <xf numFmtId="0" fontId="2" fillId="0" borderId="0"/>
    <xf numFmtId="0" fontId="57" fillId="20" borderId="0" applyNumberFormat="0" applyBorder="0" applyAlignment="0" applyProtection="0">
      <alignment vertical="center"/>
    </xf>
    <xf numFmtId="0" fontId="41" fillId="18" borderId="0" applyNumberFormat="0" applyBorder="0" applyAlignment="0" applyProtection="0">
      <alignment vertical="center"/>
    </xf>
    <xf numFmtId="0" fontId="68" fillId="16" borderId="0" applyNumberFormat="0" applyBorder="0" applyAlignment="0" applyProtection="0"/>
    <xf numFmtId="0" fontId="39" fillId="5" borderId="0" applyNumberFormat="0" applyBorder="0" applyAlignment="0" applyProtection="0">
      <alignment vertical="center"/>
    </xf>
    <xf numFmtId="0" fontId="32" fillId="4" borderId="0" applyNumberFormat="0" applyBorder="0" applyAlignment="0" applyProtection="0">
      <alignment vertical="center"/>
    </xf>
    <xf numFmtId="0" fontId="32" fillId="2" borderId="0" applyNumberFormat="0" applyBorder="0" applyAlignment="0" applyProtection="0">
      <alignment vertical="center"/>
    </xf>
    <xf numFmtId="0" fontId="59" fillId="17" borderId="0" applyNumberFormat="0" applyBorder="0" applyAlignment="0" applyProtection="0">
      <alignment vertical="center"/>
    </xf>
    <xf numFmtId="0" fontId="34" fillId="0" borderId="0" applyNumberFormat="0" applyFill="0" applyBorder="0" applyAlignment="0" applyProtection="0">
      <alignment vertical="center"/>
    </xf>
    <xf numFmtId="0" fontId="46" fillId="20" borderId="0" applyNumberFormat="0" applyBorder="0" applyAlignment="0" applyProtection="0">
      <alignment vertical="center"/>
    </xf>
    <xf numFmtId="0" fontId="30" fillId="7" borderId="0" applyNumberFormat="0" applyBorder="0" applyAlignment="0" applyProtection="0">
      <alignment vertical="center"/>
    </xf>
    <xf numFmtId="0" fontId="44" fillId="0" borderId="0" applyNumberFormat="0" applyFill="0" applyBorder="0" applyAlignment="0" applyProtection="0">
      <alignment vertical="center"/>
    </xf>
    <xf numFmtId="0" fontId="30" fillId="0" borderId="0">
      <alignment vertical="center"/>
    </xf>
    <xf numFmtId="0" fontId="39" fillId="15" borderId="0" applyNumberFormat="0" applyBorder="0" applyAlignment="0" applyProtection="0">
      <alignment vertical="center"/>
    </xf>
    <xf numFmtId="0" fontId="46" fillId="20" borderId="0" applyNumberFormat="0" applyBorder="0" applyAlignment="0" applyProtection="0">
      <alignment vertical="center"/>
    </xf>
    <xf numFmtId="0" fontId="48" fillId="0" borderId="18" applyNumberFormat="0" applyFill="0" applyAlignment="0" applyProtection="0">
      <alignment vertical="center"/>
    </xf>
    <xf numFmtId="0" fontId="47" fillId="21" borderId="0" applyNumberFormat="0" applyBorder="0" applyAlignment="0" applyProtection="0">
      <alignment vertical="center"/>
    </xf>
    <xf numFmtId="0" fontId="55" fillId="13" borderId="17" applyNumberFormat="0" applyAlignment="0" applyProtection="0">
      <alignment vertical="center"/>
    </xf>
    <xf numFmtId="0" fontId="48" fillId="0" borderId="18" applyNumberFormat="0" applyFill="0" applyAlignment="0" applyProtection="0">
      <alignment vertical="center"/>
    </xf>
    <xf numFmtId="0" fontId="47" fillId="21" borderId="0" applyNumberFormat="0" applyBorder="0" applyAlignment="0" applyProtection="0">
      <alignment vertical="center"/>
    </xf>
    <xf numFmtId="0" fontId="42" fillId="10" borderId="16" applyNumberFormat="0" applyAlignment="0" applyProtection="0">
      <alignment vertical="center"/>
    </xf>
    <xf numFmtId="0" fontId="50" fillId="16" borderId="0" applyNumberFormat="0" applyBorder="0" applyAlignment="0" applyProtection="0">
      <alignment vertical="center"/>
    </xf>
    <xf numFmtId="0" fontId="32" fillId="16" borderId="0" applyNumberFormat="0" applyBorder="0" applyAlignment="0" applyProtection="0">
      <alignment vertical="center"/>
    </xf>
    <xf numFmtId="0" fontId="32" fillId="2" borderId="0" applyNumberFormat="0" applyBorder="0" applyAlignment="0" applyProtection="0">
      <alignment vertical="center"/>
    </xf>
    <xf numFmtId="0" fontId="39" fillId="9" borderId="0" applyNumberFormat="0" applyBorder="0" applyAlignment="0" applyProtection="0">
      <alignment vertical="center"/>
    </xf>
    <xf numFmtId="0" fontId="32" fillId="14" borderId="0" applyNumberFormat="0" applyBorder="0" applyAlignment="0" applyProtection="0"/>
    <xf numFmtId="0" fontId="57" fillId="20" borderId="0" applyNumberFormat="0" applyBorder="0" applyAlignment="0" applyProtection="0">
      <alignment vertical="center"/>
    </xf>
    <xf numFmtId="0" fontId="59" fillId="17" borderId="0" applyNumberFormat="0" applyBorder="0" applyAlignment="0" applyProtection="0">
      <alignment vertical="center"/>
    </xf>
    <xf numFmtId="0" fontId="39" fillId="15" borderId="0" applyNumberFormat="0" applyBorder="0" applyAlignment="0" applyProtection="0">
      <alignment vertical="center"/>
    </xf>
    <xf numFmtId="0" fontId="55" fillId="13" borderId="17" applyNumberFormat="0" applyAlignment="0" applyProtection="0">
      <alignment vertical="center"/>
    </xf>
    <xf numFmtId="0" fontId="39" fillId="8" borderId="0" applyNumberFormat="0" applyBorder="0" applyAlignment="0" applyProtection="0">
      <alignment vertical="center"/>
    </xf>
    <xf numFmtId="0" fontId="46" fillId="20" borderId="0" applyNumberFormat="0" applyBorder="0" applyAlignment="0" applyProtection="0">
      <alignment vertical="center"/>
    </xf>
    <xf numFmtId="0" fontId="53" fillId="0" borderId="20" applyNumberFormat="0" applyFill="0" applyAlignment="0" applyProtection="0">
      <alignment vertical="center"/>
    </xf>
    <xf numFmtId="0" fontId="39" fillId="8" borderId="0" applyNumberFormat="0" applyBorder="0" applyAlignment="0" applyProtection="0">
      <alignment vertical="center"/>
    </xf>
    <xf numFmtId="0" fontId="46" fillId="20" borderId="0" applyNumberFormat="0" applyBorder="0" applyAlignment="0" applyProtection="0">
      <alignment vertical="center"/>
    </xf>
    <xf numFmtId="0" fontId="55" fillId="13" borderId="17" applyNumberFormat="0" applyAlignment="0" applyProtection="0">
      <alignment vertical="center"/>
    </xf>
    <xf numFmtId="0" fontId="39" fillId="9" borderId="0" applyNumberFormat="0" applyBorder="0" applyAlignment="0" applyProtection="0">
      <alignment vertical="center"/>
    </xf>
    <xf numFmtId="0" fontId="0" fillId="0" borderId="0"/>
    <xf numFmtId="0" fontId="32" fillId="16" borderId="0" applyNumberFormat="0" applyBorder="0" applyAlignment="0" applyProtection="0">
      <alignment vertical="center"/>
    </xf>
    <xf numFmtId="0" fontId="32" fillId="2" borderId="0" applyNumberFormat="0" applyBorder="0" applyAlignment="0" applyProtection="0">
      <alignment vertical="center"/>
    </xf>
    <xf numFmtId="0" fontId="39" fillId="5" borderId="0" applyNumberFormat="0" applyBorder="0" applyAlignment="0" applyProtection="0">
      <alignment vertical="center"/>
    </xf>
    <xf numFmtId="0" fontId="32" fillId="13" borderId="0" applyNumberFormat="0" applyBorder="0" applyAlignment="0" applyProtection="0">
      <alignment vertical="center"/>
    </xf>
    <xf numFmtId="0" fontId="39" fillId="5" borderId="0" applyNumberFormat="0" applyBorder="0" applyAlignment="0" applyProtection="0">
      <alignment vertical="center"/>
    </xf>
    <xf numFmtId="0" fontId="104" fillId="0" borderId="0" applyNumberFormat="0" applyFill="0" applyBorder="0" applyAlignment="0" applyProtection="0">
      <alignment vertical="center"/>
    </xf>
    <xf numFmtId="0" fontId="51" fillId="23" borderId="19" applyNumberFormat="0" applyFont="0" applyAlignment="0" applyProtection="0">
      <alignment vertical="center"/>
    </xf>
    <xf numFmtId="0" fontId="32" fillId="4" borderId="0" applyNumberFormat="0" applyBorder="0" applyAlignment="0" applyProtection="0">
      <alignment vertical="center"/>
    </xf>
    <xf numFmtId="0" fontId="39" fillId="5" borderId="0" applyNumberFormat="0" applyBorder="0" applyAlignment="0" applyProtection="0">
      <alignment vertical="center"/>
    </xf>
    <xf numFmtId="0" fontId="39" fillId="24" borderId="0" applyNumberFormat="0" applyBorder="0" applyAlignment="0" applyProtection="0">
      <alignment vertical="center"/>
    </xf>
    <xf numFmtId="0" fontId="30" fillId="14" borderId="0" applyNumberFormat="0" applyBorder="0" applyAlignment="0" applyProtection="0">
      <alignment vertical="center"/>
    </xf>
    <xf numFmtId="0" fontId="50" fillId="16" borderId="0" applyNumberFormat="0" applyBorder="0" applyAlignment="0" applyProtection="0">
      <alignment vertical="center"/>
    </xf>
    <xf numFmtId="0" fontId="32" fillId="14" borderId="0" applyNumberFormat="0" applyBorder="0" applyAlignment="0" applyProtection="0">
      <alignment vertical="center"/>
    </xf>
    <xf numFmtId="0" fontId="32" fillId="11" borderId="0" applyNumberFormat="0" applyBorder="0" applyAlignment="0" applyProtection="0">
      <alignment vertical="center"/>
    </xf>
    <xf numFmtId="0" fontId="42" fillId="10" borderId="16" applyNumberFormat="0" applyAlignment="0" applyProtection="0">
      <alignment vertical="center"/>
    </xf>
    <xf numFmtId="0" fontId="32" fillId="14" borderId="0" applyNumberFormat="0" applyBorder="0" applyAlignment="0" applyProtection="0"/>
    <xf numFmtId="0" fontId="52" fillId="0" borderId="24" applyNumberFormat="0" applyFill="0" applyAlignment="0" applyProtection="0">
      <alignment vertical="center"/>
    </xf>
    <xf numFmtId="0" fontId="53" fillId="0" borderId="20" applyNumberFormat="0" applyFill="0" applyAlignment="0" applyProtection="0">
      <alignment vertical="center"/>
    </xf>
    <xf numFmtId="0" fontId="55" fillId="13" borderId="17" applyNumberFormat="0" applyAlignment="0" applyProtection="0">
      <alignment vertical="center"/>
    </xf>
    <xf numFmtId="0" fontId="39" fillId="15" borderId="0" applyNumberFormat="0" applyBorder="0" applyAlignment="0" applyProtection="0">
      <alignment vertical="center"/>
    </xf>
    <xf numFmtId="0" fontId="34" fillId="0" borderId="0" applyNumberFormat="0" applyFill="0" applyBorder="0" applyAlignment="0" applyProtection="0">
      <alignment vertical="center"/>
    </xf>
    <xf numFmtId="0" fontId="56" fillId="19" borderId="21" applyNumberFormat="0" applyAlignment="0" applyProtection="0">
      <alignment vertical="center"/>
    </xf>
    <xf numFmtId="0" fontId="53" fillId="0" borderId="20" applyNumberFormat="0" applyFill="0" applyAlignment="0" applyProtection="0">
      <alignment vertical="center"/>
    </xf>
    <xf numFmtId="0" fontId="43" fillId="16" borderId="0" applyNumberFormat="0" applyBorder="0" applyAlignment="0" applyProtection="0">
      <alignment vertical="center"/>
    </xf>
    <xf numFmtId="0" fontId="54" fillId="16" borderId="0" applyNumberFormat="0" applyBorder="0" applyAlignment="0" applyProtection="0">
      <alignment vertical="center"/>
    </xf>
    <xf numFmtId="0" fontId="54" fillId="16" borderId="0" applyNumberFormat="0" applyBorder="0" applyAlignment="0" applyProtection="0">
      <alignment vertical="center"/>
    </xf>
    <xf numFmtId="0" fontId="0" fillId="0" borderId="0">
      <alignment vertical="center"/>
    </xf>
    <xf numFmtId="0" fontId="39" fillId="5" borderId="0" applyNumberFormat="0" applyBorder="0" applyAlignment="0" applyProtection="0">
      <alignment vertical="center"/>
    </xf>
    <xf numFmtId="0" fontId="51" fillId="23" borderId="19" applyNumberFormat="0" applyFont="0" applyAlignment="0" applyProtection="0">
      <alignment vertical="center"/>
    </xf>
    <xf numFmtId="0" fontId="30" fillId="11" borderId="0" applyNumberFormat="0" applyBorder="0" applyAlignment="0" applyProtection="0">
      <alignment vertical="center"/>
    </xf>
    <xf numFmtId="0" fontId="39" fillId="9" borderId="0" applyNumberFormat="0" applyBorder="0" applyAlignment="0" applyProtection="0">
      <alignment vertical="center"/>
    </xf>
    <xf numFmtId="0" fontId="39" fillId="18" borderId="0" applyNumberFormat="0" applyBorder="0" applyAlignment="0" applyProtection="0">
      <alignment vertical="center"/>
    </xf>
    <xf numFmtId="0" fontId="103" fillId="0" borderId="0" applyNumberFormat="0" applyFill="0" applyBorder="0" applyAlignment="0" applyProtection="0">
      <alignment vertical="center"/>
    </xf>
    <xf numFmtId="0" fontId="32" fillId="16" borderId="0" applyNumberFormat="0" applyBorder="0" applyAlignment="0" applyProtection="0">
      <alignment vertical="center"/>
    </xf>
    <xf numFmtId="0" fontId="56" fillId="19" borderId="21" applyNumberFormat="0" applyAlignment="0" applyProtection="0">
      <alignment vertical="center"/>
    </xf>
    <xf numFmtId="0" fontId="34" fillId="0" borderId="0" applyNumberFormat="0" applyFill="0" applyBorder="0" applyAlignment="0" applyProtection="0">
      <alignment vertical="center"/>
    </xf>
    <xf numFmtId="0" fontId="54" fillId="16" borderId="0" applyNumberFormat="0" applyBorder="0" applyAlignment="0" applyProtection="0">
      <alignment vertical="center"/>
    </xf>
    <xf numFmtId="0" fontId="43" fillId="16" borderId="0" applyNumberFormat="0" applyBorder="0" applyAlignment="0" applyProtection="0">
      <alignment vertical="center"/>
    </xf>
    <xf numFmtId="0" fontId="32" fillId="16" borderId="0" applyNumberFormat="0" applyBorder="0" applyAlignment="0" applyProtection="0">
      <alignment vertical="center"/>
    </xf>
    <xf numFmtId="0" fontId="39" fillId="26" borderId="0" applyNumberFormat="0" applyBorder="0" applyAlignment="0" applyProtection="0">
      <alignment vertical="center"/>
    </xf>
    <xf numFmtId="0" fontId="50" fillId="16" borderId="0" applyNumberFormat="0" applyBorder="0" applyAlignment="0" applyProtection="0">
      <alignment vertical="center"/>
    </xf>
    <xf numFmtId="0" fontId="42" fillId="10" borderId="16" applyNumberFormat="0" applyAlignment="0" applyProtection="0">
      <alignment vertical="center"/>
    </xf>
    <xf numFmtId="0" fontId="43" fillId="16" borderId="0" applyNumberFormat="0" applyBorder="0" applyAlignment="0" applyProtection="0">
      <alignment vertical="center"/>
    </xf>
    <xf numFmtId="43" fontId="2" fillId="0" borderId="0" applyFont="0" applyFill="0" applyBorder="0" applyAlignment="0" applyProtection="0">
      <alignment vertical="center"/>
    </xf>
    <xf numFmtId="0" fontId="50" fillId="16" borderId="0" applyNumberFormat="0" applyBorder="0" applyAlignment="0" applyProtection="0">
      <alignment vertical="center"/>
    </xf>
    <xf numFmtId="0" fontId="44" fillId="0" borderId="0" applyNumberFormat="0" applyFill="0" applyBorder="0" applyAlignment="0" applyProtection="0">
      <alignment vertical="center"/>
    </xf>
    <xf numFmtId="0" fontId="43" fillId="16" borderId="0" applyNumberFormat="0" applyBorder="0" applyAlignment="0" applyProtection="0">
      <alignment vertical="center"/>
    </xf>
    <xf numFmtId="0" fontId="56" fillId="19" borderId="21" applyNumberFormat="0" applyAlignment="0" applyProtection="0">
      <alignment vertical="center"/>
    </xf>
    <xf numFmtId="0" fontId="34" fillId="0" borderId="0" applyNumberFormat="0" applyFill="0" applyBorder="0" applyAlignment="0" applyProtection="0">
      <alignment vertical="center"/>
    </xf>
    <xf numFmtId="0" fontId="43" fillId="16" borderId="0" applyNumberFormat="0" applyBorder="0" applyAlignment="0" applyProtection="0">
      <alignment vertical="center"/>
    </xf>
    <xf numFmtId="0" fontId="103" fillId="0" borderId="0" applyNumberFormat="0" applyFill="0" applyBorder="0" applyAlignment="0" applyProtection="0">
      <alignment vertical="center"/>
    </xf>
    <xf numFmtId="0" fontId="32" fillId="16" borderId="0" applyNumberFormat="0" applyBorder="0" applyAlignment="0" applyProtection="0">
      <alignment vertical="center"/>
    </xf>
    <xf numFmtId="0" fontId="50" fillId="4" borderId="0" applyNumberFormat="0" applyBorder="0" applyAlignment="0" applyProtection="0">
      <alignment vertical="center"/>
    </xf>
    <xf numFmtId="0" fontId="0" fillId="0" borderId="0">
      <alignment vertical="center"/>
    </xf>
    <xf numFmtId="0" fontId="39" fillId="8" borderId="0" applyNumberFormat="0" applyBorder="0" applyAlignment="0" applyProtection="0">
      <alignment vertical="center"/>
    </xf>
    <xf numFmtId="0" fontId="31" fillId="0" borderId="22" applyNumberFormat="0" applyFill="0" applyAlignment="0" applyProtection="0">
      <alignment vertical="center"/>
    </xf>
    <xf numFmtId="0" fontId="0" fillId="0" borderId="0">
      <alignment vertical="center"/>
    </xf>
    <xf numFmtId="0" fontId="55" fillId="13" borderId="17" applyNumberFormat="0" applyAlignment="0" applyProtection="0">
      <alignment vertical="center"/>
    </xf>
    <xf numFmtId="0" fontId="39" fillId="3" borderId="0" applyNumberFormat="0" applyBorder="0" applyAlignment="0" applyProtection="0">
      <alignment vertical="center"/>
    </xf>
    <xf numFmtId="0" fontId="43" fillId="16" borderId="0" applyNumberFormat="0" applyBorder="0" applyAlignment="0" applyProtection="0">
      <alignment vertical="center"/>
    </xf>
    <xf numFmtId="0" fontId="39" fillId="5" borderId="0" applyNumberFormat="0" applyBorder="0" applyAlignment="0" applyProtection="0">
      <alignment vertical="center"/>
    </xf>
    <xf numFmtId="0" fontId="39" fillId="15" borderId="0" applyNumberFormat="0" applyBorder="0" applyAlignment="0" applyProtection="0">
      <alignment vertical="center"/>
    </xf>
    <xf numFmtId="0" fontId="43" fillId="4" borderId="0" applyNumberFormat="0" applyBorder="0" applyAlignment="0" applyProtection="0">
      <alignment vertical="center"/>
    </xf>
    <xf numFmtId="0" fontId="44" fillId="0" borderId="0" applyNumberFormat="0" applyFill="0" applyBorder="0" applyAlignment="0" applyProtection="0">
      <alignment vertical="center"/>
    </xf>
    <xf numFmtId="0" fontId="50" fillId="16" borderId="0" applyNumberFormat="0" applyBorder="0" applyAlignment="0" applyProtection="0">
      <alignment vertical="center"/>
    </xf>
    <xf numFmtId="0" fontId="32" fillId="16" borderId="0" applyNumberFormat="0" applyBorder="0" applyAlignment="0" applyProtection="0">
      <alignment vertical="center"/>
    </xf>
    <xf numFmtId="0" fontId="32" fillId="7" borderId="0" applyNumberFormat="0" applyBorder="0" applyAlignment="0" applyProtection="0">
      <alignment vertical="center"/>
    </xf>
    <xf numFmtId="0" fontId="46" fillId="20" borderId="0" applyNumberFormat="0" applyBorder="0" applyAlignment="0" applyProtection="0">
      <alignment vertical="center"/>
    </xf>
    <xf numFmtId="0" fontId="32" fillId="2" borderId="0" applyNumberFormat="0" applyBorder="0" applyAlignment="0" applyProtection="0">
      <alignment vertical="center"/>
    </xf>
    <xf numFmtId="0" fontId="39" fillId="3" borderId="0" applyNumberFormat="0" applyBorder="0" applyAlignment="0" applyProtection="0">
      <alignment vertical="center"/>
    </xf>
    <xf numFmtId="0" fontId="48" fillId="0" borderId="18" applyNumberFormat="0" applyFill="0" applyAlignment="0" applyProtection="0">
      <alignment vertical="center"/>
    </xf>
    <xf numFmtId="0" fontId="39" fillId="5" borderId="0" applyNumberFormat="0" applyBorder="0" applyAlignment="0" applyProtection="0">
      <alignment vertical="center"/>
    </xf>
    <xf numFmtId="0" fontId="31" fillId="0" borderId="22" applyNumberFormat="0" applyFill="0" applyAlignment="0" applyProtection="0">
      <alignment vertical="center"/>
    </xf>
    <xf numFmtId="0" fontId="32" fillId="16" borderId="0" applyNumberFormat="0" applyBorder="0" applyAlignment="0" applyProtection="0">
      <alignment vertical="center"/>
    </xf>
    <xf numFmtId="2" fontId="100" fillId="0" borderId="0" applyProtection="0"/>
    <xf numFmtId="0" fontId="31" fillId="0" borderId="22" applyNumberFormat="0" applyFill="0" applyAlignment="0" applyProtection="0">
      <alignment vertical="center"/>
    </xf>
    <xf numFmtId="0" fontId="39" fillId="26" borderId="0" applyNumberFormat="0" applyBorder="0" applyAlignment="0" applyProtection="0">
      <alignment vertical="center"/>
    </xf>
    <xf numFmtId="0" fontId="32" fillId="16" borderId="0" applyNumberFormat="0" applyBorder="0" applyAlignment="0" applyProtection="0">
      <alignment vertical="center"/>
    </xf>
    <xf numFmtId="0" fontId="50" fillId="16" borderId="0" applyNumberFormat="0" applyBorder="0" applyAlignment="0" applyProtection="0">
      <alignment vertical="center"/>
    </xf>
    <xf numFmtId="0" fontId="80" fillId="0" borderId="0">
      <alignment vertical="center"/>
    </xf>
    <xf numFmtId="0" fontId="30" fillId="4" borderId="0" applyNumberFormat="0" applyBorder="0" applyAlignment="0" applyProtection="0">
      <alignment vertical="center"/>
    </xf>
    <xf numFmtId="0" fontId="50" fillId="16" borderId="0" applyNumberFormat="0" applyBorder="0" applyAlignment="0" applyProtection="0">
      <alignment vertical="center"/>
    </xf>
    <xf numFmtId="0" fontId="32" fillId="16" borderId="0" applyNumberFormat="0" applyBorder="0" applyAlignment="0" applyProtection="0">
      <alignment vertical="center"/>
    </xf>
    <xf numFmtId="0" fontId="51" fillId="23" borderId="19" applyNumberFormat="0" applyFont="0" applyAlignment="0" applyProtection="0">
      <alignment vertical="center"/>
    </xf>
    <xf numFmtId="0" fontId="46" fillId="20" borderId="0" applyNumberFormat="0" applyBorder="0" applyAlignment="0" applyProtection="0">
      <alignment vertical="center"/>
    </xf>
    <xf numFmtId="0" fontId="32" fillId="7" borderId="0" applyNumberFormat="0" applyBorder="0" applyAlignment="0" applyProtection="0">
      <alignment vertical="center"/>
    </xf>
    <xf numFmtId="0" fontId="32" fillId="2" borderId="0" applyNumberFormat="0" applyBorder="0" applyAlignment="0" applyProtection="0">
      <alignment vertical="center"/>
    </xf>
    <xf numFmtId="0" fontId="39" fillId="3" borderId="0" applyNumberFormat="0" applyBorder="0" applyAlignment="0" applyProtection="0">
      <alignment vertical="center"/>
    </xf>
    <xf numFmtId="0" fontId="39" fillId="24" borderId="0" applyNumberFormat="0" applyBorder="0" applyAlignment="0" applyProtection="0">
      <alignment vertical="center"/>
    </xf>
    <xf numFmtId="0" fontId="32" fillId="2" borderId="0" applyNumberFormat="0" applyBorder="0" applyAlignment="0" applyProtection="0">
      <alignment vertical="center"/>
    </xf>
    <xf numFmtId="0" fontId="39" fillId="5" borderId="0" applyNumberFormat="0" applyBorder="0" applyAlignment="0" applyProtection="0">
      <alignment vertical="center"/>
    </xf>
    <xf numFmtId="0" fontId="32" fillId="4" borderId="0" applyNumberFormat="0" applyBorder="0" applyAlignment="0" applyProtection="0">
      <alignment vertical="center"/>
    </xf>
    <xf numFmtId="0" fontId="32" fillId="20" borderId="0" applyNumberFormat="0" applyBorder="0" applyAlignment="0" applyProtection="0">
      <alignment vertical="center"/>
    </xf>
    <xf numFmtId="0" fontId="39" fillId="7" borderId="0" applyNumberFormat="0" applyBorder="0" applyAlignment="0" applyProtection="0">
      <alignment vertical="center"/>
    </xf>
    <xf numFmtId="0" fontId="61" fillId="0" borderId="0"/>
    <xf numFmtId="0" fontId="32" fillId="4" borderId="0" applyNumberFormat="0" applyBorder="0" applyAlignment="0" applyProtection="0">
      <alignment vertical="center"/>
    </xf>
    <xf numFmtId="0" fontId="39" fillId="5" borderId="0" applyNumberFormat="0" applyBorder="0" applyAlignment="0" applyProtection="0">
      <alignment vertical="center"/>
    </xf>
    <xf numFmtId="0" fontId="0" fillId="0" borderId="0"/>
    <xf numFmtId="0" fontId="48" fillId="0" borderId="18" applyNumberFormat="0" applyFill="0" applyAlignment="0" applyProtection="0">
      <alignment vertical="center"/>
    </xf>
    <xf numFmtId="0" fontId="55" fillId="13" borderId="17" applyNumberFormat="0" applyAlignment="0" applyProtection="0">
      <alignment vertical="center"/>
    </xf>
    <xf numFmtId="0" fontId="39" fillId="18" borderId="0" applyNumberFormat="0" applyBorder="0" applyAlignment="0" applyProtection="0">
      <alignment vertical="center"/>
    </xf>
    <xf numFmtId="49" fontId="51" fillId="0" borderId="0" applyFont="0" applyFill="0" applyBorder="0" applyAlignment="0" applyProtection="0"/>
    <xf numFmtId="0" fontId="39" fillId="7" borderId="0" applyNumberFormat="0" applyBorder="0" applyAlignment="0" applyProtection="0">
      <alignment vertical="center"/>
    </xf>
    <xf numFmtId="0" fontId="32" fillId="20"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lignment vertical="center"/>
    </xf>
    <xf numFmtId="0" fontId="46" fillId="20" borderId="0" applyNumberFormat="0" applyBorder="0" applyAlignment="0" applyProtection="0">
      <alignment vertical="center"/>
    </xf>
    <xf numFmtId="0" fontId="39" fillId="5" borderId="0" applyNumberFormat="0" applyBorder="0" applyAlignment="0" applyProtection="0">
      <alignment vertical="center"/>
    </xf>
    <xf numFmtId="0" fontId="56" fillId="19" borderId="21" applyNumberFormat="0" applyAlignment="0" applyProtection="0">
      <alignment vertical="center"/>
    </xf>
    <xf numFmtId="0" fontId="51" fillId="23" borderId="19" applyNumberFormat="0" applyFont="0" applyAlignment="0" applyProtection="0">
      <alignment vertical="center"/>
    </xf>
    <xf numFmtId="0" fontId="32" fillId="4" borderId="0" applyNumberFormat="0" applyBorder="0" applyAlignment="0" applyProtection="0">
      <alignment vertical="center"/>
    </xf>
    <xf numFmtId="0" fontId="39" fillId="13" borderId="0" applyNumberFormat="0" applyBorder="0" applyAlignment="0" applyProtection="0"/>
    <xf numFmtId="0" fontId="32" fillId="16" borderId="0" applyNumberFormat="0" applyBorder="0" applyAlignment="0" applyProtection="0">
      <alignment vertical="center"/>
    </xf>
    <xf numFmtId="0" fontId="32" fillId="2" borderId="0" applyNumberFormat="0" applyBorder="0" applyAlignment="0" applyProtection="0">
      <alignment vertical="center"/>
    </xf>
    <xf numFmtId="0" fontId="39" fillId="3" borderId="0" applyNumberFormat="0" applyBorder="0" applyAlignment="0" applyProtection="0">
      <alignment vertical="center"/>
    </xf>
    <xf numFmtId="0" fontId="32" fillId="2" borderId="0" applyNumberFormat="0" applyBorder="0" applyAlignment="0" applyProtection="0">
      <alignment vertical="center"/>
    </xf>
    <xf numFmtId="0" fontId="39" fillId="24" borderId="0" applyNumberFormat="0" applyBorder="0" applyAlignment="0" applyProtection="0">
      <alignment vertical="center"/>
    </xf>
    <xf numFmtId="0" fontId="32" fillId="4" borderId="0" applyNumberFormat="0" applyBorder="0" applyAlignment="0" applyProtection="0">
      <alignment vertical="center"/>
    </xf>
    <xf numFmtId="0" fontId="39" fillId="5" borderId="0" applyNumberFormat="0" applyBorder="0" applyAlignment="0" applyProtection="0">
      <alignment vertical="center"/>
    </xf>
    <xf numFmtId="0" fontId="47" fillId="21"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78" fillId="0" borderId="0"/>
    <xf numFmtId="0" fontId="39" fillId="7" borderId="0" applyNumberFormat="0" applyBorder="0" applyAlignment="0" applyProtection="0">
      <alignment vertical="center"/>
    </xf>
    <xf numFmtId="0" fontId="39" fillId="18" borderId="0" applyNumberFormat="0" applyBorder="0" applyAlignment="0" applyProtection="0">
      <alignment vertical="center"/>
    </xf>
    <xf numFmtId="0" fontId="56" fillId="19" borderId="21" applyNumberFormat="0" applyAlignment="0" applyProtection="0">
      <alignment vertical="center"/>
    </xf>
    <xf numFmtId="0" fontId="39" fillId="9" borderId="0" applyNumberFormat="0" applyBorder="0" applyAlignment="0" applyProtection="0">
      <alignment vertical="center"/>
    </xf>
    <xf numFmtId="0" fontId="39" fillId="7" borderId="0" applyNumberFormat="0" applyBorder="0" applyAlignment="0" applyProtection="0">
      <alignment vertical="center"/>
    </xf>
    <xf numFmtId="0" fontId="43" fillId="16" borderId="0" applyNumberFormat="0" applyBorder="0" applyAlignment="0" applyProtection="0">
      <alignment vertical="center"/>
    </xf>
    <xf numFmtId="0" fontId="32" fillId="11" borderId="0" applyNumberFormat="0" applyBorder="0" applyAlignment="0" applyProtection="0">
      <alignment vertical="center"/>
    </xf>
    <xf numFmtId="190" fontId="51" fillId="0" borderId="0" applyFont="0" applyFill="0" applyBorder="0" applyAlignment="0" applyProtection="0"/>
    <xf numFmtId="0" fontId="0" fillId="0" borderId="0">
      <alignment vertical="center"/>
    </xf>
    <xf numFmtId="0" fontId="31" fillId="0" borderId="22" applyNumberFormat="0" applyFill="0" applyAlignment="0" applyProtection="0">
      <alignment vertical="center"/>
    </xf>
    <xf numFmtId="0" fontId="43" fillId="16" borderId="0" applyNumberFormat="0" applyBorder="0" applyAlignment="0" applyProtection="0">
      <alignment vertical="center"/>
    </xf>
    <xf numFmtId="0" fontId="32" fillId="17" borderId="0" applyNumberFormat="0" applyBorder="0" applyAlignment="0" applyProtection="0">
      <alignment vertical="center"/>
    </xf>
    <xf numFmtId="0" fontId="39" fillId="15" borderId="0" applyNumberFormat="0" applyBorder="0" applyAlignment="0" applyProtection="0">
      <alignment vertical="center"/>
    </xf>
    <xf numFmtId="0" fontId="0" fillId="0" borderId="0">
      <alignment vertical="center"/>
    </xf>
    <xf numFmtId="0" fontId="32" fillId="14" borderId="0" applyNumberFormat="0" applyBorder="0" applyAlignment="0" applyProtection="0">
      <alignment vertical="center"/>
    </xf>
    <xf numFmtId="0" fontId="39" fillId="8" borderId="0" applyNumberFormat="0" applyBorder="0" applyAlignment="0" applyProtection="0">
      <alignment vertical="center"/>
    </xf>
    <xf numFmtId="0" fontId="32" fillId="13" borderId="0" applyNumberFormat="0" applyBorder="0" applyAlignment="0" applyProtection="0">
      <alignment vertical="center"/>
    </xf>
    <xf numFmtId="0" fontId="48" fillId="0" borderId="18" applyNumberFormat="0" applyFill="0" applyAlignment="0" applyProtection="0">
      <alignment vertical="center"/>
    </xf>
    <xf numFmtId="0" fontId="30" fillId="4" borderId="0" applyNumberFormat="0" applyBorder="0" applyAlignment="0" applyProtection="0">
      <alignment vertical="center"/>
    </xf>
    <xf numFmtId="0" fontId="0" fillId="0" borderId="0">
      <alignment vertical="center"/>
    </xf>
    <xf numFmtId="0" fontId="90" fillId="0" borderId="14" applyNumberFormat="0" applyFill="0" applyProtection="0">
      <alignment horizontal="left"/>
    </xf>
    <xf numFmtId="0" fontId="46" fillId="20" borderId="0" applyNumberFormat="0" applyBorder="0" applyAlignment="0" applyProtection="0">
      <alignment vertical="center"/>
    </xf>
    <xf numFmtId="0" fontId="32" fillId="7" borderId="0" applyNumberFormat="0" applyBorder="0" applyAlignment="0" applyProtection="0">
      <alignment vertical="center"/>
    </xf>
    <xf numFmtId="0" fontId="59" fillId="17" borderId="0" applyNumberFormat="0" applyBorder="0" applyAlignment="0" applyProtection="0">
      <alignment vertical="center"/>
    </xf>
    <xf numFmtId="0" fontId="47" fillId="21" borderId="0" applyNumberFormat="0" applyBorder="0" applyAlignment="0" applyProtection="0">
      <alignment vertical="center"/>
    </xf>
    <xf numFmtId="0" fontId="30" fillId="9" borderId="0" applyNumberFormat="0" applyBorder="0" applyAlignment="0" applyProtection="0">
      <alignment vertical="center"/>
    </xf>
    <xf numFmtId="0" fontId="39" fillId="36" borderId="0" applyNumberFormat="0" applyBorder="0" applyAlignment="0" applyProtection="0"/>
    <xf numFmtId="0" fontId="39" fillId="15" borderId="0" applyNumberFormat="0" applyBorder="0" applyAlignment="0" applyProtection="0">
      <alignment vertical="center"/>
    </xf>
    <xf numFmtId="0" fontId="32" fillId="13"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2" fillId="13" borderId="0" applyNumberFormat="0" applyBorder="0" applyAlignment="0" applyProtection="0">
      <alignment vertical="center"/>
    </xf>
    <xf numFmtId="0" fontId="47" fillId="21" borderId="0" applyNumberFormat="0" applyBorder="0" applyAlignment="0" applyProtection="0">
      <alignment vertical="center"/>
    </xf>
    <xf numFmtId="0" fontId="48" fillId="0" borderId="18" applyNumberFormat="0" applyFill="0" applyAlignment="0" applyProtection="0">
      <alignment vertical="center"/>
    </xf>
    <xf numFmtId="0" fontId="50" fillId="16" borderId="0" applyNumberFormat="0" applyBorder="0" applyAlignment="0" applyProtection="0">
      <alignment vertical="center"/>
    </xf>
    <xf numFmtId="0" fontId="39" fillId="24" borderId="0" applyNumberFormat="0" applyBorder="0" applyAlignment="0" applyProtection="0">
      <alignment vertical="center"/>
    </xf>
    <xf numFmtId="0" fontId="34" fillId="0" borderId="0" applyNumberFormat="0" applyFill="0" applyBorder="0" applyAlignment="0" applyProtection="0">
      <alignment vertical="center"/>
    </xf>
    <xf numFmtId="0" fontId="43" fillId="16" borderId="0" applyNumberFormat="0" applyBorder="0" applyAlignment="0" applyProtection="0">
      <alignment vertical="center"/>
    </xf>
    <xf numFmtId="0" fontId="39" fillId="8" borderId="0" applyNumberFormat="0" applyBorder="0" applyAlignment="0" applyProtection="0">
      <alignment vertical="center"/>
    </xf>
    <xf numFmtId="0" fontId="39" fillId="7" borderId="0" applyNumberFormat="0" applyBorder="0" applyAlignment="0" applyProtection="0">
      <alignment vertical="center"/>
    </xf>
    <xf numFmtId="0" fontId="32" fillId="14" borderId="0" applyNumberFormat="0" applyBorder="0" applyAlignment="0" applyProtection="0">
      <alignment vertical="center"/>
    </xf>
    <xf numFmtId="0" fontId="32" fillId="11" borderId="0" applyNumberFormat="0" applyBorder="0" applyAlignment="0" applyProtection="0">
      <alignment vertical="center"/>
    </xf>
    <xf numFmtId="0" fontId="57" fillId="20" borderId="0" applyNumberFormat="0" applyBorder="0" applyAlignment="0" applyProtection="0">
      <alignment vertical="center"/>
    </xf>
    <xf numFmtId="0" fontId="39" fillId="15" borderId="0" applyNumberFormat="0" applyBorder="0" applyAlignment="0" applyProtection="0">
      <alignment vertical="center"/>
    </xf>
    <xf numFmtId="0" fontId="39" fillId="24" borderId="0" applyNumberFormat="0" applyBorder="0" applyAlignment="0" applyProtection="0">
      <alignment vertical="center"/>
    </xf>
    <xf numFmtId="0" fontId="53" fillId="0" borderId="20" applyNumberFormat="0" applyFill="0" applyAlignment="0" applyProtection="0">
      <alignment vertical="center"/>
    </xf>
    <xf numFmtId="0" fontId="46" fillId="20" borderId="0" applyNumberFormat="0" applyBorder="0" applyAlignment="0" applyProtection="0">
      <alignment vertical="center"/>
    </xf>
    <xf numFmtId="0" fontId="44" fillId="0" borderId="0" applyNumberFormat="0" applyFill="0" applyBorder="0" applyAlignment="0" applyProtection="0">
      <alignment vertical="center"/>
    </xf>
    <xf numFmtId="0" fontId="32" fillId="17" borderId="0" applyNumberFormat="0" applyBorder="0" applyAlignment="0" applyProtection="0">
      <alignment vertical="center"/>
    </xf>
    <xf numFmtId="0" fontId="32" fillId="4" borderId="0" applyNumberFormat="0" applyBorder="0" applyAlignment="0" applyProtection="0">
      <alignment vertical="center"/>
    </xf>
    <xf numFmtId="0" fontId="32" fillId="2" borderId="0" applyNumberFormat="0" applyBorder="0" applyAlignment="0" applyProtection="0">
      <alignment vertical="center"/>
    </xf>
    <xf numFmtId="0" fontId="39" fillId="13" borderId="0" applyNumberFormat="0" applyBorder="0" applyAlignment="0" applyProtection="0"/>
    <xf numFmtId="0" fontId="32" fillId="4" borderId="0" applyNumberFormat="0" applyBorder="0" applyAlignment="0" applyProtection="0">
      <alignment vertical="center"/>
    </xf>
    <xf numFmtId="0" fontId="39" fillId="2" borderId="0" applyNumberFormat="0" applyBorder="0" applyAlignment="0" applyProtection="0"/>
    <xf numFmtId="0" fontId="54" fillId="16" borderId="0" applyNumberFormat="0" applyBorder="0" applyAlignment="0" applyProtection="0">
      <alignment vertical="center"/>
    </xf>
    <xf numFmtId="0" fontId="30" fillId="13" borderId="0" applyNumberFormat="0" applyBorder="0" applyAlignment="0" applyProtection="0">
      <alignment vertical="center"/>
    </xf>
    <xf numFmtId="0" fontId="61" fillId="0" borderId="0"/>
    <xf numFmtId="0" fontId="42" fillId="10" borderId="16" applyNumberFormat="0" applyAlignment="0" applyProtection="0">
      <alignment vertical="center"/>
    </xf>
    <xf numFmtId="0" fontId="45" fillId="19" borderId="17" applyNumberFormat="0" applyAlignment="0" applyProtection="0">
      <alignment vertical="center"/>
    </xf>
    <xf numFmtId="0" fontId="56" fillId="19" borderId="21" applyNumberFormat="0" applyAlignment="0" applyProtection="0">
      <alignment vertical="center"/>
    </xf>
    <xf numFmtId="0" fontId="32" fillId="11" borderId="0" applyNumberFormat="0" applyBorder="0" applyAlignment="0" applyProtection="0">
      <alignment vertical="center"/>
    </xf>
    <xf numFmtId="0" fontId="32" fillId="17" borderId="0" applyNumberFormat="0" applyBorder="0" applyAlignment="0" applyProtection="0">
      <alignment vertical="center"/>
    </xf>
    <xf numFmtId="0" fontId="39" fillId="5" borderId="0" applyNumberFormat="0" applyBorder="0" applyAlignment="0" applyProtection="0">
      <alignment vertical="center"/>
    </xf>
    <xf numFmtId="0" fontId="50" fillId="16" borderId="0" applyNumberFormat="0" applyBorder="0" applyAlignment="0" applyProtection="0">
      <alignment vertical="center"/>
    </xf>
    <xf numFmtId="0" fontId="44" fillId="0" borderId="0" applyNumberFormat="0" applyFill="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14" borderId="0" applyNumberFormat="0" applyBorder="0" applyAlignment="0" applyProtection="0">
      <alignment vertical="center"/>
    </xf>
    <xf numFmtId="0" fontId="51" fillId="0" borderId="0"/>
    <xf numFmtId="0" fontId="102" fillId="10" borderId="16" applyNumberFormat="0" applyAlignment="0" applyProtection="0">
      <alignment vertical="center"/>
    </xf>
    <xf numFmtId="0" fontId="101" fillId="0" borderId="0" applyNumberFormat="0" applyFill="0" applyBorder="0" applyAlignment="0" applyProtection="0">
      <alignment vertical="top"/>
      <protection locked="0"/>
    </xf>
    <xf numFmtId="0" fontId="32" fillId="2" borderId="0" applyNumberFormat="0" applyBorder="0" applyAlignment="0" applyProtection="0">
      <alignment vertical="center"/>
    </xf>
    <xf numFmtId="0" fontId="100" fillId="0" borderId="33" applyProtection="0"/>
    <xf numFmtId="0" fontId="32" fillId="9" borderId="0" applyNumberFormat="0" applyBorder="0" applyAlignment="0" applyProtection="0">
      <alignment vertical="center"/>
    </xf>
    <xf numFmtId="0" fontId="32" fillId="14" borderId="0" applyNumberFormat="0" applyBorder="0" applyAlignment="0" applyProtection="0">
      <alignment vertical="center"/>
    </xf>
    <xf numFmtId="0" fontId="0" fillId="0" borderId="0">
      <alignment vertical="center"/>
    </xf>
    <xf numFmtId="0" fontId="32" fillId="4" borderId="0" applyNumberFormat="0" applyBorder="0" applyAlignment="0" applyProtection="0">
      <alignment vertical="center"/>
    </xf>
    <xf numFmtId="0" fontId="32" fillId="14" borderId="0" applyNumberFormat="0" applyBorder="0" applyAlignment="0" applyProtection="0">
      <alignment vertical="center"/>
    </xf>
    <xf numFmtId="0" fontId="39" fillId="26" borderId="0" applyNumberFormat="0" applyBorder="0" applyAlignment="0" applyProtection="0">
      <alignment vertical="center"/>
    </xf>
    <xf numFmtId="0" fontId="32" fillId="4" borderId="0" applyNumberFormat="0" applyBorder="0" applyAlignment="0" applyProtection="0">
      <alignment vertical="center"/>
    </xf>
    <xf numFmtId="0" fontId="53" fillId="0" borderId="20" applyNumberFormat="0" applyFill="0" applyAlignment="0" applyProtection="0">
      <alignment vertical="center"/>
    </xf>
    <xf numFmtId="0" fontId="30" fillId="20" borderId="0" applyNumberFormat="0" applyBorder="0" applyAlignment="0" applyProtection="0">
      <alignment vertical="center"/>
    </xf>
    <xf numFmtId="0" fontId="39" fillId="5" borderId="0" applyNumberFormat="0" applyBorder="0" applyAlignment="0" applyProtection="0">
      <alignment vertical="center"/>
    </xf>
    <xf numFmtId="0" fontId="32" fillId="17" borderId="0" applyNumberFormat="0" applyBorder="0" applyAlignment="0" applyProtection="0">
      <alignment vertical="center"/>
    </xf>
    <xf numFmtId="0" fontId="0" fillId="0" borderId="0">
      <alignment vertical="center"/>
    </xf>
    <xf numFmtId="0" fontId="46" fillId="20" borderId="0" applyNumberFormat="0" applyBorder="0" applyAlignment="0" applyProtection="0">
      <alignment vertical="center"/>
    </xf>
    <xf numFmtId="0" fontId="32" fillId="17" borderId="0" applyNumberFormat="0" applyBorder="0" applyAlignment="0" applyProtection="0">
      <alignment vertical="center"/>
    </xf>
    <xf numFmtId="0" fontId="32" fillId="2" borderId="0" applyNumberFormat="0" applyBorder="0" applyAlignment="0" applyProtection="0">
      <alignment vertical="center"/>
    </xf>
    <xf numFmtId="0" fontId="39" fillId="24" borderId="0" applyNumberFormat="0" applyBorder="0" applyAlignment="0" applyProtection="0">
      <alignment vertical="center"/>
    </xf>
    <xf numFmtId="0" fontId="32" fillId="2" borderId="0" applyNumberFormat="0" applyBorder="0" applyAlignment="0" applyProtection="0">
      <alignment vertical="center"/>
    </xf>
    <xf numFmtId="0" fontId="39" fillId="5" borderId="0" applyNumberFormat="0" applyBorder="0" applyAlignment="0" applyProtection="0">
      <alignment vertical="center"/>
    </xf>
    <xf numFmtId="0" fontId="32" fillId="4" borderId="0" applyNumberFormat="0" applyBorder="0" applyAlignment="0" applyProtection="0">
      <alignment vertical="center"/>
    </xf>
    <xf numFmtId="0" fontId="51" fillId="23" borderId="19" applyNumberFormat="0" applyFont="0" applyAlignment="0" applyProtection="0">
      <alignment vertical="center"/>
    </xf>
    <xf numFmtId="0" fontId="32" fillId="20" borderId="0" applyNumberFormat="0" applyBorder="0" applyAlignment="0" applyProtection="0">
      <alignment vertical="center"/>
    </xf>
    <xf numFmtId="0" fontId="32" fillId="7" borderId="0" applyNumberFormat="0" applyBorder="0" applyAlignment="0" applyProtection="0">
      <alignment vertical="center"/>
    </xf>
    <xf numFmtId="0" fontId="58" fillId="20" borderId="0" applyNumberFormat="0" applyBorder="0" applyAlignment="0" applyProtection="0">
      <alignment vertical="center"/>
    </xf>
    <xf numFmtId="0" fontId="32" fillId="14" borderId="0" applyNumberFormat="0" applyBorder="0" applyAlignment="0" applyProtection="0">
      <alignment vertical="center"/>
    </xf>
    <xf numFmtId="0" fontId="0" fillId="0" borderId="0">
      <alignment vertical="center"/>
    </xf>
    <xf numFmtId="0" fontId="46" fillId="20" borderId="0" applyNumberFormat="0" applyBorder="0" applyAlignment="0" applyProtection="0">
      <alignment vertical="center"/>
    </xf>
    <xf numFmtId="0" fontId="39" fillId="5" borderId="0" applyNumberFormat="0" applyBorder="0" applyAlignment="0" applyProtection="0">
      <alignment vertical="center"/>
    </xf>
    <xf numFmtId="0" fontId="57" fillId="20" borderId="0" applyNumberFormat="0" applyBorder="0" applyAlignment="0" applyProtection="0">
      <alignment vertical="center"/>
    </xf>
    <xf numFmtId="0" fontId="45" fillId="19" borderId="17" applyNumberFormat="0" applyAlignment="0" applyProtection="0">
      <alignment vertical="center"/>
    </xf>
    <xf numFmtId="0" fontId="42" fillId="10" borderId="16" applyNumberFormat="0" applyAlignment="0" applyProtection="0">
      <alignment vertical="center"/>
    </xf>
    <xf numFmtId="0" fontId="39" fillId="15" borderId="0" applyNumberFormat="0" applyBorder="0" applyAlignment="0" applyProtection="0">
      <alignment vertical="center"/>
    </xf>
    <xf numFmtId="0" fontId="47" fillId="21" borderId="0" applyNumberFormat="0" applyBorder="0" applyAlignment="0" applyProtection="0">
      <alignment vertical="center"/>
    </xf>
    <xf numFmtId="0" fontId="32" fillId="11" borderId="0" applyNumberFormat="0" applyBorder="0" applyAlignment="0" applyProtection="0">
      <alignment vertical="center"/>
    </xf>
    <xf numFmtId="0" fontId="30" fillId="0" borderId="0">
      <alignment vertical="center"/>
    </xf>
    <xf numFmtId="0" fontId="46" fillId="20" borderId="0" applyNumberFormat="0" applyBorder="0" applyAlignment="0" applyProtection="0">
      <alignment vertical="center"/>
    </xf>
    <xf numFmtId="0" fontId="57" fillId="17" borderId="0" applyNumberFormat="0" applyBorder="0" applyAlignment="0" applyProtection="0">
      <alignment vertical="center"/>
    </xf>
    <xf numFmtId="0" fontId="32" fillId="17" borderId="0" applyNumberFormat="0" applyBorder="0" applyAlignment="0" applyProtection="0">
      <alignment vertical="center"/>
    </xf>
    <xf numFmtId="0" fontId="39" fillId="5" borderId="0" applyNumberFormat="0" applyBorder="0" applyAlignment="0" applyProtection="0">
      <alignment vertical="center"/>
    </xf>
    <xf numFmtId="0" fontId="32" fillId="14" borderId="0" applyNumberFormat="0" applyBorder="0" applyAlignment="0" applyProtection="0">
      <alignment vertical="center"/>
    </xf>
    <xf numFmtId="0" fontId="32" fillId="13" borderId="0" applyNumberFormat="0" applyBorder="0" applyAlignment="0" applyProtection="0">
      <alignment vertical="center"/>
    </xf>
    <xf numFmtId="0" fontId="39" fillId="5" borderId="0" applyNumberFormat="0" applyBorder="0" applyAlignment="0" applyProtection="0">
      <alignment vertical="center"/>
    </xf>
    <xf numFmtId="0" fontId="32" fillId="11" borderId="0" applyNumberFormat="0" applyBorder="0" applyAlignment="0" applyProtection="0">
      <alignment vertical="center"/>
    </xf>
    <xf numFmtId="0" fontId="39" fillId="18" borderId="0" applyNumberFormat="0" applyBorder="0" applyAlignment="0" applyProtection="0">
      <alignment vertical="center"/>
    </xf>
    <xf numFmtId="178" fontId="51" fillId="0" borderId="0" applyFont="0" applyFill="0" applyBorder="0" applyAlignment="0" applyProtection="0"/>
    <xf numFmtId="0" fontId="39" fillId="12" borderId="0" applyNumberFormat="0" applyBorder="0" applyAlignment="0" applyProtection="0">
      <alignment vertical="center"/>
    </xf>
    <xf numFmtId="0" fontId="32" fillId="13" borderId="0" applyNumberFormat="0" applyBorder="0" applyAlignment="0" applyProtection="0">
      <alignment vertical="center"/>
    </xf>
    <xf numFmtId="0" fontId="56" fillId="19" borderId="21" applyNumberFormat="0" applyAlignment="0" applyProtection="0">
      <alignment vertical="center"/>
    </xf>
    <xf numFmtId="0" fontId="47" fillId="21" borderId="0" applyNumberFormat="0" applyBorder="0" applyAlignment="0" applyProtection="0">
      <alignment vertical="center"/>
    </xf>
    <xf numFmtId="0" fontId="48" fillId="0" borderId="18" applyNumberFormat="0" applyFill="0" applyAlignment="0" applyProtection="0">
      <alignment vertical="center"/>
    </xf>
    <xf numFmtId="0" fontId="32" fillId="20" borderId="0" applyNumberFormat="0" applyBorder="0" applyAlignment="0" applyProtection="0">
      <alignment vertical="center"/>
    </xf>
    <xf numFmtId="0" fontId="32" fillId="14" borderId="0" applyNumberFormat="0" applyBorder="0" applyAlignment="0" applyProtection="0">
      <alignment vertical="center"/>
    </xf>
    <xf numFmtId="0" fontId="43" fillId="16" borderId="0" applyNumberFormat="0" applyBorder="0" applyAlignment="0" applyProtection="0">
      <alignment vertical="center"/>
    </xf>
    <xf numFmtId="0" fontId="32" fillId="2" borderId="0" applyNumberFormat="0" applyBorder="0" applyAlignment="0" applyProtection="0">
      <alignment vertical="center"/>
    </xf>
    <xf numFmtId="0" fontId="39" fillId="3" borderId="0" applyNumberFormat="0" applyBorder="0" applyAlignment="0" applyProtection="0">
      <alignment vertical="center"/>
    </xf>
    <xf numFmtId="0" fontId="32" fillId="2" borderId="0" applyNumberFormat="0" applyBorder="0" applyAlignment="0" applyProtection="0">
      <alignment vertical="center"/>
    </xf>
    <xf numFmtId="0" fontId="39" fillId="15" borderId="0" applyNumberFormat="0" applyBorder="0" applyAlignment="0" applyProtection="0">
      <alignment vertical="center"/>
    </xf>
    <xf numFmtId="0" fontId="39" fillId="27" borderId="0" applyNumberFormat="0" applyBorder="0" applyAlignment="0" applyProtection="0"/>
    <xf numFmtId="0" fontId="32" fillId="2"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9" fillId="26" borderId="0" applyNumberFormat="0" applyBorder="0" applyAlignment="0" applyProtection="0">
      <alignment vertical="center"/>
    </xf>
    <xf numFmtId="0" fontId="39" fillId="5" borderId="0" applyNumberFormat="0" applyBorder="0" applyAlignment="0" applyProtection="0">
      <alignment vertical="center"/>
    </xf>
    <xf numFmtId="0" fontId="51" fillId="0" borderId="0"/>
    <xf numFmtId="0" fontId="31" fillId="0" borderId="22" applyNumberFormat="0" applyFill="0" applyAlignment="0" applyProtection="0">
      <alignment vertical="center"/>
    </xf>
    <xf numFmtId="0" fontId="39" fillId="5" borderId="0" applyNumberFormat="0" applyBorder="0" applyAlignment="0" applyProtection="0">
      <alignment vertical="center"/>
    </xf>
    <xf numFmtId="0" fontId="39" fillId="19" borderId="0" applyNumberFormat="0" applyBorder="0" applyAlignment="0" applyProtection="0"/>
    <xf numFmtId="0" fontId="51" fillId="23" borderId="19" applyNumberFormat="0" applyFont="0" applyAlignment="0" applyProtection="0">
      <alignment vertical="center"/>
    </xf>
    <xf numFmtId="0" fontId="53" fillId="0" borderId="20" applyNumberFormat="0" applyFill="0" applyAlignment="0" applyProtection="0">
      <alignment vertical="center"/>
    </xf>
    <xf numFmtId="0" fontId="39" fillId="24" borderId="0" applyNumberFormat="0" applyBorder="0" applyAlignment="0" applyProtection="0">
      <alignment vertical="center"/>
    </xf>
    <xf numFmtId="0" fontId="70" fillId="13" borderId="17" applyNumberFormat="0" applyAlignment="0" applyProtection="0">
      <alignment vertical="center"/>
    </xf>
    <xf numFmtId="0" fontId="46" fillId="20" borderId="0" applyNumberFormat="0" applyBorder="0" applyAlignment="0" applyProtection="0">
      <alignment vertical="center"/>
    </xf>
    <xf numFmtId="0" fontId="44" fillId="0" borderId="0" applyNumberFormat="0" applyFill="0" applyBorder="0" applyAlignment="0" applyProtection="0">
      <alignment vertical="center"/>
    </xf>
    <xf numFmtId="0" fontId="39" fillId="7" borderId="0" applyNumberFormat="0" applyBorder="0" applyAlignment="0" applyProtection="0">
      <alignment vertical="center"/>
    </xf>
    <xf numFmtId="0" fontId="99" fillId="0" borderId="0"/>
    <xf numFmtId="0" fontId="52" fillId="0" borderId="24" applyNumberFormat="0" applyFill="0" applyAlignment="0" applyProtection="0">
      <alignment vertical="center"/>
    </xf>
    <xf numFmtId="0" fontId="45" fillId="19" borderId="17" applyNumberFormat="0" applyAlignment="0" applyProtection="0">
      <alignment vertical="center"/>
    </xf>
    <xf numFmtId="0" fontId="31" fillId="25" borderId="0" applyNumberFormat="0" applyBorder="0" applyAlignment="0" applyProtection="0"/>
    <xf numFmtId="0" fontId="53" fillId="0" borderId="20" applyNumberFormat="0" applyFill="0" applyAlignment="0" applyProtection="0">
      <alignment vertical="center"/>
    </xf>
    <xf numFmtId="0" fontId="32" fillId="23" borderId="0" applyNumberFormat="0" applyBorder="0" applyAlignment="0" applyProtection="0"/>
    <xf numFmtId="0" fontId="43" fillId="16" borderId="0" applyNumberFormat="0" applyBorder="0" applyAlignment="0" applyProtection="0">
      <alignment vertical="center"/>
    </xf>
    <xf numFmtId="0" fontId="44" fillId="0" borderId="0" applyNumberFormat="0" applyFill="0" applyBorder="0" applyAlignment="0" applyProtection="0">
      <alignment vertical="center"/>
    </xf>
    <xf numFmtId="0" fontId="31" fillId="0" borderId="22" applyNumberFormat="0" applyFill="0" applyAlignment="0" applyProtection="0">
      <alignment vertical="center"/>
    </xf>
    <xf numFmtId="0" fontId="39" fillId="5" borderId="0" applyNumberFormat="0" applyBorder="0" applyAlignment="0" applyProtection="0">
      <alignment vertical="center"/>
    </xf>
    <xf numFmtId="0" fontId="39" fillId="19" borderId="0" applyNumberFormat="0" applyBorder="0" applyAlignment="0" applyProtection="0"/>
    <xf numFmtId="0" fontId="68" fillId="16" borderId="0" applyNumberFormat="0" applyBorder="0" applyAlignment="0" applyProtection="0"/>
    <xf numFmtId="0" fontId="39" fillId="26" borderId="0" applyNumberFormat="0" applyBorder="0" applyAlignment="0" applyProtection="0">
      <alignment vertical="center"/>
    </xf>
    <xf numFmtId="0" fontId="32" fillId="20" borderId="0" applyNumberFormat="0" applyBorder="0" applyAlignment="0" applyProtection="0">
      <alignment vertical="center"/>
    </xf>
    <xf numFmtId="0" fontId="32" fillId="4" borderId="0" applyNumberFormat="0" applyBorder="0" applyAlignment="0" applyProtection="0">
      <alignment vertical="center"/>
    </xf>
    <xf numFmtId="0" fontId="51" fillId="0" borderId="0"/>
    <xf numFmtId="0" fontId="44" fillId="0" borderId="0" applyNumberFormat="0" applyFill="0" applyBorder="0" applyAlignment="0" applyProtection="0">
      <alignment vertical="center"/>
    </xf>
    <xf numFmtId="0" fontId="39" fillId="12" borderId="0" applyNumberFormat="0" applyBorder="0" applyAlignment="0" applyProtection="0">
      <alignment vertical="center"/>
    </xf>
    <xf numFmtId="0" fontId="44" fillId="0" borderId="0" applyNumberFormat="0" applyFill="0" applyBorder="0" applyAlignment="0" applyProtection="0">
      <alignment vertical="center"/>
    </xf>
    <xf numFmtId="0" fontId="39" fillId="15" borderId="0" applyNumberFormat="0" applyBorder="0" applyAlignment="0" applyProtection="0">
      <alignment vertical="center"/>
    </xf>
    <xf numFmtId="0" fontId="32" fillId="23" borderId="0" applyNumberFormat="0" applyBorder="0" applyAlignment="0" applyProtection="0"/>
    <xf numFmtId="0" fontId="32" fillId="13" borderId="0" applyNumberFormat="0" applyBorder="0" applyAlignment="0" applyProtection="0">
      <alignment vertical="center"/>
    </xf>
    <xf numFmtId="0" fontId="39" fillId="8" borderId="0" applyNumberFormat="0" applyBorder="0" applyAlignment="0" applyProtection="0">
      <alignment vertical="center"/>
    </xf>
    <xf numFmtId="0" fontId="53" fillId="0" borderId="20" applyNumberFormat="0" applyFill="0" applyAlignment="0" applyProtection="0">
      <alignment vertical="center"/>
    </xf>
    <xf numFmtId="0" fontId="30" fillId="17" borderId="0" applyNumberFormat="0" applyBorder="0" applyAlignment="0" applyProtection="0">
      <alignment vertical="center"/>
    </xf>
    <xf numFmtId="0" fontId="32" fillId="4" borderId="0" applyNumberFormat="0" applyBorder="0" applyAlignment="0" applyProtection="0">
      <alignment vertical="center"/>
    </xf>
    <xf numFmtId="0" fontId="43" fillId="16" borderId="0" applyNumberFormat="0" applyBorder="0" applyAlignment="0" applyProtection="0">
      <alignment vertical="center"/>
    </xf>
    <xf numFmtId="0" fontId="39" fillId="12" borderId="0" applyNumberFormat="0" applyBorder="0" applyAlignment="0" applyProtection="0">
      <alignment vertical="center"/>
    </xf>
    <xf numFmtId="0" fontId="32" fillId="11" borderId="0" applyNumberFormat="0" applyBorder="0" applyAlignment="0" applyProtection="0">
      <alignment vertical="center"/>
    </xf>
    <xf numFmtId="0" fontId="39" fillId="18" borderId="0" applyNumberFormat="0" applyBorder="0" applyAlignment="0" applyProtection="0">
      <alignment vertical="center"/>
    </xf>
    <xf numFmtId="0" fontId="44" fillId="0" borderId="0" applyNumberFormat="0" applyFill="0" applyBorder="0" applyAlignment="0" applyProtection="0">
      <alignment vertical="center"/>
    </xf>
    <xf numFmtId="0" fontId="60" fillId="0" borderId="0"/>
    <xf numFmtId="0" fontId="32" fillId="20" borderId="0" applyNumberFormat="0" applyBorder="0" applyAlignment="0" applyProtection="0">
      <alignment vertical="center"/>
    </xf>
    <xf numFmtId="0" fontId="41" fillId="7" borderId="0" applyNumberFormat="0" applyBorder="0" applyAlignment="0" applyProtection="0">
      <alignment vertical="center"/>
    </xf>
    <xf numFmtId="0" fontId="32" fillId="2" borderId="0" applyNumberFormat="0" applyBorder="0" applyAlignment="0" applyProtection="0">
      <alignment vertical="center"/>
    </xf>
    <xf numFmtId="0" fontId="55" fillId="13" borderId="17" applyNumberFormat="0" applyAlignment="0" applyProtection="0">
      <alignment vertical="center"/>
    </xf>
    <xf numFmtId="0" fontId="0" fillId="0" borderId="0">
      <alignment vertical="center"/>
    </xf>
    <xf numFmtId="0" fontId="32" fillId="16" borderId="0" applyNumberFormat="0" applyBorder="0" applyAlignment="0" applyProtection="0">
      <alignment vertical="center"/>
    </xf>
    <xf numFmtId="0" fontId="51" fillId="23" borderId="19" applyNumberFormat="0" applyFont="0" applyAlignment="0" applyProtection="0">
      <alignment vertical="center"/>
    </xf>
    <xf numFmtId="0" fontId="32" fillId="9" borderId="0" applyNumberFormat="0" applyBorder="0" applyAlignment="0" applyProtection="0">
      <alignment vertical="center"/>
    </xf>
    <xf numFmtId="0" fontId="74" fillId="4" borderId="0" applyNumberFormat="0" applyBorder="0" applyAlignment="0" applyProtection="0">
      <alignment vertical="center"/>
    </xf>
    <xf numFmtId="0" fontId="46" fillId="20" borderId="0" applyNumberFormat="0" applyBorder="0" applyAlignment="0" applyProtection="0"/>
    <xf numFmtId="0" fontId="31" fillId="6" borderId="0" applyNumberFormat="0" applyBorder="0" applyAlignment="0" applyProtection="0"/>
    <xf numFmtId="0" fontId="61" fillId="0" borderId="0"/>
    <xf numFmtId="0" fontId="32" fillId="2" borderId="0" applyNumberFormat="0" applyBorder="0" applyAlignment="0" applyProtection="0">
      <alignment vertical="center"/>
    </xf>
    <xf numFmtId="0" fontId="32" fillId="17" borderId="0" applyNumberFormat="0" applyBorder="0" applyAlignment="0" applyProtection="0">
      <alignment vertical="center"/>
    </xf>
    <xf numFmtId="0" fontId="39" fillId="15" borderId="0" applyNumberFormat="0" applyBorder="0" applyAlignment="0" applyProtection="0">
      <alignment vertical="center"/>
    </xf>
    <xf numFmtId="0" fontId="32" fillId="16" borderId="0" applyNumberFormat="0" applyBorder="0" applyAlignment="0" applyProtection="0">
      <alignment vertical="center"/>
    </xf>
    <xf numFmtId="0" fontId="56" fillId="19" borderId="21" applyNumberFormat="0" applyAlignment="0" applyProtection="0">
      <alignment vertical="center"/>
    </xf>
    <xf numFmtId="0" fontId="39" fillId="9" borderId="0" applyNumberFormat="0" applyBorder="0" applyAlignment="0" applyProtection="0">
      <alignment vertical="center"/>
    </xf>
    <xf numFmtId="0" fontId="39" fillId="3" borderId="0" applyNumberFormat="0" applyBorder="0" applyAlignment="0" applyProtection="0">
      <alignment vertical="center"/>
    </xf>
    <xf numFmtId="0" fontId="32" fillId="16" borderId="0" applyNumberFormat="0" applyBorder="0" applyAlignment="0" applyProtection="0">
      <alignment vertical="center"/>
    </xf>
    <xf numFmtId="0" fontId="32" fillId="2" borderId="0" applyNumberFormat="0" applyBorder="0" applyAlignment="0" applyProtection="0">
      <alignment vertical="center"/>
    </xf>
    <xf numFmtId="0" fontId="32" fillId="11" borderId="0" applyNumberFormat="0" applyBorder="0" applyAlignment="0" applyProtection="0">
      <alignment vertical="center"/>
    </xf>
    <xf numFmtId="0" fontId="39" fillId="18" borderId="0" applyNumberFormat="0" applyBorder="0" applyAlignment="0" applyProtection="0">
      <alignment vertical="center"/>
    </xf>
    <xf numFmtId="0" fontId="39" fillId="12" borderId="0" applyNumberFormat="0" applyBorder="0" applyAlignment="0" applyProtection="0">
      <alignment vertical="center"/>
    </xf>
    <xf numFmtId="0" fontId="32" fillId="13" borderId="0" applyNumberFormat="0" applyBorder="0" applyAlignment="0" applyProtection="0">
      <alignment vertical="center"/>
    </xf>
    <xf numFmtId="0" fontId="32" fillId="17" borderId="0" applyNumberFormat="0" applyBorder="0" applyAlignment="0" applyProtection="0">
      <alignment vertical="center"/>
    </xf>
    <xf numFmtId="0" fontId="39" fillId="15" borderId="0" applyNumberFormat="0" applyBorder="0" applyAlignment="0" applyProtection="0">
      <alignment vertical="center"/>
    </xf>
    <xf numFmtId="0" fontId="0" fillId="0" borderId="0">
      <alignment vertical="center"/>
    </xf>
    <xf numFmtId="0" fontId="46" fillId="20" borderId="0" applyNumberFormat="0" applyBorder="0" applyAlignment="0" applyProtection="0">
      <alignment vertical="center"/>
    </xf>
    <xf numFmtId="0" fontId="47" fillId="21" borderId="0" applyNumberFormat="0" applyBorder="0" applyAlignment="0" applyProtection="0">
      <alignment vertical="center"/>
    </xf>
    <xf numFmtId="0" fontId="32" fillId="9" borderId="0" applyNumberFormat="0" applyBorder="0" applyAlignment="0" applyProtection="0">
      <alignment vertical="center"/>
    </xf>
    <xf numFmtId="0" fontId="48" fillId="0" borderId="18" applyNumberFormat="0" applyFill="0" applyAlignment="0" applyProtection="0">
      <alignment vertical="center"/>
    </xf>
    <xf numFmtId="0" fontId="32" fillId="16" borderId="0" applyNumberFormat="0" applyBorder="0" applyAlignment="0" applyProtection="0">
      <alignment vertical="center"/>
    </xf>
    <xf numFmtId="1" fontId="51" fillId="0" borderId="14" applyFill="0" applyProtection="0">
      <alignment horizontal="center"/>
    </xf>
    <xf numFmtId="0" fontId="32" fillId="9" borderId="0" applyNumberFormat="0" applyBorder="0" applyAlignment="0" applyProtection="0">
      <alignment vertical="center"/>
    </xf>
    <xf numFmtId="0" fontId="53" fillId="0" borderId="20" applyNumberFormat="0" applyFill="0" applyAlignment="0" applyProtection="0">
      <alignment vertical="center"/>
    </xf>
    <xf numFmtId="0" fontId="39" fillId="9" borderId="0" applyNumberFormat="0" applyBorder="0" applyAlignment="0" applyProtection="0">
      <alignment vertical="center"/>
    </xf>
    <xf numFmtId="0" fontId="32" fillId="19" borderId="0" applyNumberFormat="0" applyBorder="0" applyAlignment="0" applyProtection="0"/>
    <xf numFmtId="0" fontId="44" fillId="0" borderId="0" applyNumberFormat="0" applyFill="0" applyBorder="0" applyAlignment="0" applyProtection="0">
      <alignment vertical="center"/>
    </xf>
    <xf numFmtId="0" fontId="60" fillId="0" borderId="0"/>
    <xf numFmtId="0" fontId="39" fillId="24" borderId="0" applyNumberFormat="0" applyBorder="0" applyAlignment="0" applyProtection="0">
      <alignment vertical="center"/>
    </xf>
    <xf numFmtId="0" fontId="39" fillId="15" borderId="0" applyNumberFormat="0" applyBorder="0" applyAlignment="0" applyProtection="0">
      <alignment vertical="center"/>
    </xf>
    <xf numFmtId="0" fontId="42" fillId="10" borderId="16" applyNumberFormat="0" applyAlignment="0" applyProtection="0">
      <alignment vertical="center"/>
    </xf>
    <xf numFmtId="0" fontId="60" fillId="0" borderId="0"/>
    <xf numFmtId="0" fontId="47" fillId="21" borderId="0" applyNumberFormat="0" applyBorder="0" applyAlignment="0" applyProtection="0">
      <alignment vertical="center"/>
    </xf>
    <xf numFmtId="0" fontId="48" fillId="0" borderId="18" applyNumberFormat="0" applyFill="0" applyAlignment="0" applyProtection="0">
      <alignment vertical="center"/>
    </xf>
    <xf numFmtId="0" fontId="0" fillId="0" borderId="0">
      <alignment vertical="center"/>
    </xf>
    <xf numFmtId="0" fontId="32" fillId="17" borderId="0" applyNumberFormat="0" applyBorder="0" applyAlignment="0" applyProtection="0">
      <alignment vertical="center"/>
    </xf>
    <xf numFmtId="0" fontId="58" fillId="20" borderId="0" applyNumberFormat="0" applyBorder="0" applyAlignment="0" applyProtection="0">
      <alignment vertical="center"/>
    </xf>
    <xf numFmtId="0" fontId="39" fillId="15" borderId="0" applyNumberFormat="0" applyBorder="0" applyAlignment="0" applyProtection="0">
      <alignment vertical="center"/>
    </xf>
    <xf numFmtId="0" fontId="32" fillId="2" borderId="0" applyNumberFormat="0" applyBorder="0" applyAlignment="0" applyProtection="0">
      <alignment vertical="center"/>
    </xf>
    <xf numFmtId="0" fontId="32" fillId="16" borderId="0" applyNumberFormat="0" applyBorder="0" applyAlignment="0" applyProtection="0">
      <alignment vertical="center"/>
    </xf>
    <xf numFmtId="0" fontId="53" fillId="0" borderId="20" applyNumberFormat="0" applyFill="0" applyAlignment="0" applyProtection="0">
      <alignment vertical="center"/>
    </xf>
    <xf numFmtId="0" fontId="46" fillId="20" borderId="0" applyNumberFormat="0" applyBorder="0" applyAlignment="0" applyProtection="0">
      <alignment vertical="center"/>
    </xf>
    <xf numFmtId="0" fontId="42" fillId="10" borderId="16" applyNumberFormat="0" applyAlignment="0" applyProtection="0">
      <alignment vertical="center"/>
    </xf>
    <xf numFmtId="0" fontId="39" fillId="5" borderId="0" applyNumberFormat="0" applyBorder="0" applyAlignment="0" applyProtection="0">
      <alignment vertical="center"/>
    </xf>
    <xf numFmtId="0" fontId="32" fillId="2" borderId="0" applyNumberFormat="0" applyBorder="0" applyAlignment="0" applyProtection="0">
      <alignment vertical="center"/>
    </xf>
    <xf numFmtId="0" fontId="39" fillId="9" borderId="0" applyNumberFormat="0" applyBorder="0" applyAlignment="0" applyProtection="0">
      <alignment vertical="center"/>
    </xf>
    <xf numFmtId="0" fontId="32" fillId="16" borderId="0" applyNumberFormat="0" applyBorder="0" applyAlignment="0" applyProtection="0">
      <alignment vertical="center"/>
    </xf>
    <xf numFmtId="0" fontId="57" fillId="17" borderId="0" applyNumberFormat="0" applyBorder="0" applyAlignment="0" applyProtection="0">
      <alignment vertical="center"/>
    </xf>
    <xf numFmtId="0" fontId="32" fillId="14" borderId="0" applyNumberFormat="0" applyBorder="0" applyAlignment="0" applyProtection="0">
      <alignment vertical="center"/>
    </xf>
    <xf numFmtId="0" fontId="39" fillId="5" borderId="0" applyNumberFormat="0" applyBorder="0" applyAlignment="0" applyProtection="0">
      <alignment vertical="center"/>
    </xf>
    <xf numFmtId="0" fontId="32" fillId="4" borderId="0" applyNumberFormat="0" applyBorder="0" applyAlignment="0" applyProtection="0">
      <alignment vertical="center"/>
    </xf>
    <xf numFmtId="0" fontId="45" fillId="19" borderId="17" applyNumberFormat="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9" fillId="5" borderId="0" applyNumberFormat="0" applyBorder="0" applyAlignment="0" applyProtection="0">
      <alignment vertical="center"/>
    </xf>
    <xf numFmtId="0" fontId="32" fillId="2" borderId="0" applyNumberFormat="0" applyBorder="0" applyAlignment="0" applyProtection="0">
      <alignment vertical="center"/>
    </xf>
    <xf numFmtId="0" fontId="39" fillId="15" borderId="0" applyNumberFormat="0" applyBorder="0" applyAlignment="0" applyProtection="0">
      <alignment vertical="center"/>
    </xf>
    <xf numFmtId="0" fontId="39" fillId="27" borderId="0" applyNumberFormat="0" applyBorder="0" applyAlignment="0" applyProtection="0"/>
    <xf numFmtId="0" fontId="39" fillId="8" borderId="0" applyNumberFormat="0" applyBorder="0" applyAlignment="0" applyProtection="0">
      <alignment vertical="center"/>
    </xf>
    <xf numFmtId="0" fontId="41" fillId="5" borderId="0" applyNumberFormat="0" applyBorder="0" applyAlignment="0" applyProtection="0">
      <alignment vertical="center"/>
    </xf>
    <xf numFmtId="0" fontId="32" fillId="4" borderId="0" applyNumberFormat="0" applyBorder="0" applyAlignment="0" applyProtection="0">
      <alignment vertical="center"/>
    </xf>
    <xf numFmtId="0" fontId="51" fillId="23" borderId="19" applyNumberFormat="0" applyFont="0" applyAlignment="0" applyProtection="0">
      <alignment vertical="center"/>
    </xf>
    <xf numFmtId="0" fontId="39" fillId="5"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4" borderId="0" applyNumberFormat="0" applyBorder="0" applyAlignment="0" applyProtection="0">
      <alignment vertical="center"/>
    </xf>
    <xf numFmtId="0" fontId="31" fillId="0" borderId="22" applyNumberFormat="0" applyFill="0" applyAlignment="0" applyProtection="0">
      <alignment vertical="center"/>
    </xf>
    <xf numFmtId="0" fontId="39" fillId="15" borderId="0" applyNumberFormat="0" applyBorder="0" applyAlignment="0" applyProtection="0">
      <alignment vertical="center"/>
    </xf>
    <xf numFmtId="0" fontId="39" fillId="5" borderId="0" applyNumberFormat="0" applyBorder="0" applyAlignment="0" applyProtection="0">
      <alignment vertical="center"/>
    </xf>
    <xf numFmtId="0" fontId="51" fillId="23" borderId="19" applyNumberFormat="0" applyFont="0" applyAlignment="0" applyProtection="0">
      <alignment vertical="center"/>
    </xf>
    <xf numFmtId="0" fontId="32" fillId="17" borderId="0" applyNumberFormat="0" applyBorder="0" applyAlignment="0" applyProtection="0">
      <alignment vertical="center"/>
    </xf>
    <xf numFmtId="0" fontId="32" fillId="2" borderId="0" applyNumberFormat="0" applyBorder="0" applyAlignment="0" applyProtection="0">
      <alignment vertical="center"/>
    </xf>
    <xf numFmtId="0" fontId="46" fillId="20" borderId="0" applyNumberFormat="0" applyBorder="0" applyAlignment="0" applyProtection="0">
      <alignment vertical="center"/>
    </xf>
    <xf numFmtId="0" fontId="0" fillId="0" borderId="0">
      <alignment vertical="center"/>
    </xf>
    <xf numFmtId="0" fontId="30" fillId="20" borderId="0" applyNumberFormat="0" applyBorder="0" applyAlignment="0" applyProtection="0">
      <alignment vertical="center"/>
    </xf>
    <xf numFmtId="0" fontId="32" fillId="13" borderId="0" applyNumberFormat="0" applyBorder="0" applyAlignment="0" applyProtection="0">
      <alignment vertical="center"/>
    </xf>
    <xf numFmtId="0" fontId="47" fillId="21" borderId="0" applyNumberFormat="0" applyBorder="0" applyAlignment="0" applyProtection="0">
      <alignment vertical="center"/>
    </xf>
    <xf numFmtId="0" fontId="48" fillId="0" borderId="18" applyNumberFormat="0" applyFill="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1" fontId="18" fillId="0" borderId="1">
      <alignment vertical="center"/>
      <protection locked="0"/>
    </xf>
    <xf numFmtId="0" fontId="32" fillId="14" borderId="0" applyNumberFormat="0" applyBorder="0" applyAlignment="0" applyProtection="0">
      <alignment vertical="center"/>
    </xf>
    <xf numFmtId="0" fontId="32" fillId="14" borderId="0" applyNumberFormat="0" applyBorder="0" applyAlignment="0" applyProtection="0"/>
    <xf numFmtId="0" fontId="30" fillId="2" borderId="0" applyNumberFormat="0" applyBorder="0" applyAlignment="0" applyProtection="0">
      <alignment vertical="center"/>
    </xf>
    <xf numFmtId="0" fontId="41" fillId="3" borderId="0" applyNumberFormat="0" applyBorder="0" applyAlignment="0" applyProtection="0">
      <alignment vertical="center"/>
    </xf>
    <xf numFmtId="0" fontId="39" fillId="18" borderId="0" applyNumberFormat="0" applyBorder="0" applyAlignment="0" applyProtection="0">
      <alignment vertical="center"/>
    </xf>
    <xf numFmtId="15" fontId="51" fillId="0" borderId="0" applyFont="0" applyFill="0" applyBorder="0" applyAlignment="0" applyProtection="0"/>
    <xf numFmtId="0" fontId="32" fillId="4" borderId="0" applyNumberFormat="0" applyBorder="0" applyAlignment="0" applyProtection="0">
      <alignment vertical="center"/>
    </xf>
    <xf numFmtId="0" fontId="32" fillId="2" borderId="0" applyNumberFormat="0" applyBorder="0" applyAlignment="0" applyProtection="0">
      <alignment vertical="center"/>
    </xf>
    <xf numFmtId="0" fontId="39" fillId="12" borderId="0" applyNumberFormat="0" applyBorder="0" applyAlignment="0" applyProtection="0">
      <alignment vertical="center"/>
    </xf>
    <xf numFmtId="0" fontId="32" fillId="11" borderId="0" applyNumberFormat="0" applyBorder="0" applyAlignment="0" applyProtection="0">
      <alignment vertical="center"/>
    </xf>
    <xf numFmtId="0" fontId="39" fillId="7" borderId="0" applyNumberFormat="0" applyBorder="0" applyAlignment="0" applyProtection="0">
      <alignment vertical="center"/>
    </xf>
    <xf numFmtId="0" fontId="32" fillId="11" borderId="0" applyNumberFormat="0" applyBorder="0" applyAlignment="0" applyProtection="0">
      <alignment vertical="center"/>
    </xf>
    <xf numFmtId="0" fontId="32" fillId="7" borderId="0" applyNumberFormat="0" applyBorder="0" applyAlignment="0" applyProtection="0">
      <alignment vertical="center"/>
    </xf>
    <xf numFmtId="0" fontId="39" fillId="12" borderId="0" applyNumberFormat="0" applyBorder="0" applyAlignment="0" applyProtection="0">
      <alignment vertical="center"/>
    </xf>
    <xf numFmtId="0" fontId="44" fillId="0" borderId="0" applyNumberFormat="0" applyFill="0" applyBorder="0" applyAlignment="0" applyProtection="0">
      <alignment vertical="center"/>
    </xf>
    <xf numFmtId="0" fontId="39" fillId="12" borderId="0" applyNumberFormat="0" applyBorder="0" applyAlignment="0" applyProtection="0"/>
    <xf numFmtId="0" fontId="31" fillId="0" borderId="22" applyNumberFormat="0" applyFill="0" applyAlignment="0" applyProtection="0">
      <alignment vertical="center"/>
    </xf>
    <xf numFmtId="0" fontId="0" fillId="0" borderId="0">
      <alignment vertical="center"/>
    </xf>
    <xf numFmtId="0" fontId="39" fillId="26" borderId="0" applyNumberFormat="0" applyBorder="0" applyAlignment="0" applyProtection="0">
      <alignment vertical="center"/>
    </xf>
    <xf numFmtId="0" fontId="30" fillId="13" borderId="0" applyNumberFormat="0" applyBorder="0" applyAlignment="0" applyProtection="0">
      <alignment vertical="center"/>
    </xf>
    <xf numFmtId="0" fontId="32" fillId="20" borderId="0" applyNumberFormat="0" applyBorder="0" applyAlignment="0" applyProtection="0">
      <alignment vertical="center"/>
    </xf>
    <xf numFmtId="0" fontId="32" fillId="7" borderId="0" applyNumberFormat="0" applyBorder="0" applyAlignment="0" applyProtection="0">
      <alignment vertical="center"/>
    </xf>
    <xf numFmtId="0" fontId="51" fillId="23" borderId="19" applyNumberFormat="0" applyFont="0" applyAlignment="0" applyProtection="0">
      <alignment vertical="center"/>
    </xf>
    <xf numFmtId="0" fontId="32" fillId="17" borderId="0" applyNumberFormat="0" applyBorder="0" applyAlignment="0" applyProtection="0"/>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9" fillId="5" borderId="0" applyNumberFormat="0" applyBorder="0" applyAlignment="0" applyProtection="0">
      <alignment vertical="center"/>
    </xf>
    <xf numFmtId="0" fontId="51" fillId="23" borderId="19" applyNumberFormat="0" applyFont="0" applyAlignment="0" applyProtection="0">
      <alignment vertical="center"/>
    </xf>
    <xf numFmtId="0" fontId="32" fillId="4" borderId="0" applyNumberFormat="0" applyBorder="0" applyAlignment="0" applyProtection="0">
      <alignment vertical="center"/>
    </xf>
    <xf numFmtId="0" fontId="39" fillId="26"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xf numFmtId="0" fontId="39" fillId="15" borderId="0" applyNumberFormat="0" applyBorder="0" applyAlignment="0" applyProtection="0">
      <alignment vertical="center"/>
    </xf>
    <xf numFmtId="0" fontId="32" fillId="2" borderId="0" applyNumberFormat="0" applyBorder="0" applyAlignment="0" applyProtection="0">
      <alignment vertical="center"/>
    </xf>
    <xf numFmtId="0" fontId="39" fillId="5" borderId="0" applyNumberFormat="0" applyBorder="0" applyAlignment="0" applyProtection="0">
      <alignment vertical="center"/>
    </xf>
    <xf numFmtId="0" fontId="32" fillId="2" borderId="0" applyNumberFormat="0" applyBorder="0" applyAlignment="0" applyProtection="0">
      <alignment vertical="center"/>
    </xf>
    <xf numFmtId="0" fontId="45" fillId="19" borderId="17" applyNumberFormat="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14" borderId="0" applyNumberFormat="0" applyBorder="0" applyAlignment="0" applyProtection="0">
      <alignment vertical="center"/>
    </xf>
    <xf numFmtId="0" fontId="32" fillId="20" borderId="0" applyNumberFormat="0" applyBorder="0" applyAlignment="0" applyProtection="0">
      <alignment vertical="center"/>
    </xf>
    <xf numFmtId="0" fontId="45" fillId="19" borderId="17" applyNumberFormat="0" applyAlignment="0" applyProtection="0">
      <alignment vertical="center"/>
    </xf>
    <xf numFmtId="0" fontId="42" fillId="10" borderId="16" applyNumberFormat="0" applyAlignment="0" applyProtection="0">
      <alignment vertical="center"/>
    </xf>
    <xf numFmtId="0" fontId="30" fillId="17" borderId="0" applyNumberFormat="0" applyBorder="0" applyAlignment="0" applyProtection="0">
      <alignmen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106" fillId="0" borderId="0">
      <alignment vertical="top"/>
    </xf>
    <xf numFmtId="0" fontId="34" fillId="0" borderId="0" applyNumberFormat="0" applyFill="0" applyBorder="0" applyAlignment="0" applyProtection="0">
      <alignment vertical="center"/>
    </xf>
    <xf numFmtId="0" fontId="50" fillId="16" borderId="0" applyNumberFormat="0" applyBorder="0" applyAlignment="0" applyProtection="0">
      <alignment vertical="center"/>
    </xf>
    <xf numFmtId="0" fontId="50" fillId="4" borderId="0" applyNumberFormat="0" applyBorder="0" applyAlignment="0" applyProtection="0">
      <alignment vertical="center"/>
    </xf>
    <xf numFmtId="0" fontId="57" fillId="20" borderId="0" applyNumberFormat="0" applyBorder="0" applyAlignment="0" applyProtection="0">
      <alignment vertical="center"/>
    </xf>
    <xf numFmtId="0" fontId="39" fillId="15" borderId="0" applyNumberFormat="0" applyBorder="0" applyAlignment="0" applyProtection="0">
      <alignment vertical="center"/>
    </xf>
    <xf numFmtId="0" fontId="39" fillId="5" borderId="0" applyNumberFormat="0" applyBorder="0" applyAlignment="0" applyProtection="0">
      <alignment vertical="center"/>
    </xf>
    <xf numFmtId="0" fontId="32" fillId="2" borderId="0" applyNumberFormat="0" applyBorder="0" applyAlignment="0" applyProtection="0">
      <alignment vertical="center"/>
    </xf>
    <xf numFmtId="0" fontId="55" fillId="13" borderId="17" applyNumberFormat="0" applyAlignment="0" applyProtection="0">
      <alignment vertical="center"/>
    </xf>
    <xf numFmtId="0" fontId="53" fillId="0" borderId="20" applyNumberFormat="0" applyFill="0" applyAlignment="0" applyProtection="0">
      <alignment vertical="center"/>
    </xf>
    <xf numFmtId="0" fontId="32" fillId="17" borderId="0" applyNumberFormat="0" applyBorder="0" applyAlignment="0" applyProtection="0">
      <alignment vertical="center"/>
    </xf>
    <xf numFmtId="0" fontId="46" fillId="20" borderId="0" applyNumberFormat="0" applyBorder="0" applyAlignment="0" applyProtection="0">
      <alignment vertical="center"/>
    </xf>
    <xf numFmtId="0" fontId="44" fillId="0" borderId="0" applyNumberFormat="0" applyFill="0" applyBorder="0" applyAlignment="0" applyProtection="0">
      <alignment vertical="center"/>
    </xf>
    <xf numFmtId="0" fontId="50" fillId="16" borderId="0" applyNumberFormat="0" applyBorder="0" applyAlignment="0" applyProtection="0">
      <alignment vertical="center"/>
    </xf>
    <xf numFmtId="0" fontId="31" fillId="39" borderId="0" applyNumberFormat="0" applyBorder="0" applyAlignment="0" applyProtection="0"/>
    <xf numFmtId="0" fontId="32" fillId="2" borderId="0" applyNumberFormat="0" applyBorder="0" applyAlignment="0" applyProtection="0">
      <alignment vertical="center"/>
    </xf>
    <xf numFmtId="0" fontId="39" fillId="15" borderId="0" applyNumberFormat="0" applyBorder="0" applyAlignment="0" applyProtection="0">
      <alignment vertical="center"/>
    </xf>
    <xf numFmtId="0" fontId="74" fillId="4" borderId="0" applyNumberFormat="0" applyBorder="0" applyAlignment="0" applyProtection="0">
      <alignment vertical="center"/>
    </xf>
    <xf numFmtId="0" fontId="61" fillId="0" borderId="0"/>
    <xf numFmtId="0" fontId="39" fillId="3" borderId="0" applyNumberFormat="0" applyBorder="0" applyAlignment="0" applyProtection="0">
      <alignment vertical="center"/>
    </xf>
    <xf numFmtId="9" fontId="51" fillId="0" borderId="0" applyFont="0" applyFill="0" applyBorder="0" applyAlignment="0" applyProtection="0"/>
    <xf numFmtId="0" fontId="32" fillId="9" borderId="0" applyNumberFormat="0" applyBorder="0" applyAlignment="0" applyProtection="0">
      <alignment vertical="center"/>
    </xf>
    <xf numFmtId="0" fontId="48" fillId="0" borderId="18" applyNumberFormat="0" applyFill="0" applyAlignment="0" applyProtection="0">
      <alignment vertical="center"/>
    </xf>
    <xf numFmtId="0" fontId="32" fillId="2" borderId="0" applyNumberFormat="0" applyBorder="0" applyAlignment="0" applyProtection="0">
      <alignment vertical="center"/>
    </xf>
    <xf numFmtId="0" fontId="32" fillId="17" borderId="0" applyNumberFormat="0" applyBorder="0" applyAlignment="0" applyProtection="0">
      <alignment vertical="center"/>
    </xf>
    <xf numFmtId="0" fontId="32" fillId="9" borderId="0" applyNumberFormat="0" applyBorder="0" applyAlignment="0" applyProtection="0">
      <alignment vertical="center"/>
    </xf>
    <xf numFmtId="0" fontId="39" fillId="9" borderId="0" applyNumberFormat="0" applyBorder="0" applyAlignment="0" applyProtection="0">
      <alignment vertical="center"/>
    </xf>
    <xf numFmtId="0" fontId="39" fillId="12" borderId="0" applyNumberFormat="0" applyBorder="0" applyAlignment="0" applyProtection="0">
      <alignment vertical="center"/>
    </xf>
    <xf numFmtId="0" fontId="39" fillId="7" borderId="0" applyNumberFormat="0" applyBorder="0" applyAlignment="0" applyProtection="0">
      <alignment vertical="center"/>
    </xf>
    <xf numFmtId="0" fontId="55" fillId="13" borderId="17" applyNumberFormat="0" applyAlignment="0" applyProtection="0">
      <alignment vertical="center"/>
    </xf>
    <xf numFmtId="0" fontId="39" fillId="9" borderId="0" applyNumberFormat="0" applyBorder="0" applyAlignment="0" applyProtection="0">
      <alignment vertical="center"/>
    </xf>
    <xf numFmtId="0" fontId="32" fillId="2" borderId="0" applyNumberFormat="0" applyBorder="0" applyAlignment="0" applyProtection="0">
      <alignment vertical="center"/>
    </xf>
    <xf numFmtId="0" fontId="32" fillId="2" borderId="0" applyNumberFormat="0" applyBorder="0" applyAlignment="0" applyProtection="0">
      <alignment vertical="center"/>
    </xf>
    <xf numFmtId="0" fontId="55" fillId="13" borderId="17" applyNumberFormat="0" applyAlignment="0" applyProtection="0">
      <alignment vertical="center"/>
    </xf>
    <xf numFmtId="200" fontId="51" fillId="0" borderId="0" applyFont="0" applyFill="0" applyBorder="0" applyAlignment="0" applyProtection="0"/>
    <xf numFmtId="0" fontId="32" fillId="2" borderId="0" applyNumberFormat="0" applyBorder="0" applyAlignment="0" applyProtection="0">
      <alignment vertical="center"/>
    </xf>
    <xf numFmtId="0" fontId="32" fillId="14" borderId="0" applyNumberFormat="0" applyBorder="0" applyAlignment="0" applyProtection="0">
      <alignment vertical="center"/>
    </xf>
    <xf numFmtId="0" fontId="32" fillId="16"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2" fillId="16" borderId="0" applyNumberFormat="0" applyBorder="0" applyAlignment="0" applyProtection="0">
      <alignment vertical="center"/>
    </xf>
    <xf numFmtId="0" fontId="34" fillId="0" borderId="0" applyNumberFormat="0" applyFill="0" applyBorder="0" applyAlignment="0" applyProtection="0">
      <alignment vertical="center"/>
    </xf>
    <xf numFmtId="0" fontId="32" fillId="9" borderId="0" applyNumberFormat="0" applyBorder="0" applyAlignment="0" applyProtection="0">
      <alignment vertical="center"/>
    </xf>
    <xf numFmtId="0" fontId="39" fillId="9"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9" fillId="9" borderId="0" applyNumberFormat="0" applyBorder="0" applyAlignment="0" applyProtection="0">
      <alignment vertical="center"/>
    </xf>
    <xf numFmtId="0" fontId="55" fillId="13" borderId="17" applyNumberFormat="0" applyAlignment="0" applyProtection="0">
      <alignment vertical="center"/>
    </xf>
    <xf numFmtId="0" fontId="50" fillId="16" borderId="0" applyNumberFormat="0" applyBorder="0" applyAlignment="0" applyProtection="0">
      <alignment vertical="center"/>
    </xf>
    <xf numFmtId="0" fontId="32" fillId="2" borderId="0" applyNumberFormat="0" applyBorder="0" applyAlignment="0" applyProtection="0">
      <alignment vertical="center"/>
    </xf>
    <xf numFmtId="0" fontId="32" fillId="2" borderId="0" applyNumberFormat="0" applyBorder="0" applyAlignment="0" applyProtection="0">
      <alignment vertical="center"/>
    </xf>
    <xf numFmtId="0" fontId="47" fillId="21" borderId="0" applyNumberFormat="0" applyBorder="0" applyAlignment="0" applyProtection="0">
      <alignment vertical="center"/>
    </xf>
    <xf numFmtId="0" fontId="55" fillId="13" borderId="17" applyNumberFormat="0" applyAlignment="0" applyProtection="0">
      <alignment vertical="center"/>
    </xf>
    <xf numFmtId="0" fontId="48" fillId="0" borderId="18" applyNumberFormat="0" applyFill="0" applyAlignment="0" applyProtection="0">
      <alignment vertical="center"/>
    </xf>
    <xf numFmtId="0" fontId="39" fillId="3" borderId="0" applyNumberFormat="0" applyBorder="0" applyAlignment="0" applyProtection="0">
      <alignment vertical="center"/>
    </xf>
    <xf numFmtId="0" fontId="32" fillId="14" borderId="0" applyNumberFormat="0" applyBorder="0" applyAlignment="0" applyProtection="0">
      <alignment vertical="center"/>
    </xf>
    <xf numFmtId="0" fontId="32" fillId="2" borderId="0" applyNumberFormat="0" applyBorder="0" applyAlignment="0" applyProtection="0">
      <alignment vertical="center"/>
    </xf>
    <xf numFmtId="0" fontId="32" fillId="11" borderId="0" applyNumberFormat="0" applyBorder="0" applyAlignment="0" applyProtection="0">
      <alignment vertical="center"/>
    </xf>
    <xf numFmtId="0" fontId="39" fillId="12" borderId="0" applyNumberFormat="0" applyBorder="0" applyAlignment="0" applyProtection="0">
      <alignment vertical="center"/>
    </xf>
    <xf numFmtId="0" fontId="44" fillId="0" borderId="0" applyNumberFormat="0" applyFill="0" applyBorder="0" applyAlignment="0" applyProtection="0">
      <alignment vertical="center"/>
    </xf>
    <xf numFmtId="0" fontId="32" fillId="7" borderId="0" applyNumberFormat="0" applyBorder="0" applyAlignment="0" applyProtection="0">
      <alignment vertical="center"/>
    </xf>
    <xf numFmtId="0" fontId="32" fillId="9" borderId="0" applyNumberFormat="0" applyBorder="0" applyAlignment="0" applyProtection="0">
      <alignment vertical="center"/>
    </xf>
    <xf numFmtId="0" fontId="39" fillId="9" borderId="0" applyNumberFormat="0" applyBorder="0" applyAlignment="0" applyProtection="0">
      <alignment vertical="center"/>
    </xf>
    <xf numFmtId="0" fontId="46" fillId="20" borderId="0" applyNumberFormat="0" applyBorder="0" applyAlignment="0" applyProtection="0">
      <alignment vertical="center"/>
    </xf>
    <xf numFmtId="0" fontId="39" fillId="15" borderId="0" applyNumberFormat="0" applyBorder="0" applyAlignment="0" applyProtection="0">
      <alignment vertical="center"/>
    </xf>
    <xf numFmtId="0" fontId="39" fillId="18" borderId="0" applyNumberFormat="0" applyBorder="0" applyAlignment="0" applyProtection="0">
      <alignment vertical="center"/>
    </xf>
    <xf numFmtId="0" fontId="32" fillId="17" borderId="0" applyNumberFormat="0" applyBorder="0" applyAlignment="0" applyProtection="0">
      <alignment vertical="center"/>
    </xf>
    <xf numFmtId="0" fontId="43" fillId="16" borderId="0" applyNumberFormat="0" applyBorder="0" applyAlignment="0" applyProtection="0">
      <alignment vertical="center"/>
    </xf>
    <xf numFmtId="0" fontId="32" fillId="20" borderId="0" applyNumberFormat="0" applyBorder="0" applyAlignment="0" applyProtection="0">
      <alignment vertical="center"/>
    </xf>
    <xf numFmtId="0" fontId="57" fillId="20" borderId="0" applyNumberFormat="0" applyBorder="0" applyAlignment="0" applyProtection="0">
      <alignment vertical="center"/>
    </xf>
    <xf numFmtId="0" fontId="39" fillId="24" borderId="0" applyNumberFormat="0" applyBorder="0" applyAlignment="0" applyProtection="0">
      <alignment vertical="center"/>
    </xf>
    <xf numFmtId="0" fontId="34" fillId="0" borderId="0" applyNumberFormat="0" applyFill="0" applyBorder="0" applyAlignment="0" applyProtection="0">
      <alignment vertical="center"/>
    </xf>
    <xf numFmtId="0" fontId="41" fillId="26" borderId="0" applyNumberFormat="0" applyBorder="0" applyAlignment="0" applyProtection="0">
      <alignment vertical="center"/>
    </xf>
    <xf numFmtId="0" fontId="39" fillId="5" borderId="0" applyNumberFormat="0" applyBorder="0" applyAlignment="0" applyProtection="0">
      <alignment vertical="center"/>
    </xf>
    <xf numFmtId="0" fontId="41" fillId="26" borderId="0" applyNumberFormat="0" applyBorder="0" applyAlignment="0" applyProtection="0">
      <alignment vertical="center"/>
    </xf>
    <xf numFmtId="0" fontId="32" fillId="13" borderId="0" applyNumberFormat="0" applyBorder="0" applyAlignment="0" applyProtection="0">
      <alignment vertical="center"/>
    </xf>
    <xf numFmtId="0" fontId="32" fillId="19" borderId="0" applyNumberFormat="0" applyBorder="0" applyAlignment="0" applyProtection="0"/>
    <xf numFmtId="0" fontId="39" fillId="9" borderId="0" applyNumberFormat="0" applyBorder="0" applyAlignment="0" applyProtection="0">
      <alignment vertical="center"/>
    </xf>
    <xf numFmtId="0" fontId="39" fillId="5" borderId="0" applyNumberFormat="0" applyBorder="0" applyAlignment="0" applyProtection="0">
      <alignment vertical="center"/>
    </xf>
    <xf numFmtId="0" fontId="0" fillId="0" borderId="0"/>
    <xf numFmtId="0" fontId="32" fillId="13" borderId="0" applyNumberFormat="0" applyBorder="0" applyAlignment="0" applyProtection="0">
      <alignment vertical="center"/>
    </xf>
    <xf numFmtId="0" fontId="48" fillId="0" borderId="18" applyNumberFormat="0" applyFill="0" applyAlignment="0" applyProtection="0">
      <alignment vertical="center"/>
    </xf>
    <xf numFmtId="0" fontId="39" fillId="12" borderId="0" applyNumberFormat="0" applyBorder="0" applyAlignment="0" applyProtection="0"/>
    <xf numFmtId="0" fontId="39" fillId="15" borderId="0" applyNumberFormat="0" applyBorder="0" applyAlignment="0" applyProtection="0">
      <alignment vertical="center"/>
    </xf>
    <xf numFmtId="0" fontId="46" fillId="20" borderId="0" applyNumberFormat="0" applyBorder="0" applyAlignment="0" applyProtection="0">
      <alignment vertical="center"/>
    </xf>
    <xf numFmtId="0" fontId="58" fillId="20" borderId="0" applyNumberFormat="0" applyBorder="0" applyAlignment="0" applyProtection="0">
      <alignment vertical="center"/>
    </xf>
    <xf numFmtId="9" fontId="51" fillId="0" borderId="0" applyFont="0" applyFill="0" applyBorder="0" applyAlignment="0" applyProtection="0">
      <alignment vertical="center"/>
    </xf>
    <xf numFmtId="0" fontId="39" fillId="15" borderId="0" applyNumberFormat="0" applyBorder="0" applyAlignment="0" applyProtection="0">
      <alignment vertical="center"/>
    </xf>
    <xf numFmtId="0" fontId="32" fillId="17" borderId="0" applyNumberFormat="0" applyBorder="0" applyAlignment="0" applyProtection="0">
      <alignment vertical="center"/>
    </xf>
    <xf numFmtId="0" fontId="32" fillId="9" borderId="0" applyNumberFormat="0" applyBorder="0" applyAlignment="0" applyProtection="0">
      <alignment vertical="center"/>
    </xf>
    <xf numFmtId="0" fontId="32" fillId="2" borderId="0" applyNumberFormat="0" applyBorder="0" applyAlignment="0" applyProtection="0">
      <alignment vertical="center"/>
    </xf>
    <xf numFmtId="0" fontId="32" fillId="16" borderId="0" applyNumberFormat="0" applyBorder="0" applyAlignment="0" applyProtection="0">
      <alignment vertical="center"/>
    </xf>
    <xf numFmtId="0" fontId="32" fillId="13" borderId="0" applyNumberFormat="0" applyBorder="0" applyAlignment="0" applyProtection="0"/>
    <xf numFmtId="0" fontId="31" fillId="39" borderId="0" applyNumberFormat="0" applyBorder="0" applyAlignment="0" applyProtection="0"/>
    <xf numFmtId="0" fontId="47" fillId="21" borderId="0" applyNumberFormat="0" applyBorder="0" applyAlignment="0" applyProtection="0">
      <alignment vertical="center"/>
    </xf>
    <xf numFmtId="0" fontId="48" fillId="0" borderId="18" applyNumberFormat="0" applyFill="0" applyAlignment="0" applyProtection="0">
      <alignment vertical="center"/>
    </xf>
    <xf numFmtId="0" fontId="55" fillId="13" borderId="17" applyNumberFormat="0" applyAlignment="0" applyProtection="0">
      <alignment vertical="center"/>
    </xf>
    <xf numFmtId="0" fontId="46" fillId="20" borderId="0" applyNumberFormat="0" applyBorder="0" applyAlignment="0" applyProtection="0"/>
    <xf numFmtId="0" fontId="39" fillId="3" borderId="0" applyNumberFormat="0" applyBorder="0" applyAlignment="0" applyProtection="0">
      <alignment vertical="center"/>
    </xf>
    <xf numFmtId="0" fontId="47" fillId="21" borderId="0" applyNumberFormat="0" applyBorder="0" applyAlignment="0" applyProtection="0">
      <alignment vertical="center"/>
    </xf>
    <xf numFmtId="0" fontId="48" fillId="0" borderId="18" applyNumberFormat="0" applyFill="0" applyAlignment="0" applyProtection="0">
      <alignment vertical="center"/>
    </xf>
    <xf numFmtId="0" fontId="47" fillId="21" borderId="0" applyNumberFormat="0" applyBorder="0" applyAlignment="0" applyProtection="0">
      <alignment vertical="center"/>
    </xf>
    <xf numFmtId="0" fontId="48" fillId="0" borderId="18" applyNumberFormat="0" applyFill="0" applyAlignment="0" applyProtection="0">
      <alignment vertical="center"/>
    </xf>
    <xf numFmtId="0" fontId="39" fillId="7" borderId="0" applyNumberFormat="0" applyBorder="0" applyAlignment="0" applyProtection="0">
      <alignment vertical="center"/>
    </xf>
    <xf numFmtId="0" fontId="39" fillId="9" borderId="0" applyNumberFormat="0" applyBorder="0" applyAlignment="0" applyProtection="0">
      <alignment vertical="center"/>
    </xf>
    <xf numFmtId="0" fontId="45" fillId="19" borderId="17" applyNumberFormat="0" applyAlignment="0" applyProtection="0">
      <alignment vertical="center"/>
    </xf>
    <xf numFmtId="0" fontId="32" fillId="2" borderId="0" applyNumberFormat="0" applyBorder="0" applyAlignment="0" applyProtection="0">
      <alignment vertical="center"/>
    </xf>
    <xf numFmtId="0" fontId="53" fillId="0" borderId="20" applyNumberFormat="0" applyFill="0" applyAlignment="0" applyProtection="0">
      <alignment vertical="center"/>
    </xf>
    <xf numFmtId="0" fontId="30" fillId="13" borderId="0" applyNumberFormat="0" applyBorder="0" applyAlignment="0" applyProtection="0">
      <alignment vertical="center"/>
    </xf>
    <xf numFmtId="0" fontId="46" fillId="20" borderId="0" applyNumberFormat="0" applyBorder="0" applyAlignment="0" applyProtection="0">
      <alignment vertical="center"/>
    </xf>
    <xf numFmtId="0" fontId="47" fillId="21" borderId="0" applyNumberFormat="0" applyBorder="0" applyAlignment="0" applyProtection="0">
      <alignment vertical="center"/>
    </xf>
    <xf numFmtId="0" fontId="34" fillId="0" borderId="0" applyNumberFormat="0" applyFill="0" applyBorder="0" applyAlignment="0" applyProtection="0">
      <alignment vertical="center"/>
    </xf>
    <xf numFmtId="0" fontId="39" fillId="24" borderId="0" applyNumberFormat="0" applyBorder="0" applyAlignment="0" applyProtection="0">
      <alignment vertical="center"/>
    </xf>
    <xf numFmtId="0" fontId="47" fillId="21" borderId="0" applyNumberFormat="0" applyBorder="0" applyAlignment="0" applyProtection="0">
      <alignment vertical="center"/>
    </xf>
    <xf numFmtId="0" fontId="48" fillId="0" borderId="18" applyNumberFormat="0" applyFill="0" applyAlignment="0" applyProtection="0">
      <alignment vertical="center"/>
    </xf>
    <xf numFmtId="0" fontId="32" fillId="2" borderId="0" applyNumberFormat="0" applyBorder="0" applyAlignment="0" applyProtection="0">
      <alignment vertical="center"/>
    </xf>
    <xf numFmtId="0" fontId="39" fillId="3" borderId="0" applyNumberFormat="0" applyBorder="0" applyAlignment="0" applyProtection="0">
      <alignment vertical="center"/>
    </xf>
    <xf numFmtId="0" fontId="39" fillId="15" borderId="0" applyNumberFormat="0" applyBorder="0" applyAlignment="0" applyProtection="0">
      <alignment vertical="center"/>
    </xf>
    <xf numFmtId="0" fontId="39" fillId="27" borderId="0" applyNumberFormat="0" applyBorder="0" applyAlignment="0" applyProtection="0"/>
    <xf numFmtId="0" fontId="32" fillId="20" borderId="0" applyNumberFormat="0" applyBorder="0" applyAlignment="0" applyProtection="0">
      <alignment vertical="center"/>
    </xf>
    <xf numFmtId="0" fontId="79" fillId="0" borderId="20" applyNumberFormat="0" applyFill="0" applyAlignment="0" applyProtection="0">
      <alignment vertical="center"/>
    </xf>
    <xf numFmtId="0" fontId="31" fillId="0" borderId="22" applyNumberFormat="0" applyFill="0" applyAlignment="0" applyProtection="0">
      <alignment vertical="center"/>
    </xf>
    <xf numFmtId="0" fontId="0" fillId="0" borderId="0">
      <alignment vertical="center"/>
    </xf>
    <xf numFmtId="0" fontId="34" fillId="0" borderId="0" applyNumberFormat="0" applyFill="0" applyBorder="0" applyAlignment="0" applyProtection="0">
      <alignment vertical="center"/>
    </xf>
    <xf numFmtId="0" fontId="39" fillId="24" borderId="0" applyNumberFormat="0" applyBorder="0" applyAlignment="0" applyProtection="0">
      <alignment vertical="center"/>
    </xf>
    <xf numFmtId="0" fontId="32" fillId="4" borderId="0" applyNumberFormat="0" applyBorder="0" applyAlignment="0" applyProtection="0">
      <alignment vertical="center"/>
    </xf>
    <xf numFmtId="0" fontId="81" fillId="0" borderId="0">
      <alignment vertical="center"/>
    </xf>
    <xf numFmtId="0" fontId="108" fillId="0" borderId="0" applyNumberFormat="0" applyFill="0" applyBorder="0" applyAlignment="0" applyProtection="0">
      <alignment vertical="center"/>
    </xf>
    <xf numFmtId="0" fontId="39" fillId="3" borderId="0" applyNumberFormat="0" applyBorder="0" applyAlignment="0" applyProtection="0">
      <alignment vertical="center"/>
    </xf>
    <xf numFmtId="0" fontId="32" fillId="14" borderId="0" applyNumberFormat="0" applyBorder="0" applyAlignment="0" applyProtection="0">
      <alignment vertical="center"/>
    </xf>
    <xf numFmtId="0" fontId="39" fillId="5" borderId="0" applyNumberFormat="0" applyBorder="0" applyAlignment="0" applyProtection="0">
      <alignment vertical="center"/>
    </xf>
    <xf numFmtId="0" fontId="39" fillId="26" borderId="0" applyNumberFormat="0" applyBorder="0" applyAlignment="0" applyProtection="0">
      <alignment vertical="center"/>
    </xf>
    <xf numFmtId="0" fontId="32" fillId="13" borderId="0" applyNumberFormat="0" applyBorder="0" applyAlignment="0" applyProtection="0">
      <alignment vertical="center"/>
    </xf>
    <xf numFmtId="0" fontId="39" fillId="5" borderId="0" applyNumberFormat="0" applyBorder="0" applyAlignment="0" applyProtection="0">
      <alignment vertical="center"/>
    </xf>
    <xf numFmtId="0" fontId="39" fillId="3" borderId="0" applyNumberFormat="0" applyBorder="0" applyAlignment="0" applyProtection="0">
      <alignment vertical="center"/>
    </xf>
    <xf numFmtId="0" fontId="41" fillId="8" borderId="0" applyNumberFormat="0" applyBorder="0" applyAlignment="0" applyProtection="0">
      <alignment vertical="center"/>
    </xf>
    <xf numFmtId="0" fontId="39" fillId="18" borderId="0" applyNumberFormat="0" applyBorder="0" applyAlignment="0" applyProtection="0">
      <alignment vertical="center"/>
    </xf>
    <xf numFmtId="0" fontId="39" fillId="3" borderId="0" applyNumberFormat="0" applyBorder="0" applyAlignment="0" applyProtection="0">
      <alignment vertical="center"/>
    </xf>
    <xf numFmtId="9" fontId="51" fillId="0" borderId="0" applyFont="0" applyFill="0" applyBorder="0" applyAlignment="0" applyProtection="0"/>
    <xf numFmtId="0" fontId="53" fillId="0" borderId="20" applyNumberFormat="0" applyFill="0" applyAlignment="0" applyProtection="0">
      <alignment vertical="center"/>
    </xf>
    <xf numFmtId="0" fontId="30" fillId="4" borderId="0" applyNumberFormat="0" applyBorder="0" applyAlignment="0" applyProtection="0">
      <alignment vertical="center"/>
    </xf>
    <xf numFmtId="0" fontId="32" fillId="17" borderId="0" applyNumberFormat="0" applyBorder="0" applyAlignment="0" applyProtection="0">
      <alignment vertical="center"/>
    </xf>
    <xf numFmtId="0" fontId="32" fillId="20" borderId="0" applyNumberFormat="0" applyBorder="0" applyAlignment="0" applyProtection="0">
      <alignment vertical="center"/>
    </xf>
    <xf numFmtId="0" fontId="32" fillId="11" borderId="0" applyNumberFormat="0" applyBorder="0" applyAlignment="0" applyProtection="0">
      <alignment vertical="center"/>
    </xf>
    <xf numFmtId="0" fontId="61" fillId="0" borderId="0"/>
    <xf numFmtId="0" fontId="32" fillId="9" borderId="0" applyNumberFormat="0" applyBorder="0" applyAlignment="0" applyProtection="0">
      <alignment vertical="center"/>
    </xf>
    <xf numFmtId="0" fontId="0" fillId="0" borderId="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0" fillId="11" borderId="0" applyNumberFormat="0" applyBorder="0" applyAlignment="0" applyProtection="0">
      <alignment vertical="center"/>
    </xf>
    <xf numFmtId="0" fontId="39" fillId="15" borderId="0" applyNumberFormat="0" applyBorder="0" applyAlignment="0" applyProtection="0">
      <alignment vertical="center"/>
    </xf>
    <xf numFmtId="0" fontId="56" fillId="19" borderId="21" applyNumberFormat="0" applyAlignment="0" applyProtection="0">
      <alignment vertical="center"/>
    </xf>
    <xf numFmtId="0" fontId="39" fillId="9" borderId="0" applyNumberFormat="0" applyBorder="0" applyAlignment="0" applyProtection="0">
      <alignment vertical="center"/>
    </xf>
    <xf numFmtId="0" fontId="56" fillId="19" borderId="21" applyNumberFormat="0" applyAlignment="0" applyProtection="0">
      <alignment vertical="center"/>
    </xf>
    <xf numFmtId="0" fontId="31" fillId="0" borderId="22" applyNumberFormat="0" applyFill="0" applyAlignment="0" applyProtection="0">
      <alignment vertical="center"/>
    </xf>
    <xf numFmtId="0" fontId="53" fillId="0" borderId="20" applyNumberFormat="0" applyFill="0" applyAlignment="0" applyProtection="0">
      <alignment vertical="center"/>
    </xf>
    <xf numFmtId="0" fontId="32" fillId="16" borderId="0" applyNumberFormat="0" applyBorder="0" applyAlignment="0" applyProtection="0">
      <alignment vertical="center"/>
    </xf>
    <xf numFmtId="0" fontId="32" fillId="13" borderId="0" applyNumberFormat="0" applyBorder="0" applyAlignment="0" applyProtection="0">
      <alignment vertical="center"/>
    </xf>
    <xf numFmtId="0" fontId="51" fillId="23" borderId="19" applyNumberFormat="0" applyFont="0" applyAlignment="0" applyProtection="0">
      <alignment vertical="center"/>
    </xf>
    <xf numFmtId="0" fontId="92" fillId="0" borderId="0" applyNumberFormat="0" applyFill="0" applyBorder="0" applyAlignment="0" applyProtection="0"/>
    <xf numFmtId="0" fontId="39" fillId="9" borderId="0" applyNumberFormat="0" applyBorder="0" applyAlignment="0" applyProtection="0">
      <alignment vertical="center"/>
    </xf>
    <xf numFmtId="0" fontId="39" fillId="12" borderId="0" applyNumberFormat="0" applyBorder="0" applyAlignment="0" applyProtection="0">
      <alignment vertical="center"/>
    </xf>
    <xf numFmtId="0" fontId="32" fillId="11" borderId="0" applyNumberFormat="0" applyBorder="0" applyAlignment="0" applyProtection="0">
      <alignment vertical="center"/>
    </xf>
    <xf numFmtId="0" fontId="48" fillId="0" borderId="18" applyNumberFormat="0" applyFill="0" applyAlignment="0" applyProtection="0">
      <alignment vertical="center"/>
    </xf>
    <xf numFmtId="0" fontId="47" fillId="21" borderId="0" applyNumberFormat="0" applyBorder="0" applyAlignment="0" applyProtection="0">
      <alignment vertical="center"/>
    </xf>
    <xf numFmtId="0" fontId="61" fillId="0" borderId="0"/>
    <xf numFmtId="0" fontId="57" fillId="20" borderId="0" applyNumberFormat="0" applyBorder="0" applyAlignment="0" applyProtection="0">
      <alignment vertical="center"/>
    </xf>
    <xf numFmtId="0" fontId="32" fillId="7" borderId="0" applyNumberFormat="0" applyBorder="0" applyAlignment="0" applyProtection="0">
      <alignment vertical="center"/>
    </xf>
    <xf numFmtId="0" fontId="39" fillId="12" borderId="0" applyNumberFormat="0" applyBorder="0" applyAlignment="0" applyProtection="0">
      <alignment vertical="center"/>
    </xf>
    <xf numFmtId="0" fontId="39" fillId="8" borderId="0" applyNumberFormat="0" applyBorder="0" applyAlignment="0" applyProtection="0">
      <alignment vertical="center"/>
    </xf>
    <xf numFmtId="0" fontId="51" fillId="23" borderId="19" applyNumberFormat="0" applyFont="0" applyAlignment="0" applyProtection="0">
      <alignment vertical="center"/>
    </xf>
    <xf numFmtId="0" fontId="0" fillId="0" borderId="0">
      <alignment vertical="center"/>
    </xf>
    <xf numFmtId="0" fontId="46" fillId="20" borderId="0" applyNumberFormat="0" applyBorder="0" applyAlignment="0" applyProtection="0">
      <alignment vertical="center"/>
    </xf>
    <xf numFmtId="0" fontId="43" fillId="16" borderId="0" applyNumberFormat="0" applyBorder="0" applyAlignment="0" applyProtection="0">
      <alignment vertical="center"/>
    </xf>
    <xf numFmtId="0" fontId="39" fillId="15" borderId="0" applyNumberFormat="0" applyBorder="0" applyAlignment="0" applyProtection="0">
      <alignment vertical="center"/>
    </xf>
    <xf numFmtId="0" fontId="32" fillId="11" borderId="0" applyNumberFormat="0" applyBorder="0" applyAlignment="0" applyProtection="0">
      <alignment vertical="center"/>
    </xf>
    <xf numFmtId="0" fontId="32" fillId="20" borderId="0" applyNumberFormat="0" applyBorder="0" applyAlignment="0" applyProtection="0">
      <alignment vertical="center"/>
    </xf>
    <xf numFmtId="0" fontId="39" fillId="12" borderId="0" applyNumberFormat="0" applyBorder="0" applyAlignment="0" applyProtection="0">
      <alignment vertical="center"/>
    </xf>
    <xf numFmtId="0" fontId="39" fillId="9" borderId="0" applyNumberFormat="0" applyBorder="0" applyAlignment="0" applyProtection="0">
      <alignment vertical="center"/>
    </xf>
    <xf numFmtId="0" fontId="32" fillId="9" borderId="0" applyNumberFormat="0" applyBorder="0" applyAlignment="0" applyProtection="0">
      <alignment vertical="center"/>
    </xf>
    <xf numFmtId="0" fontId="31" fillId="6" borderId="0" applyNumberFormat="0" applyBorder="0" applyAlignment="0" applyProtection="0"/>
    <xf numFmtId="0" fontId="32" fillId="13" borderId="0" applyNumberFormat="0" applyBorder="0" applyAlignment="0" applyProtection="0"/>
    <xf numFmtId="0" fontId="32" fillId="16"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2" fillId="14" borderId="0" applyNumberFormat="0" applyBorder="0" applyAlignment="0" applyProtection="0"/>
    <xf numFmtId="0" fontId="58" fillId="20" borderId="0" applyNumberFormat="0" applyBorder="0" applyAlignment="0" applyProtection="0">
      <alignment vertical="center"/>
    </xf>
    <xf numFmtId="0" fontId="39" fillId="15" borderId="0" applyNumberFormat="0" applyBorder="0" applyAlignment="0" applyProtection="0">
      <alignment vertical="center"/>
    </xf>
    <xf numFmtId="0" fontId="32" fillId="9" borderId="0" applyNumberFormat="0" applyBorder="0" applyAlignment="0" applyProtection="0">
      <alignment vertical="center"/>
    </xf>
    <xf numFmtId="0" fontId="30" fillId="20" borderId="0" applyNumberFormat="0" applyBorder="0" applyAlignment="0" applyProtection="0">
      <alignment vertical="center"/>
    </xf>
    <xf numFmtId="0" fontId="32" fillId="7" borderId="0" applyNumberFormat="0" applyBorder="0" applyAlignment="0" applyProtection="0">
      <alignment vertical="center"/>
    </xf>
    <xf numFmtId="0" fontId="55" fillId="13" borderId="17" applyNumberFormat="0" applyAlignment="0" applyProtection="0">
      <alignment vertical="center"/>
    </xf>
    <xf numFmtId="0" fontId="44" fillId="0" borderId="0" applyNumberFormat="0" applyFill="0" applyBorder="0" applyAlignment="0" applyProtection="0">
      <alignment vertical="center"/>
    </xf>
    <xf numFmtId="0" fontId="39" fillId="7" borderId="0" applyNumberFormat="0" applyBorder="0" applyAlignment="0" applyProtection="0">
      <alignment vertical="center"/>
    </xf>
    <xf numFmtId="0" fontId="32" fillId="14" borderId="0" applyNumberFormat="0" applyBorder="0" applyAlignment="0" applyProtection="0"/>
    <xf numFmtId="0" fontId="39" fillId="15" borderId="0" applyNumberFormat="0" applyBorder="0" applyAlignment="0" applyProtection="0">
      <alignment vertical="center"/>
    </xf>
    <xf numFmtId="0" fontId="32" fillId="9" borderId="0" applyNumberFormat="0" applyBorder="0" applyAlignment="0" applyProtection="0">
      <alignment vertical="center"/>
    </xf>
    <xf numFmtId="0" fontId="39" fillId="3" borderId="0" applyNumberFormat="0" applyBorder="0" applyAlignment="0" applyProtection="0">
      <alignment vertical="center"/>
    </xf>
    <xf numFmtId="0" fontId="32" fillId="4" borderId="0" applyNumberFormat="0" applyBorder="0" applyAlignment="0" applyProtection="0">
      <alignment vertical="center"/>
    </xf>
    <xf numFmtId="0" fontId="53" fillId="0" borderId="20" applyNumberFormat="0" applyFill="0" applyAlignment="0" applyProtection="0">
      <alignment vertical="center"/>
    </xf>
    <xf numFmtId="0" fontId="30" fillId="4" borderId="0" applyNumberFormat="0" applyBorder="0" applyAlignment="0" applyProtection="0">
      <alignment vertical="center"/>
    </xf>
    <xf numFmtId="0" fontId="39" fillId="15" borderId="0" applyNumberFormat="0" applyBorder="0" applyAlignment="0" applyProtection="0">
      <alignment vertical="center"/>
    </xf>
    <xf numFmtId="0" fontId="39" fillId="27" borderId="0" applyNumberFormat="0" applyBorder="0" applyAlignment="0" applyProtection="0"/>
    <xf numFmtId="0" fontId="43" fillId="4" borderId="0" applyNumberFormat="0" applyBorder="0" applyAlignment="0" applyProtection="0">
      <alignment vertical="center"/>
    </xf>
    <xf numFmtId="0" fontId="39" fillId="18" borderId="0" applyNumberFormat="0" applyBorder="0" applyAlignment="0" applyProtection="0">
      <alignment vertical="center"/>
    </xf>
    <xf numFmtId="0" fontId="30" fillId="14" borderId="0" applyNumberFormat="0" applyBorder="0" applyAlignment="0" applyProtection="0">
      <alignment vertical="center"/>
    </xf>
    <xf numFmtId="0" fontId="39" fillId="3" borderId="0" applyNumberFormat="0" applyBorder="0" applyAlignment="0" applyProtection="0">
      <alignment vertical="center"/>
    </xf>
    <xf numFmtId="0" fontId="32" fillId="1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43" fillId="16" borderId="0" applyNumberFormat="0" applyBorder="0" applyAlignment="0" applyProtection="0">
      <alignment vertical="center"/>
    </xf>
    <xf numFmtId="0" fontId="46" fillId="20" borderId="0" applyNumberFormat="0" applyBorder="0" applyAlignment="0" applyProtection="0">
      <alignment vertical="center"/>
    </xf>
    <xf numFmtId="0" fontId="108" fillId="0" borderId="0" applyNumberFormat="0" applyFill="0" applyBorder="0" applyAlignment="0" applyProtection="0">
      <alignment vertical="center"/>
    </xf>
    <xf numFmtId="0" fontId="39" fillId="3" borderId="0" applyNumberFormat="0" applyBorder="0" applyAlignment="0" applyProtection="0">
      <alignment vertical="center"/>
    </xf>
    <xf numFmtId="0" fontId="32" fillId="14" borderId="0" applyNumberFormat="0" applyBorder="0" applyAlignment="0" applyProtection="0">
      <alignment vertical="center"/>
    </xf>
    <xf numFmtId="0" fontId="39" fillId="24" borderId="0" applyNumberFormat="0" applyBorder="0" applyAlignment="0" applyProtection="0">
      <alignment vertical="center"/>
    </xf>
    <xf numFmtId="0" fontId="32" fillId="2" borderId="0" applyNumberFormat="0" applyBorder="0" applyAlignment="0" applyProtection="0">
      <alignment vertical="center"/>
    </xf>
    <xf numFmtId="0" fontId="0" fillId="0" borderId="0">
      <alignment vertical="center"/>
    </xf>
    <xf numFmtId="0" fontId="46" fillId="20" borderId="0" applyNumberFormat="0" applyBorder="0" applyAlignment="0" applyProtection="0">
      <alignment vertical="center"/>
    </xf>
    <xf numFmtId="0" fontId="39" fillId="7" borderId="0" applyNumberFormat="0" applyBorder="0" applyAlignment="0" applyProtection="0">
      <alignment vertical="center"/>
    </xf>
    <xf numFmtId="0" fontId="112" fillId="0" borderId="0"/>
    <xf numFmtId="0" fontId="32" fillId="2" borderId="0" applyNumberFormat="0" applyBorder="0" applyAlignment="0" applyProtection="0">
      <alignment vertical="center"/>
    </xf>
    <xf numFmtId="0" fontId="39" fillId="5" borderId="0" applyNumberFormat="0" applyBorder="0" applyAlignment="0" applyProtection="0">
      <alignment vertical="center"/>
    </xf>
    <xf numFmtId="0" fontId="32" fillId="2" borderId="0" applyNumberFormat="0" applyBorder="0" applyAlignment="0" applyProtection="0">
      <alignment vertical="center"/>
    </xf>
    <xf numFmtId="0" fontId="32" fillId="4" borderId="0" applyNumberFormat="0" applyBorder="0" applyAlignment="0" applyProtection="0">
      <alignment vertical="center"/>
    </xf>
    <xf numFmtId="0" fontId="39" fillId="3" borderId="0" applyNumberFormat="0" applyBorder="0" applyAlignment="0" applyProtection="0">
      <alignment vertical="center"/>
    </xf>
    <xf numFmtId="0" fontId="39" fillId="24" borderId="0" applyNumberFormat="0" applyBorder="0" applyAlignment="0" applyProtection="0">
      <alignment vertical="center"/>
    </xf>
    <xf numFmtId="0" fontId="57" fillId="20" borderId="0" applyNumberFormat="0" applyBorder="0" applyAlignment="0" applyProtection="0">
      <alignment vertical="center"/>
    </xf>
    <xf numFmtId="0" fontId="52" fillId="0" borderId="0" applyNumberFormat="0" applyFill="0" applyBorder="0" applyAlignment="0" applyProtection="0">
      <alignment vertical="center"/>
    </xf>
    <xf numFmtId="0" fontId="39" fillId="5" borderId="0" applyNumberFormat="0" applyBorder="0" applyAlignment="0" applyProtection="0">
      <alignment vertical="center"/>
    </xf>
    <xf numFmtId="0" fontId="32" fillId="4" borderId="0" applyNumberFormat="0" applyBorder="0" applyAlignment="0" applyProtection="0">
      <alignment vertical="center"/>
    </xf>
    <xf numFmtId="0" fontId="51" fillId="23" borderId="19" applyNumberFormat="0" applyFont="0" applyAlignment="0" applyProtection="0">
      <alignment vertical="center"/>
    </xf>
    <xf numFmtId="0" fontId="32" fillId="7" borderId="0" applyNumberFormat="0" applyBorder="0" applyAlignment="0" applyProtection="0">
      <alignment vertical="center"/>
    </xf>
    <xf numFmtId="0" fontId="32" fillId="20" borderId="0" applyNumberFormat="0" applyBorder="0" applyAlignment="0" applyProtection="0">
      <alignment vertical="center"/>
    </xf>
    <xf numFmtId="0" fontId="44" fillId="0" borderId="0" applyNumberFormat="0" applyFill="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56" fillId="19" borderId="21" applyNumberFormat="0" applyAlignment="0" applyProtection="0">
      <alignment vertical="center"/>
    </xf>
    <xf numFmtId="0" fontId="39" fillId="15" borderId="0" applyNumberFormat="0" applyBorder="0" applyAlignment="0" applyProtection="0">
      <alignment vertical="center"/>
    </xf>
    <xf numFmtId="0" fontId="42" fillId="10" borderId="16" applyNumberFormat="0" applyAlignment="0" applyProtection="0">
      <alignment vertical="center"/>
    </xf>
    <xf numFmtId="0" fontId="39" fillId="8" borderId="0" applyNumberFormat="0" applyBorder="0" applyAlignment="0" applyProtection="0">
      <alignment vertical="center"/>
    </xf>
    <xf numFmtId="0" fontId="32" fillId="23" borderId="0" applyNumberFormat="0" applyBorder="0" applyAlignment="0" applyProtection="0"/>
    <xf numFmtId="0" fontId="39" fillId="15" borderId="0" applyNumberFormat="0" applyBorder="0" applyAlignment="0" applyProtection="0">
      <alignment vertical="center"/>
    </xf>
    <xf numFmtId="0" fontId="39" fillId="10" borderId="0" applyNumberFormat="0" applyBorder="0" applyAlignment="0" applyProtection="0"/>
    <xf numFmtId="0" fontId="39" fillId="15" borderId="0" applyNumberFormat="0" applyBorder="0" applyAlignment="0" applyProtection="0">
      <alignment vertical="center"/>
    </xf>
    <xf numFmtId="0" fontId="39" fillId="3" borderId="0" applyNumberFormat="0" applyBorder="0" applyAlignment="0" applyProtection="0">
      <alignment vertical="center"/>
    </xf>
    <xf numFmtId="0" fontId="32" fillId="2" borderId="0" applyNumberFormat="0" applyBorder="0" applyAlignment="0" applyProtection="0">
      <alignment vertical="center"/>
    </xf>
    <xf numFmtId="0" fontId="31" fillId="39" borderId="0" applyNumberFormat="0" applyBorder="0" applyAlignment="0" applyProtection="0"/>
    <xf numFmtId="0" fontId="39" fillId="26" borderId="0" applyNumberFormat="0" applyBorder="0" applyAlignment="0" applyProtection="0">
      <alignment vertical="center"/>
    </xf>
    <xf numFmtId="0" fontId="50" fillId="16" borderId="0" applyNumberFormat="0" applyBorder="0" applyAlignment="0" applyProtection="0">
      <alignment vertical="center"/>
    </xf>
    <xf numFmtId="0" fontId="39" fillId="15" borderId="0" applyNumberFormat="0" applyBorder="0" applyAlignment="0" applyProtection="0">
      <alignment vertical="center"/>
    </xf>
    <xf numFmtId="0" fontId="32" fillId="23" borderId="0" applyNumberFormat="0" applyBorder="0" applyAlignment="0" applyProtection="0"/>
    <xf numFmtId="0" fontId="51" fillId="23" borderId="19" applyNumberFormat="0" applyFont="0" applyAlignment="0" applyProtection="0">
      <alignment vertical="center"/>
    </xf>
    <xf numFmtId="0" fontId="51" fillId="23" borderId="19" applyNumberFormat="0" applyFont="0" applyAlignment="0" applyProtection="0">
      <alignment vertical="center"/>
    </xf>
    <xf numFmtId="0" fontId="44" fillId="0" borderId="0" applyNumberFormat="0" applyFill="0" applyBorder="0" applyAlignment="0" applyProtection="0">
      <alignment vertical="center"/>
    </xf>
    <xf numFmtId="0" fontId="32" fillId="7" borderId="0" applyNumberFormat="0" applyBorder="0" applyAlignment="0" applyProtection="0">
      <alignment vertical="center"/>
    </xf>
    <xf numFmtId="0" fontId="54" fillId="16" borderId="0" applyNumberFormat="0" applyBorder="0" applyAlignment="0" applyProtection="0">
      <alignment vertical="center"/>
    </xf>
    <xf numFmtId="0" fontId="51" fillId="23" borderId="19" applyNumberFormat="0" applyFont="0" applyAlignment="0" applyProtection="0">
      <alignment vertical="center"/>
    </xf>
    <xf numFmtId="0" fontId="105" fillId="0" borderId="0"/>
    <xf numFmtId="0" fontId="50" fillId="16" borderId="0" applyNumberFormat="0" applyBorder="0" applyAlignment="0" applyProtection="0">
      <alignment vertical="center"/>
    </xf>
    <xf numFmtId="0" fontId="32" fillId="11" borderId="0" applyNumberFormat="0" applyBorder="0" applyAlignment="0" applyProtection="0">
      <alignment vertical="center"/>
    </xf>
    <xf numFmtId="0" fontId="39" fillId="12" borderId="0" applyNumberFormat="0" applyBorder="0" applyAlignment="0" applyProtection="0">
      <alignment vertical="center"/>
    </xf>
    <xf numFmtId="0" fontId="39" fillId="8" borderId="0" applyNumberFormat="0" applyBorder="0" applyAlignment="0" applyProtection="0">
      <alignment vertical="center"/>
    </xf>
    <xf numFmtId="0" fontId="32" fillId="16" borderId="0" applyNumberFormat="0" applyBorder="0" applyAlignment="0" applyProtection="0">
      <alignment vertical="center"/>
    </xf>
    <xf numFmtId="0" fontId="32" fillId="13" borderId="0" applyNumberFormat="0" applyBorder="0" applyAlignment="0" applyProtection="0">
      <alignment vertical="center"/>
    </xf>
    <xf numFmtId="0" fontId="51" fillId="23" borderId="19" applyNumberFormat="0" applyFont="0" applyAlignment="0" applyProtection="0">
      <alignment vertical="center"/>
    </xf>
    <xf numFmtId="0" fontId="53" fillId="0" borderId="20" applyNumberFormat="0" applyFill="0" applyAlignment="0" applyProtection="0">
      <alignment vertical="center"/>
    </xf>
    <xf numFmtId="0" fontId="56" fillId="19" borderId="21" applyNumberFormat="0" applyAlignment="0" applyProtection="0">
      <alignment vertical="center"/>
    </xf>
    <xf numFmtId="0" fontId="39" fillId="9" borderId="0" applyNumberFormat="0" applyBorder="0" applyAlignment="0" applyProtection="0">
      <alignment vertical="center"/>
    </xf>
    <xf numFmtId="0" fontId="42" fillId="10" borderId="16" applyNumberFormat="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44" fillId="0" borderId="0" applyNumberFormat="0" applyFill="0" applyBorder="0" applyAlignment="0" applyProtection="0">
      <alignment vertical="center"/>
    </xf>
    <xf numFmtId="0" fontId="32" fillId="7" borderId="0" applyNumberFormat="0" applyBorder="0" applyAlignment="0" applyProtection="0">
      <alignment vertical="center"/>
    </xf>
    <xf numFmtId="14" fontId="64" fillId="0" borderId="0">
      <alignment horizontal="center" wrapText="1"/>
      <protection locked="0"/>
    </xf>
    <xf numFmtId="0" fontId="39" fillId="12" borderId="0" applyNumberFormat="0" applyBorder="0" applyAlignment="0" applyProtection="0"/>
    <xf numFmtId="0" fontId="41" fillId="5" borderId="0" applyNumberFormat="0" applyBorder="0" applyAlignment="0" applyProtection="0">
      <alignment vertical="center"/>
    </xf>
    <xf numFmtId="0" fontId="39" fillId="9" borderId="0" applyNumberFormat="0" applyBorder="0" applyAlignment="0" applyProtection="0">
      <alignment vertical="center"/>
    </xf>
    <xf numFmtId="0" fontId="44" fillId="0" borderId="0" applyNumberFormat="0" applyFill="0" applyBorder="0" applyAlignment="0" applyProtection="0">
      <alignment vertical="center"/>
    </xf>
    <xf numFmtId="0" fontId="32" fillId="2"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15" borderId="0" applyNumberFormat="0" applyBorder="0" applyAlignment="0" applyProtection="0">
      <alignment vertical="center"/>
    </xf>
    <xf numFmtId="0" fontId="32" fillId="9" borderId="0" applyNumberFormat="0" applyBorder="0" applyAlignment="0" applyProtection="0">
      <alignment vertical="center"/>
    </xf>
    <xf numFmtId="0" fontId="39" fillId="3" borderId="0" applyNumberFormat="0" applyBorder="0" applyAlignment="0" applyProtection="0">
      <alignment vertical="center"/>
    </xf>
    <xf numFmtId="0" fontId="39" fillId="9" borderId="0" applyNumberFormat="0" applyBorder="0" applyAlignment="0" applyProtection="0">
      <alignment vertical="center"/>
    </xf>
    <xf numFmtId="0" fontId="32" fillId="9" borderId="0" applyNumberFormat="0" applyBorder="0" applyAlignment="0" applyProtection="0">
      <alignment vertical="center"/>
    </xf>
    <xf numFmtId="0" fontId="46" fillId="20" borderId="0" applyNumberFormat="0" applyBorder="0" applyAlignment="0" applyProtection="0">
      <alignment vertical="center"/>
    </xf>
    <xf numFmtId="0" fontId="32" fillId="7" borderId="0" applyNumberFormat="0" applyBorder="0" applyAlignment="0" applyProtection="0">
      <alignment vertical="center"/>
    </xf>
    <xf numFmtId="0" fontId="32" fillId="14" borderId="0" applyNumberFormat="0" applyBorder="0" applyAlignment="0" applyProtection="0">
      <alignment vertical="center"/>
    </xf>
    <xf numFmtId="0" fontId="44" fillId="0" borderId="0" applyNumberFormat="0" applyFill="0" applyBorder="0" applyAlignment="0" applyProtection="0">
      <alignment vertical="center"/>
    </xf>
    <xf numFmtId="0" fontId="32" fillId="7" borderId="0" applyNumberFormat="0" applyBorder="0" applyAlignment="0" applyProtection="0">
      <alignment vertical="center"/>
    </xf>
    <xf numFmtId="0" fontId="39" fillId="9" borderId="0" applyNumberFormat="0" applyBorder="0" applyAlignment="0" applyProtection="0">
      <alignment vertical="center"/>
    </xf>
    <xf numFmtId="0" fontId="41" fillId="15" borderId="0" applyNumberFormat="0" applyBorder="0" applyAlignment="0" applyProtection="0">
      <alignment vertical="center"/>
    </xf>
    <xf numFmtId="0" fontId="39" fillId="12" borderId="0" applyNumberFormat="0" applyBorder="0" applyAlignment="0" applyProtection="0">
      <alignment vertical="center"/>
    </xf>
    <xf numFmtId="0" fontId="48" fillId="0" borderId="18" applyNumberFormat="0" applyFill="0" applyAlignment="0" applyProtection="0">
      <alignment vertical="center"/>
    </xf>
    <xf numFmtId="0" fontId="32" fillId="9" borderId="0" applyNumberFormat="0" applyBorder="0" applyAlignment="0" applyProtection="0">
      <alignment vertical="center"/>
    </xf>
    <xf numFmtId="0" fontId="32" fillId="14" borderId="0" applyNumberFormat="0" applyBorder="0" applyAlignment="0" applyProtection="0">
      <alignment vertical="center"/>
    </xf>
    <xf numFmtId="0" fontId="43" fillId="16" borderId="0" applyNumberFormat="0" applyBorder="0" applyAlignment="0" applyProtection="0">
      <alignment vertical="center"/>
    </xf>
    <xf numFmtId="0" fontId="39" fillId="9" borderId="0" applyNumberFormat="0" applyBorder="0" applyAlignment="0" applyProtection="0">
      <alignment vertical="center"/>
    </xf>
    <xf numFmtId="0" fontId="41" fillId="12" borderId="0" applyNumberFormat="0" applyBorder="0" applyAlignment="0" applyProtection="0">
      <alignment vertical="center"/>
    </xf>
    <xf numFmtId="0" fontId="68" fillId="16" borderId="0" applyNumberFormat="0" applyBorder="0" applyAlignment="0" applyProtection="0"/>
    <xf numFmtId="0" fontId="55" fillId="13" borderId="17" applyNumberFormat="0" applyAlignment="0" applyProtection="0">
      <alignment vertical="center"/>
    </xf>
    <xf numFmtId="0" fontId="39" fillId="12" borderId="0" applyNumberFormat="0" applyBorder="0" applyAlignment="0" applyProtection="0">
      <alignment vertical="center"/>
    </xf>
    <xf numFmtId="0" fontId="0" fillId="0" borderId="0">
      <alignment vertical="center"/>
    </xf>
    <xf numFmtId="0" fontId="39" fillId="26" borderId="0" applyNumberFormat="0" applyBorder="0" applyAlignment="0" applyProtection="0">
      <alignment vertical="center"/>
    </xf>
    <xf numFmtId="0" fontId="31" fillId="0" borderId="22" applyNumberFormat="0" applyFill="0" applyAlignment="0" applyProtection="0">
      <alignment vertical="center"/>
    </xf>
    <xf numFmtId="0" fontId="31" fillId="6" borderId="0" applyNumberFormat="0" applyBorder="0" applyAlignment="0" applyProtection="0"/>
    <xf numFmtId="0" fontId="32" fillId="4" borderId="0" applyNumberFormat="0" applyBorder="0" applyAlignment="0" applyProtection="0">
      <alignment vertical="center"/>
    </xf>
    <xf numFmtId="0" fontId="42" fillId="10" borderId="16" applyNumberFormat="0" applyAlignment="0" applyProtection="0">
      <alignment vertical="center"/>
    </xf>
    <xf numFmtId="201" fontId="51" fillId="0" borderId="0" applyFont="0" applyFill="0" applyBorder="0" applyAlignment="0" applyProtection="0"/>
    <xf numFmtId="0" fontId="39" fillId="12" borderId="0" applyNumberFormat="0" applyBorder="0" applyAlignment="0" applyProtection="0">
      <alignment vertical="center"/>
    </xf>
    <xf numFmtId="0" fontId="44" fillId="0" borderId="0" applyNumberFormat="0" applyFill="0" applyBorder="0" applyAlignment="0" applyProtection="0">
      <alignment vertical="center"/>
    </xf>
    <xf numFmtId="0" fontId="39" fillId="3" borderId="0" applyNumberFormat="0" applyBorder="0" applyAlignment="0" applyProtection="0">
      <alignment vertical="center"/>
    </xf>
    <xf numFmtId="0" fontId="32" fillId="2" borderId="0" applyNumberFormat="0" applyBorder="0" applyAlignment="0" applyProtection="0">
      <alignment vertical="center"/>
    </xf>
    <xf numFmtId="0" fontId="39" fillId="24" borderId="0" applyNumberFormat="0" applyBorder="0" applyAlignment="0" applyProtection="0">
      <alignment vertical="center"/>
    </xf>
    <xf numFmtId="0" fontId="39" fillId="9" borderId="0" applyNumberFormat="0" applyBorder="0" applyAlignment="0" applyProtection="0">
      <alignment vertical="center"/>
    </xf>
    <xf numFmtId="0" fontId="32" fillId="19" borderId="0" applyNumberFormat="0" applyBorder="0" applyAlignment="0" applyProtection="0"/>
    <xf numFmtId="0" fontId="41" fillId="8" borderId="0" applyNumberFormat="0" applyBorder="0" applyAlignment="0" applyProtection="0">
      <alignment vertical="center"/>
    </xf>
    <xf numFmtId="0" fontId="50" fillId="16" borderId="0" applyNumberFormat="0" applyBorder="0" applyAlignment="0" applyProtection="0">
      <alignment vertical="center"/>
    </xf>
    <xf numFmtId="0" fontId="39" fillId="15" borderId="0" applyNumberFormat="0" applyBorder="0" applyAlignment="0" applyProtection="0">
      <alignment vertical="center"/>
    </xf>
    <xf numFmtId="0" fontId="34" fillId="0" borderId="0" applyNumberFormat="0" applyFill="0" applyBorder="0" applyAlignment="0" applyProtection="0">
      <alignment vertical="center"/>
    </xf>
    <xf numFmtId="0" fontId="39" fillId="3"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9" fillId="3" borderId="0" applyNumberFormat="0" applyBorder="0" applyAlignment="0" applyProtection="0">
      <alignment vertical="center"/>
    </xf>
    <xf numFmtId="0" fontId="55" fillId="13" borderId="17" applyNumberFormat="0" applyAlignment="0" applyProtection="0">
      <alignment vertical="center"/>
    </xf>
    <xf numFmtId="0" fontId="0" fillId="0" borderId="0">
      <alignment vertical="center"/>
    </xf>
    <xf numFmtId="0" fontId="55" fillId="13" borderId="17" applyNumberFormat="0" applyAlignment="0" applyProtection="0">
      <alignment vertical="center"/>
    </xf>
    <xf numFmtId="0" fontId="51" fillId="23" borderId="19" applyNumberFormat="0" applyFont="0" applyAlignment="0" applyProtection="0">
      <alignment vertical="center"/>
    </xf>
    <xf numFmtId="0" fontId="45" fillId="19" borderId="17" applyNumberFormat="0" applyAlignment="0" applyProtection="0">
      <alignment vertical="center"/>
    </xf>
    <xf numFmtId="0" fontId="39" fillId="26" borderId="0" applyNumberFormat="0" applyBorder="0" applyAlignment="0" applyProtection="0">
      <alignment vertical="center"/>
    </xf>
    <xf numFmtId="0" fontId="39" fillId="8" borderId="0" applyNumberFormat="0" applyBorder="0" applyAlignment="0" applyProtection="0">
      <alignment vertical="center"/>
    </xf>
    <xf numFmtId="0" fontId="39" fillId="12" borderId="0" applyNumberFormat="0" applyBorder="0" applyAlignment="0" applyProtection="0">
      <alignment vertical="center"/>
    </xf>
    <xf numFmtId="0" fontId="34" fillId="0" borderId="0" applyNumberFormat="0" applyFill="0" applyBorder="0" applyAlignment="0" applyProtection="0">
      <alignment vertical="center"/>
    </xf>
    <xf numFmtId="0" fontId="39" fillId="24" borderId="0" applyNumberFormat="0" applyBorder="0" applyAlignment="0" applyProtection="0">
      <alignment vertical="center"/>
    </xf>
    <xf numFmtId="0" fontId="51" fillId="23" borderId="19" applyNumberFormat="0" applyFont="0" applyAlignment="0" applyProtection="0">
      <alignment vertical="center"/>
    </xf>
    <xf numFmtId="0" fontId="39" fillId="7" borderId="0" applyNumberFormat="0" applyBorder="0" applyAlignment="0" applyProtection="0">
      <alignment vertical="center"/>
    </xf>
    <xf numFmtId="0" fontId="32" fillId="7" borderId="0" applyNumberFormat="0" applyBorder="0" applyAlignment="0" applyProtection="0">
      <alignment vertical="center"/>
    </xf>
    <xf numFmtId="0" fontId="104" fillId="0" borderId="0" applyNumberFormat="0" applyFill="0" applyBorder="0" applyAlignment="0" applyProtection="0">
      <alignment vertical="center"/>
    </xf>
    <xf numFmtId="0" fontId="39" fillId="9" borderId="0" applyNumberFormat="0" applyBorder="0" applyAlignment="0" applyProtection="0">
      <alignment vertical="center"/>
    </xf>
    <xf numFmtId="0" fontId="32" fillId="19" borderId="0" applyNumberFormat="0" applyBorder="0" applyAlignment="0" applyProtection="0"/>
    <xf numFmtId="0" fontId="39" fillId="3" borderId="0" applyNumberFormat="0" applyBorder="0" applyAlignment="0" applyProtection="0">
      <alignment vertical="center"/>
    </xf>
    <xf numFmtId="0" fontId="32" fillId="2" borderId="0" applyNumberFormat="0" applyBorder="0" applyAlignment="0" applyProtection="0">
      <alignment vertical="center"/>
    </xf>
    <xf numFmtId="0" fontId="32" fillId="17" borderId="0" applyNumberFormat="0" applyBorder="0" applyAlignment="0" applyProtection="0"/>
    <xf numFmtId="0" fontId="55" fillId="13" borderId="17" applyNumberFormat="0" applyAlignment="0" applyProtection="0">
      <alignment vertical="center"/>
    </xf>
    <xf numFmtId="0" fontId="53" fillId="0" borderId="20" applyNumberFormat="0" applyFill="0" applyAlignment="0" applyProtection="0">
      <alignment vertical="center"/>
    </xf>
    <xf numFmtId="0" fontId="46" fillId="20" borderId="0" applyNumberFormat="0" applyBorder="0" applyAlignment="0" applyProtection="0">
      <alignment vertical="center"/>
    </xf>
    <xf numFmtId="0" fontId="32" fillId="17" borderId="0" applyNumberFormat="0" applyBorder="0" applyAlignment="0" applyProtection="0">
      <alignment vertical="center"/>
    </xf>
    <xf numFmtId="0" fontId="74" fillId="4" borderId="0" applyNumberFormat="0" applyBorder="0" applyAlignment="0" applyProtection="0">
      <alignment vertical="center"/>
    </xf>
    <xf numFmtId="179" fontId="110" fillId="0" borderId="0"/>
    <xf numFmtId="0" fontId="3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32" fillId="7" borderId="0" applyNumberFormat="0" applyBorder="0" applyAlignment="0" applyProtection="0">
      <alignment vertical="center"/>
    </xf>
    <xf numFmtId="0" fontId="29" fillId="0" borderId="22" applyNumberFormat="0" applyFill="0" applyAlignment="0" applyProtection="0">
      <alignment vertical="center"/>
    </xf>
    <xf numFmtId="0" fontId="39" fillId="5" borderId="0" applyNumberFormat="0" applyBorder="0" applyAlignment="0" applyProtection="0">
      <alignment vertical="center"/>
    </xf>
    <xf numFmtId="0" fontId="39" fillId="19" borderId="0" applyNumberFormat="0" applyBorder="0" applyAlignment="0" applyProtection="0"/>
    <xf numFmtId="0" fontId="51" fillId="23" borderId="19" applyNumberFormat="0" applyFont="0" applyAlignment="0" applyProtection="0">
      <alignment vertical="center"/>
    </xf>
    <xf numFmtId="0" fontId="108" fillId="0" borderId="0" applyNumberFormat="0" applyFill="0" applyBorder="0" applyAlignment="0" applyProtection="0">
      <alignment vertical="center"/>
    </xf>
    <xf numFmtId="0" fontId="39" fillId="3" borderId="0" applyNumberFormat="0" applyBorder="0" applyAlignment="0" applyProtection="0">
      <alignment vertical="center"/>
    </xf>
    <xf numFmtId="0" fontId="32" fillId="14" borderId="0" applyNumberFormat="0" applyBorder="0" applyAlignment="0" applyProtection="0">
      <alignment vertical="center"/>
    </xf>
    <xf numFmtId="0" fontId="39" fillId="15" borderId="0" applyNumberFormat="0" applyBorder="0" applyAlignment="0" applyProtection="0">
      <alignment vertical="center"/>
    </xf>
    <xf numFmtId="0" fontId="32" fillId="7" borderId="0" applyNumberFormat="0" applyBorder="0" applyAlignment="0" applyProtection="0">
      <alignment vertical="center"/>
    </xf>
    <xf numFmtId="0" fontId="32" fillId="13" borderId="0" applyNumberFormat="0" applyBorder="0" applyAlignment="0" applyProtection="0">
      <alignment vertical="center"/>
    </xf>
    <xf numFmtId="0" fontId="51" fillId="23" borderId="19" applyNumberFormat="0" applyFont="0" applyAlignment="0" applyProtection="0">
      <alignment vertical="center"/>
    </xf>
    <xf numFmtId="0" fontId="44" fillId="0" borderId="0" applyNumberFormat="0" applyFill="0" applyBorder="0" applyAlignment="0" applyProtection="0">
      <alignment vertical="center"/>
    </xf>
    <xf numFmtId="0" fontId="46" fillId="20" borderId="0" applyNumberFormat="0" applyBorder="0" applyAlignment="0" applyProtection="0">
      <alignment vertical="center"/>
    </xf>
    <xf numFmtId="0" fontId="39" fillId="7" borderId="0" applyNumberFormat="0" applyBorder="0" applyAlignment="0" applyProtection="0">
      <alignment vertical="center"/>
    </xf>
    <xf numFmtId="0" fontId="46" fillId="20" borderId="0" applyNumberFormat="0" applyBorder="0" applyAlignment="0" applyProtection="0">
      <alignment vertical="center"/>
    </xf>
    <xf numFmtId="0" fontId="51" fillId="23" borderId="19" applyNumberFormat="0" applyFont="0" applyAlignment="0" applyProtection="0">
      <alignment vertical="center"/>
    </xf>
    <xf numFmtId="0" fontId="46" fillId="20" borderId="0" applyNumberFormat="0" applyBorder="0" applyAlignment="0" applyProtection="0">
      <alignment vertical="center"/>
    </xf>
    <xf numFmtId="0" fontId="53" fillId="0" borderId="20" applyNumberFormat="0" applyFill="0" applyAlignment="0" applyProtection="0">
      <alignment vertical="center"/>
    </xf>
    <xf numFmtId="0" fontId="56" fillId="19" borderId="21" applyNumberFormat="0" applyAlignment="0" applyProtection="0">
      <alignment vertical="center"/>
    </xf>
    <xf numFmtId="0" fontId="32" fillId="16" borderId="0" applyNumberFormat="0" applyBorder="0" applyAlignment="0" applyProtection="0">
      <alignment vertical="center"/>
    </xf>
    <xf numFmtId="0" fontId="39" fillId="9" borderId="0" applyNumberFormat="0" applyBorder="0" applyAlignment="0" applyProtection="0">
      <alignment vertical="center"/>
    </xf>
    <xf numFmtId="0" fontId="32" fillId="14" borderId="0" applyNumberFormat="0" applyBorder="0" applyAlignment="0" applyProtection="0"/>
    <xf numFmtId="0" fontId="32" fillId="9" borderId="0" applyNumberFormat="0" applyBorder="0" applyAlignment="0" applyProtection="0">
      <alignment vertical="center"/>
    </xf>
    <xf numFmtId="0" fontId="50" fillId="16" borderId="0" applyNumberFormat="0" applyBorder="0" applyAlignment="0" applyProtection="0">
      <alignment vertical="center"/>
    </xf>
    <xf numFmtId="0" fontId="0" fillId="0" borderId="0">
      <alignment vertical="center"/>
    </xf>
    <xf numFmtId="0" fontId="31" fillId="0" borderId="22" applyNumberFormat="0" applyFill="0" applyAlignment="0" applyProtection="0">
      <alignment vertical="center"/>
    </xf>
    <xf numFmtId="0" fontId="39" fillId="26" borderId="0" applyNumberFormat="0" applyBorder="0" applyAlignment="0" applyProtection="0">
      <alignment vertical="center"/>
    </xf>
    <xf numFmtId="0" fontId="43" fillId="16" borderId="0" applyNumberFormat="0" applyBorder="0" applyAlignment="0" applyProtection="0">
      <alignment vertical="center"/>
    </xf>
    <xf numFmtId="0" fontId="47" fillId="21" borderId="0" applyNumberFormat="0" applyBorder="0" applyAlignment="0" applyProtection="0">
      <alignment vertical="center"/>
    </xf>
    <xf numFmtId="0" fontId="48" fillId="0" borderId="18" applyNumberFormat="0" applyFill="0" applyAlignment="0" applyProtection="0">
      <alignment vertical="center"/>
    </xf>
    <xf numFmtId="0" fontId="32" fillId="14" borderId="0" applyNumberFormat="0" applyBorder="0" applyAlignment="0" applyProtection="0">
      <alignment vertical="center"/>
    </xf>
    <xf numFmtId="0" fontId="32" fillId="2" borderId="0" applyNumberFormat="0" applyBorder="0" applyAlignment="0" applyProtection="0">
      <alignment vertical="center"/>
    </xf>
    <xf numFmtId="0" fontId="55" fillId="13" borderId="17" applyNumberFormat="0" applyAlignment="0" applyProtection="0">
      <alignment vertical="center"/>
    </xf>
    <xf numFmtId="0" fontId="48" fillId="0" borderId="18" applyNumberFormat="0" applyFill="0" applyAlignment="0" applyProtection="0">
      <alignment vertical="center"/>
    </xf>
    <xf numFmtId="0" fontId="39" fillId="5" borderId="0" applyNumberFormat="0" applyBorder="0" applyAlignment="0" applyProtection="0">
      <alignment vertical="center"/>
    </xf>
    <xf numFmtId="0" fontId="39" fillId="19" borderId="0" applyNumberFormat="0" applyBorder="0" applyAlignment="0" applyProtection="0"/>
    <xf numFmtId="0" fontId="51" fillId="23" borderId="19" applyNumberFormat="0" applyFont="0" applyAlignment="0" applyProtection="0">
      <alignment vertical="center"/>
    </xf>
    <xf numFmtId="0" fontId="32" fillId="2" borderId="0" applyNumberFormat="0" applyBorder="0" applyAlignment="0" applyProtection="0">
      <alignment vertical="center"/>
    </xf>
    <xf numFmtId="0" fontId="57" fillId="20" borderId="0" applyNumberFormat="0" applyBorder="0" applyAlignment="0" applyProtection="0">
      <alignment vertical="center"/>
    </xf>
    <xf numFmtId="0" fontId="39" fillId="9" borderId="0" applyNumberFormat="0" applyBorder="0" applyAlignment="0" applyProtection="0">
      <alignment vertical="center"/>
    </xf>
    <xf numFmtId="0" fontId="39" fillId="15" borderId="0" applyNumberFormat="0" applyBorder="0" applyAlignment="0" applyProtection="0">
      <alignment vertical="center"/>
    </xf>
    <xf numFmtId="0" fontId="32" fillId="9" borderId="0" applyNumberFormat="0" applyBorder="0" applyAlignment="0" applyProtection="0">
      <alignment vertical="center"/>
    </xf>
    <xf numFmtId="0" fontId="41" fillId="9" borderId="0" applyNumberFormat="0" applyBorder="0" applyAlignment="0" applyProtection="0">
      <alignment vertical="center"/>
    </xf>
    <xf numFmtId="0" fontId="30" fillId="9" borderId="0" applyNumberFormat="0" applyBorder="0" applyAlignment="0" applyProtection="0">
      <alignment vertical="center"/>
    </xf>
    <xf numFmtId="0" fontId="39" fillId="5" borderId="0" applyNumberFormat="0" applyBorder="0" applyAlignment="0" applyProtection="0">
      <alignment vertical="center"/>
    </xf>
    <xf numFmtId="0" fontId="43" fillId="16" borderId="0" applyNumberFormat="0" applyBorder="0" applyAlignment="0" applyProtection="0">
      <alignment vertical="center"/>
    </xf>
    <xf numFmtId="0" fontId="73" fillId="0" borderId="0"/>
    <xf numFmtId="0" fontId="32" fillId="4" borderId="0" applyNumberFormat="0" applyBorder="0" applyAlignment="0" applyProtection="0">
      <alignment vertical="center"/>
    </xf>
    <xf numFmtId="0" fontId="39" fillId="7" borderId="0" applyNumberFormat="0" applyBorder="0" applyAlignment="0" applyProtection="0">
      <alignment vertical="center"/>
    </xf>
    <xf numFmtId="0" fontId="39" fillId="24" borderId="0" applyNumberFormat="0" applyBorder="0" applyAlignment="0" applyProtection="0">
      <alignment vertical="center"/>
    </xf>
    <xf numFmtId="0" fontId="39" fillId="7" borderId="0" applyNumberFormat="0" applyBorder="0" applyAlignment="0" applyProtection="0">
      <alignment vertical="center"/>
    </xf>
    <xf numFmtId="0" fontId="32" fillId="20" borderId="0" applyNumberFormat="0" applyBorder="0" applyAlignment="0" applyProtection="0">
      <alignment vertical="center"/>
    </xf>
    <xf numFmtId="0" fontId="39" fillId="9" borderId="0" applyNumberFormat="0" applyBorder="0" applyAlignment="0" applyProtection="0">
      <alignment vertical="center"/>
    </xf>
    <xf numFmtId="0" fontId="30" fillId="7" borderId="0" applyNumberFormat="0" applyBorder="0" applyAlignment="0" applyProtection="0">
      <alignment vertical="center"/>
    </xf>
    <xf numFmtId="0" fontId="39" fillId="5" borderId="0" applyNumberFormat="0" applyBorder="0" applyAlignment="0" applyProtection="0">
      <alignment vertical="center"/>
    </xf>
    <xf numFmtId="0" fontId="39" fillId="5" borderId="0" applyNumberFormat="0" applyBorder="0" applyAlignment="0" applyProtection="0">
      <alignment vertical="center"/>
    </xf>
    <xf numFmtId="0" fontId="32" fillId="19" borderId="0" applyNumberFormat="0" applyBorder="0" applyAlignment="0" applyProtection="0"/>
    <xf numFmtId="0" fontId="32" fillId="4" borderId="0" applyNumberFormat="0" applyBorder="0" applyAlignment="0" applyProtection="0">
      <alignment vertical="center"/>
    </xf>
    <xf numFmtId="0" fontId="39" fillId="9" borderId="0" applyNumberFormat="0" applyBorder="0" applyAlignment="0" applyProtection="0">
      <alignment vertical="center"/>
    </xf>
    <xf numFmtId="0" fontId="32" fillId="19" borderId="0" applyNumberFormat="0" applyBorder="0" applyAlignment="0" applyProtection="0"/>
    <xf numFmtId="0" fontId="32" fillId="14" borderId="0" applyNumberFormat="0" applyBorder="0" applyAlignment="0" applyProtection="0">
      <alignment vertical="center"/>
    </xf>
    <xf numFmtId="0" fontId="39" fillId="2" borderId="0" applyNumberFormat="0" applyBorder="0" applyAlignment="0" applyProtection="0"/>
    <xf numFmtId="0" fontId="32" fillId="4" borderId="0" applyNumberFormat="0" applyBorder="0" applyAlignment="0" applyProtection="0">
      <alignment vertical="center"/>
    </xf>
    <xf numFmtId="0" fontId="41" fillId="5" borderId="0" applyNumberFormat="0" applyBorder="0" applyAlignment="0" applyProtection="0">
      <alignment vertical="center"/>
    </xf>
    <xf numFmtId="0" fontId="55" fillId="13" borderId="17" applyNumberFormat="0" applyAlignment="0" applyProtection="0">
      <alignment vertical="center"/>
    </xf>
    <xf numFmtId="0" fontId="39" fillId="3" borderId="0" applyNumberFormat="0" applyBorder="0" applyAlignment="0" applyProtection="0">
      <alignment vertical="center"/>
    </xf>
    <xf numFmtId="0" fontId="32" fillId="14" borderId="0" applyNumberFormat="0" applyBorder="0" applyAlignment="0" applyProtection="0">
      <alignment vertical="center"/>
    </xf>
    <xf numFmtId="0" fontId="32" fillId="4" borderId="0" applyNumberFormat="0" applyBorder="0" applyAlignment="0" applyProtection="0">
      <alignment vertical="center"/>
    </xf>
    <xf numFmtId="0" fontId="30" fillId="16" borderId="0" applyNumberFormat="0" applyBorder="0" applyAlignment="0" applyProtection="0">
      <alignment vertical="center"/>
    </xf>
    <xf numFmtId="0" fontId="32" fillId="7" borderId="0" applyNumberFormat="0" applyBorder="0" applyAlignment="0" applyProtection="0">
      <alignment vertical="center"/>
    </xf>
    <xf numFmtId="0" fontId="42" fillId="10" borderId="16" applyNumberFormat="0" applyAlignment="0" applyProtection="0">
      <alignment vertical="center"/>
    </xf>
    <xf numFmtId="0" fontId="55" fillId="13" borderId="17" applyNumberFormat="0" applyAlignment="0" applyProtection="0">
      <alignment vertical="center"/>
    </xf>
    <xf numFmtId="0" fontId="41" fillId="5" borderId="0" applyNumberFormat="0" applyBorder="0" applyAlignment="0" applyProtection="0">
      <alignment vertical="center"/>
    </xf>
    <xf numFmtId="0" fontId="51" fillId="23" borderId="19" applyNumberFormat="0" applyFont="0" applyAlignment="0" applyProtection="0">
      <alignment vertical="center"/>
    </xf>
    <xf numFmtId="0" fontId="39" fillId="2" borderId="0" applyNumberFormat="0" applyBorder="0" applyAlignment="0" applyProtection="0"/>
    <xf numFmtId="0" fontId="34" fillId="0" borderId="0" applyNumberFormat="0" applyFill="0" applyBorder="0" applyAlignment="0" applyProtection="0">
      <alignment vertical="center"/>
    </xf>
    <xf numFmtId="0" fontId="39" fillId="24" borderId="0" applyNumberFormat="0" applyBorder="0" applyAlignment="0" applyProtection="0">
      <alignment vertical="center"/>
    </xf>
    <xf numFmtId="0" fontId="39" fillId="8" borderId="0" applyNumberFormat="0" applyBorder="0" applyAlignment="0" applyProtection="0">
      <alignment vertical="center"/>
    </xf>
    <xf numFmtId="0" fontId="58" fillId="20" borderId="0" applyNumberFormat="0" applyBorder="0" applyAlignment="0" applyProtection="0">
      <alignment vertical="center"/>
    </xf>
    <xf numFmtId="0" fontId="32" fillId="13" borderId="0" applyNumberFormat="0" applyBorder="0" applyAlignment="0" applyProtection="0">
      <alignment vertical="center"/>
    </xf>
    <xf numFmtId="0" fontId="48" fillId="0" borderId="18" applyNumberFormat="0" applyFill="0" applyAlignment="0" applyProtection="0">
      <alignment vertical="center"/>
    </xf>
    <xf numFmtId="0" fontId="31" fillId="39" borderId="0" applyNumberFormat="0" applyBorder="0" applyAlignment="0" applyProtection="0"/>
    <xf numFmtId="0" fontId="58" fillId="20" borderId="0" applyNumberFormat="0" applyBorder="0" applyAlignment="0" applyProtection="0">
      <alignment vertical="center"/>
    </xf>
    <xf numFmtId="0" fontId="39" fillId="26" borderId="0" applyNumberFormat="0" applyBorder="0" applyAlignment="0" applyProtection="0">
      <alignment vertical="center"/>
    </xf>
    <xf numFmtId="0" fontId="32" fillId="14" borderId="0" applyNumberFormat="0" applyBorder="0" applyAlignment="0" applyProtection="0"/>
    <xf numFmtId="0" fontId="39" fillId="9" borderId="0" applyNumberFormat="0" applyBorder="0" applyAlignment="0" applyProtection="0">
      <alignment vertical="center"/>
    </xf>
    <xf numFmtId="0" fontId="32" fillId="2" borderId="0" applyNumberFormat="0" applyBorder="0" applyAlignment="0" applyProtection="0">
      <alignment vertical="center"/>
    </xf>
    <xf numFmtId="0" fontId="32" fillId="16" borderId="0" applyNumberFormat="0" applyBorder="0" applyAlignment="0" applyProtection="0">
      <alignment vertical="center"/>
    </xf>
    <xf numFmtId="0" fontId="53" fillId="0" borderId="20" applyNumberFormat="0" applyFill="0" applyAlignment="0" applyProtection="0">
      <alignment vertical="center"/>
    </xf>
    <xf numFmtId="0" fontId="32" fillId="9" borderId="0" applyNumberFormat="0" applyBorder="0" applyAlignment="0" applyProtection="0">
      <alignment vertical="center"/>
    </xf>
    <xf numFmtId="0" fontId="39" fillId="15" borderId="0" applyNumberFormat="0" applyBorder="0" applyAlignment="0" applyProtection="0">
      <alignment vertical="center"/>
    </xf>
    <xf numFmtId="0" fontId="32" fillId="17" borderId="0" applyNumberFormat="0" applyBorder="0" applyAlignment="0" applyProtection="0">
      <alignment vertical="center"/>
    </xf>
    <xf numFmtId="0" fontId="54" fillId="16" borderId="0" applyNumberFormat="0" applyBorder="0" applyAlignment="0" applyProtection="0">
      <alignment vertical="center"/>
    </xf>
    <xf numFmtId="0" fontId="32" fillId="4" borderId="0" applyNumberFormat="0" applyBorder="0" applyAlignment="0" applyProtection="0">
      <alignment vertical="center"/>
    </xf>
    <xf numFmtId="0" fontId="0" fillId="0" borderId="0">
      <alignment vertical="center"/>
    </xf>
    <xf numFmtId="0" fontId="32" fillId="14" borderId="0" applyNumberFormat="0" applyBorder="0" applyAlignment="0" applyProtection="0">
      <alignment vertical="center"/>
    </xf>
    <xf numFmtId="0" fontId="39" fillId="8" borderId="0" applyNumberFormat="0" applyBorder="0" applyAlignment="0" applyProtection="0">
      <alignment vertical="center"/>
    </xf>
    <xf numFmtId="0" fontId="39" fillId="7" borderId="0" applyNumberFormat="0" applyBorder="0" applyAlignment="0" applyProtection="0">
      <alignment vertical="center"/>
    </xf>
    <xf numFmtId="0" fontId="32" fillId="13" borderId="0" applyNumberFormat="0" applyBorder="0" applyAlignment="0" applyProtection="0">
      <alignment vertical="center"/>
    </xf>
    <xf numFmtId="0" fontId="48" fillId="0" borderId="18" applyNumberFormat="0" applyFill="0" applyAlignment="0" applyProtection="0">
      <alignment vertical="center"/>
    </xf>
    <xf numFmtId="0" fontId="0" fillId="0" borderId="0">
      <alignment vertical="center"/>
    </xf>
    <xf numFmtId="0" fontId="57" fillId="20" borderId="0" applyNumberFormat="0" applyBorder="0" applyAlignment="0" applyProtection="0">
      <alignment vertical="center"/>
    </xf>
    <xf numFmtId="0" fontId="32" fillId="7" borderId="0" applyNumberFormat="0" applyBorder="0" applyAlignment="0" applyProtection="0">
      <alignment vertical="center"/>
    </xf>
    <xf numFmtId="0" fontId="32" fillId="23" borderId="0" applyNumberFormat="0" applyBorder="0" applyAlignment="0" applyProtection="0"/>
    <xf numFmtId="0" fontId="39" fillId="15" borderId="0" applyNumberFormat="0" applyBorder="0" applyAlignment="0" applyProtection="0">
      <alignment vertical="center"/>
    </xf>
    <xf numFmtId="0" fontId="32" fillId="20" borderId="0" applyNumberFormat="0" applyBorder="0" applyAlignment="0" applyProtection="0">
      <alignment vertical="center"/>
    </xf>
    <xf numFmtId="0" fontId="39" fillId="7" borderId="0" applyNumberFormat="0" applyBorder="0" applyAlignment="0" applyProtection="0">
      <alignment vertical="center"/>
    </xf>
    <xf numFmtId="0" fontId="53" fillId="0" borderId="20" applyNumberFormat="0" applyFill="0" applyAlignment="0" applyProtection="0">
      <alignment vertical="center"/>
    </xf>
    <xf numFmtId="0" fontId="57" fillId="20" borderId="0" applyNumberFormat="0" applyBorder="0" applyAlignment="0" applyProtection="0">
      <alignment vertical="center"/>
    </xf>
    <xf numFmtId="0" fontId="40" fillId="0" borderId="15" applyNumberFormat="0" applyFill="0" applyAlignment="0" applyProtection="0">
      <alignment vertical="center"/>
    </xf>
    <xf numFmtId="0" fontId="39" fillId="5" borderId="0" applyNumberFormat="0" applyBorder="0" applyAlignment="0" applyProtection="0">
      <alignment vertical="center"/>
    </xf>
    <xf numFmtId="0" fontId="32" fillId="4" borderId="0" applyNumberFormat="0" applyBorder="0" applyAlignment="0" applyProtection="0">
      <alignment vertical="center"/>
    </xf>
    <xf numFmtId="0" fontId="50" fillId="16" borderId="0" applyNumberFormat="0" applyBorder="0" applyAlignment="0" applyProtection="0">
      <alignment vertical="center"/>
    </xf>
    <xf numFmtId="0" fontId="39" fillId="9" borderId="0" applyNumberFormat="0" applyBorder="0" applyAlignment="0" applyProtection="0">
      <alignment vertical="center"/>
    </xf>
    <xf numFmtId="0" fontId="45" fillId="19" borderId="17" applyNumberFormat="0" applyAlignment="0" applyProtection="0">
      <alignment vertical="center"/>
    </xf>
    <xf numFmtId="0" fontId="39" fillId="3" borderId="0" applyNumberFormat="0" applyBorder="0" applyAlignment="0" applyProtection="0">
      <alignment vertical="center"/>
    </xf>
    <xf numFmtId="0" fontId="46" fillId="20" borderId="0" applyNumberFormat="0" applyBorder="0" applyAlignment="0" applyProtection="0">
      <alignment vertical="center"/>
    </xf>
    <xf numFmtId="0" fontId="32" fillId="17" borderId="0" applyNumberFormat="0" applyBorder="0" applyAlignment="0" applyProtection="0"/>
    <xf numFmtId="0" fontId="0" fillId="0" borderId="0"/>
    <xf numFmtId="0" fontId="39" fillId="18" borderId="0" applyNumberFormat="0" applyBorder="0" applyAlignment="0" applyProtection="0">
      <alignment vertical="center"/>
    </xf>
    <xf numFmtId="0" fontId="32" fillId="11" borderId="0" applyNumberFormat="0" applyBorder="0" applyAlignment="0" applyProtection="0">
      <alignment vertical="center"/>
    </xf>
    <xf numFmtId="0" fontId="39" fillId="12" borderId="0" applyNumberFormat="0" applyBorder="0" applyAlignment="0" applyProtection="0">
      <alignment vertical="center"/>
    </xf>
    <xf numFmtId="0" fontId="32" fillId="13" borderId="0" applyNumberFormat="0" applyBorder="0" applyAlignment="0" applyProtection="0">
      <alignment vertical="center"/>
    </xf>
    <xf numFmtId="0" fontId="0" fillId="0" borderId="0">
      <alignment vertical="center"/>
    </xf>
    <xf numFmtId="0" fontId="39" fillId="3" borderId="0" applyNumberFormat="0" applyBorder="0" applyAlignment="0" applyProtection="0">
      <alignment vertical="center"/>
    </xf>
    <xf numFmtId="0" fontId="32" fillId="2" borderId="0" applyNumberFormat="0" applyBorder="0" applyAlignment="0" applyProtection="0">
      <alignment vertical="center"/>
    </xf>
    <xf numFmtId="0" fontId="39" fillId="7" borderId="0" applyNumberFormat="0" applyBorder="0" applyAlignment="0" applyProtection="0">
      <alignment vertical="center"/>
    </xf>
    <xf numFmtId="0" fontId="41" fillId="5" borderId="0" applyNumberFormat="0" applyBorder="0" applyAlignment="0" applyProtection="0">
      <alignment vertical="center"/>
    </xf>
    <xf numFmtId="0" fontId="46" fillId="20" borderId="0" applyNumberFormat="0" applyBorder="0" applyAlignment="0" applyProtection="0">
      <alignment vertical="center"/>
    </xf>
    <xf numFmtId="0" fontId="32" fillId="2" borderId="0" applyNumberFormat="0" applyBorder="0" applyAlignment="0" applyProtection="0">
      <alignment vertical="center"/>
    </xf>
    <xf numFmtId="0" fontId="45" fillId="19" borderId="17" applyNumberFormat="0" applyAlignment="0" applyProtection="0">
      <alignment vertical="center"/>
    </xf>
    <xf numFmtId="202" fontId="51" fillId="0" borderId="14" applyFill="0" applyProtection="0">
      <alignment horizontal="right"/>
    </xf>
    <xf numFmtId="0" fontId="39" fillId="15" borderId="0" applyNumberFormat="0" applyBorder="0" applyAlignment="0" applyProtection="0">
      <alignment vertical="center"/>
    </xf>
    <xf numFmtId="0" fontId="39" fillId="10" borderId="0" applyNumberFormat="0" applyBorder="0" applyAlignment="0" applyProtection="0"/>
    <xf numFmtId="0" fontId="32" fillId="13" borderId="0" applyNumberFormat="0" applyBorder="0" applyAlignment="0" applyProtection="0">
      <alignment vertical="center"/>
    </xf>
    <xf numFmtId="0" fontId="39" fillId="12" borderId="0" applyNumberFormat="0" applyBorder="0" applyAlignment="0" applyProtection="0">
      <alignment vertical="center"/>
    </xf>
    <xf numFmtId="0" fontId="43" fillId="16" borderId="0" applyNumberFormat="0" applyBorder="0" applyAlignment="0" applyProtection="0">
      <alignment vertical="center"/>
    </xf>
    <xf numFmtId="0" fontId="32" fillId="7" borderId="0" applyNumberFormat="0" applyBorder="0" applyAlignment="0" applyProtection="0">
      <alignment vertical="center"/>
    </xf>
    <xf numFmtId="0" fontId="39" fillId="12" borderId="0" applyNumberFormat="0" applyBorder="0" applyAlignment="0" applyProtection="0">
      <alignment vertical="center"/>
    </xf>
    <xf numFmtId="0" fontId="60" fillId="0" borderId="0"/>
    <xf numFmtId="0" fontId="32" fillId="7" borderId="0" applyNumberFormat="0" applyBorder="0" applyAlignment="0" applyProtection="0">
      <alignment vertical="center"/>
    </xf>
    <xf numFmtId="0" fontId="32" fillId="20" borderId="0" applyNumberFormat="0" applyBorder="0" applyAlignment="0" applyProtection="0">
      <alignment vertical="center"/>
    </xf>
    <xf numFmtId="0" fontId="47" fillId="21" borderId="0" applyNumberFormat="0" applyBorder="0" applyAlignment="0" applyProtection="0">
      <alignment vertical="center"/>
    </xf>
    <xf numFmtId="0" fontId="32" fillId="7" borderId="0" applyNumberFormat="0" applyBorder="0" applyAlignment="0" applyProtection="0">
      <alignment vertical="center"/>
    </xf>
    <xf numFmtId="0" fontId="39" fillId="12" borderId="0" applyNumberFormat="0" applyBorder="0" applyAlignment="0" applyProtection="0">
      <alignment vertical="center"/>
    </xf>
    <xf numFmtId="0" fontId="44" fillId="0" borderId="0" applyNumberFormat="0" applyFill="0" applyBorder="0" applyAlignment="0" applyProtection="0">
      <alignment vertical="center"/>
    </xf>
    <xf numFmtId="0" fontId="39" fillId="26" borderId="0" applyNumberFormat="0" applyBorder="0" applyAlignment="0" applyProtection="0">
      <alignment vertical="center"/>
    </xf>
    <xf numFmtId="0" fontId="39" fillId="2" borderId="0" applyNumberFormat="0" applyBorder="0" applyAlignment="0" applyProtection="0"/>
    <xf numFmtId="0" fontId="32" fillId="4" borderId="0" applyNumberFormat="0" applyBorder="0" applyAlignment="0" applyProtection="0">
      <alignment vertical="center"/>
    </xf>
    <xf numFmtId="0" fontId="32" fillId="9" borderId="0" applyNumberFormat="0" applyBorder="0" applyAlignment="0" applyProtection="0">
      <alignment vertical="center"/>
    </xf>
    <xf numFmtId="0" fontId="39" fillId="9" borderId="0" applyNumberFormat="0" applyBorder="0" applyAlignment="0" applyProtection="0">
      <alignment vertical="center"/>
    </xf>
    <xf numFmtId="0" fontId="32" fillId="16" borderId="0" applyNumberFormat="0" applyBorder="0" applyAlignment="0" applyProtection="0">
      <alignment vertical="center"/>
    </xf>
    <xf numFmtId="0" fontId="39" fillId="5" borderId="0" applyNumberFormat="0" applyBorder="0" applyAlignment="0" applyProtection="0">
      <alignment vertical="center"/>
    </xf>
    <xf numFmtId="0" fontId="51" fillId="23" borderId="19" applyNumberFormat="0" applyFont="0" applyAlignment="0" applyProtection="0">
      <alignment vertical="center"/>
    </xf>
    <xf numFmtId="49" fontId="51" fillId="0" borderId="0" applyFont="0" applyFill="0" applyBorder="0" applyAlignment="0" applyProtection="0"/>
    <xf numFmtId="0" fontId="39" fillId="7" borderId="0" applyNumberFormat="0" applyBorder="0" applyAlignment="0" applyProtection="0">
      <alignment vertical="center"/>
    </xf>
    <xf numFmtId="0" fontId="32" fillId="17" borderId="0" applyNumberFormat="0" applyBorder="0" applyAlignment="0" applyProtection="0"/>
    <xf numFmtId="0" fontId="32" fillId="20" borderId="0" applyNumberFormat="0" applyBorder="0" applyAlignment="0" applyProtection="0">
      <alignment vertical="center"/>
    </xf>
    <xf numFmtId="0" fontId="32" fillId="2" borderId="0" applyNumberFormat="0" applyBorder="0" applyAlignment="0" applyProtection="0">
      <alignment vertical="center"/>
    </xf>
    <xf numFmtId="0" fontId="39" fillId="24" borderId="0" applyNumberFormat="0" applyBorder="0" applyAlignment="0" applyProtection="0">
      <alignment vertical="center"/>
    </xf>
    <xf numFmtId="0" fontId="39" fillId="3" borderId="0" applyNumberFormat="0" applyBorder="0" applyAlignment="0" applyProtection="0">
      <alignment vertical="center"/>
    </xf>
    <xf numFmtId="0" fontId="32" fillId="4" borderId="0" applyNumberFormat="0" applyBorder="0" applyAlignment="0" applyProtection="0">
      <alignment vertical="center"/>
    </xf>
    <xf numFmtId="0" fontId="32" fillId="9" borderId="0" applyNumberFormat="0" applyBorder="0" applyAlignment="0" applyProtection="0">
      <alignment vertical="center"/>
    </xf>
    <xf numFmtId="0" fontId="39" fillId="9" borderId="0" applyNumberFormat="0" applyBorder="0" applyAlignment="0" applyProtection="0">
      <alignment vertical="center"/>
    </xf>
    <xf numFmtId="0" fontId="32" fillId="2" borderId="0" applyNumberFormat="0" applyBorder="0" applyAlignment="0" applyProtection="0">
      <alignment vertical="center"/>
    </xf>
    <xf numFmtId="0" fontId="39" fillId="24" borderId="0" applyNumberFormat="0" applyBorder="0" applyAlignment="0" applyProtection="0">
      <alignment vertical="center"/>
    </xf>
    <xf numFmtId="0" fontId="32" fillId="17" borderId="0" applyNumberFormat="0" applyBorder="0" applyAlignment="0" applyProtection="0">
      <alignment vertical="center"/>
    </xf>
    <xf numFmtId="0" fontId="39" fillId="15" borderId="0" applyNumberFormat="0" applyBorder="0" applyAlignment="0" applyProtection="0">
      <alignment vertical="center"/>
    </xf>
    <xf numFmtId="0" fontId="32" fillId="17" borderId="0" applyNumberFormat="0" applyBorder="0" applyAlignment="0" applyProtection="0">
      <alignment vertical="center"/>
    </xf>
    <xf numFmtId="0" fontId="39" fillId="8" borderId="0" applyNumberFormat="0" applyBorder="0" applyAlignment="0" applyProtection="0">
      <alignment vertical="center"/>
    </xf>
    <xf numFmtId="0" fontId="32" fillId="20" borderId="0" applyNumberFormat="0" applyBorder="0" applyAlignment="0" applyProtection="0">
      <alignment vertical="center"/>
    </xf>
    <xf numFmtId="0" fontId="39" fillId="3" borderId="0" applyNumberFormat="0" applyBorder="0" applyAlignment="0" applyProtection="0">
      <alignment vertical="center"/>
    </xf>
    <xf numFmtId="0" fontId="39" fillId="7" borderId="0" applyNumberFormat="0" applyBorder="0" applyAlignment="0" applyProtection="0">
      <alignment vertical="center"/>
    </xf>
    <xf numFmtId="0" fontId="54" fillId="16" borderId="0" applyNumberFormat="0" applyBorder="0" applyAlignment="0" applyProtection="0">
      <alignment vertical="center"/>
    </xf>
    <xf numFmtId="0" fontId="31" fillId="0" borderId="22" applyNumberFormat="0" applyFill="0" applyAlignment="0" applyProtection="0">
      <alignment vertical="center"/>
    </xf>
    <xf numFmtId="0" fontId="56" fillId="19" borderId="21" applyNumberFormat="0" applyAlignment="0" applyProtection="0">
      <alignment vertical="center"/>
    </xf>
    <xf numFmtId="0" fontId="34" fillId="0" borderId="0" applyNumberFormat="0" applyFill="0" applyBorder="0" applyAlignment="0" applyProtection="0">
      <alignment vertical="center"/>
    </xf>
    <xf numFmtId="0" fontId="39" fillId="8" borderId="0" applyNumberFormat="0" applyBorder="0" applyAlignment="0" applyProtection="0">
      <alignment vertical="center"/>
    </xf>
    <xf numFmtId="0" fontId="39" fillId="15" borderId="0" applyNumberFormat="0" applyBorder="0" applyAlignment="0" applyProtection="0">
      <alignment vertical="center"/>
    </xf>
    <xf numFmtId="0" fontId="32" fillId="23" borderId="0" applyNumberFormat="0" applyBorder="0" applyAlignment="0" applyProtection="0"/>
    <xf numFmtId="0" fontId="39" fillId="24" borderId="0" applyNumberFormat="0" applyBorder="0" applyAlignment="0" applyProtection="0">
      <alignment vertical="center"/>
    </xf>
    <xf numFmtId="0" fontId="39" fillId="7" borderId="0" applyNumberFormat="0" applyBorder="0" applyAlignment="0" applyProtection="0">
      <alignment vertical="center"/>
    </xf>
    <xf numFmtId="0" fontId="39" fillId="12" borderId="0" applyNumberFormat="0" applyBorder="0" applyAlignment="0" applyProtection="0">
      <alignment vertical="center"/>
    </xf>
    <xf numFmtId="0" fontId="39" fillId="8" borderId="0" applyNumberFormat="0" applyBorder="0" applyAlignment="0" applyProtection="0">
      <alignment vertical="center"/>
    </xf>
    <xf numFmtId="0" fontId="57" fillId="20" borderId="0" applyNumberFormat="0" applyBorder="0" applyAlignment="0" applyProtection="0">
      <alignment vertical="center"/>
    </xf>
    <xf numFmtId="205" fontId="106" fillId="0" borderId="0" applyFill="0" applyBorder="0" applyAlignment="0"/>
    <xf numFmtId="0" fontId="39" fillId="3" borderId="0" applyNumberFormat="0" applyBorder="0" applyAlignment="0" applyProtection="0">
      <alignment vertical="center"/>
    </xf>
    <xf numFmtId="0" fontId="32" fillId="2" borderId="0" applyNumberFormat="0" applyBorder="0" applyAlignment="0" applyProtection="0">
      <alignment vertical="center"/>
    </xf>
    <xf numFmtId="0" fontId="32" fillId="11" borderId="0" applyNumberFormat="0" applyBorder="0" applyAlignment="0" applyProtection="0">
      <alignment vertical="center"/>
    </xf>
    <xf numFmtId="0" fontId="32" fillId="2" borderId="0" applyNumberFormat="0" applyBorder="0" applyAlignment="0" applyProtection="0">
      <alignment vertical="center"/>
    </xf>
    <xf numFmtId="0" fontId="39" fillId="3" borderId="0" applyNumberFormat="0" applyBorder="0" applyAlignment="0" applyProtection="0">
      <alignment vertical="center"/>
    </xf>
    <xf numFmtId="0" fontId="32" fillId="14" borderId="0" applyNumberFormat="0" applyBorder="0" applyAlignment="0" applyProtection="0">
      <alignment vertical="center"/>
    </xf>
    <xf numFmtId="0" fontId="39" fillId="3" borderId="0" applyNumberFormat="0" applyBorder="0" applyAlignment="0" applyProtection="0">
      <alignment vertical="center"/>
    </xf>
    <xf numFmtId="0" fontId="34" fillId="0" borderId="0" applyNumberFormat="0" applyFill="0" applyBorder="0" applyAlignment="0" applyProtection="0">
      <alignment vertical="center"/>
    </xf>
    <xf numFmtId="0" fontId="32" fillId="2" borderId="0" applyNumberFormat="0" applyBorder="0" applyAlignment="0" applyProtection="0">
      <alignment vertical="center"/>
    </xf>
    <xf numFmtId="0" fontId="45" fillId="19" borderId="17" applyNumberFormat="0" applyAlignment="0" applyProtection="0">
      <alignment vertical="center"/>
    </xf>
    <xf numFmtId="0" fontId="32" fillId="9" borderId="0" applyNumberFormat="0" applyBorder="0" applyAlignment="0" applyProtection="0">
      <alignment vertical="center"/>
    </xf>
    <xf numFmtId="0" fontId="32" fillId="16" borderId="0" applyNumberFormat="0" applyBorder="0" applyAlignment="0" applyProtection="0">
      <alignment vertical="center"/>
    </xf>
    <xf numFmtId="0" fontId="31" fillId="0" borderId="22" applyNumberFormat="0" applyFill="0" applyAlignment="0" applyProtection="0">
      <alignment vertical="center"/>
    </xf>
    <xf numFmtId="0" fontId="32" fillId="9" borderId="0" applyNumberFormat="0" applyBorder="0" applyAlignment="0" applyProtection="0">
      <alignment vertical="center"/>
    </xf>
    <xf numFmtId="37" fontId="109" fillId="0" borderId="0"/>
    <xf numFmtId="0" fontId="32" fillId="13" borderId="0" applyNumberFormat="0" applyBorder="0" applyAlignment="0" applyProtection="0">
      <alignment vertical="center"/>
    </xf>
    <xf numFmtId="0" fontId="39" fillId="12" borderId="0" applyNumberFormat="0" applyBorder="0" applyAlignment="0" applyProtection="0">
      <alignment vertical="center"/>
    </xf>
    <xf numFmtId="0" fontId="39" fillId="5" borderId="0" applyNumberFormat="0" applyBorder="0" applyAlignment="0" applyProtection="0">
      <alignment vertical="center"/>
    </xf>
    <xf numFmtId="0" fontId="34" fillId="0" borderId="0" applyNumberFormat="0" applyFill="0" applyBorder="0" applyAlignment="0" applyProtection="0">
      <alignment vertical="center"/>
    </xf>
    <xf numFmtId="0" fontId="32" fillId="2" borderId="0" applyNumberFormat="0" applyBorder="0" applyAlignment="0" applyProtection="0">
      <alignment vertical="center"/>
    </xf>
    <xf numFmtId="0" fontId="45" fillId="19" borderId="17" applyNumberFormat="0" applyAlignment="0" applyProtection="0">
      <alignment vertical="center"/>
    </xf>
    <xf numFmtId="0" fontId="39" fillId="3" borderId="0" applyNumberFormat="0" applyBorder="0" applyAlignment="0" applyProtection="0">
      <alignment vertical="center"/>
    </xf>
    <xf numFmtId="0" fontId="32" fillId="14" borderId="0" applyNumberFormat="0" applyBorder="0" applyAlignment="0" applyProtection="0">
      <alignment vertical="center"/>
    </xf>
    <xf numFmtId="0" fontId="39" fillId="5" borderId="0" applyNumberFormat="0" applyBorder="0" applyAlignment="0" applyProtection="0">
      <alignment vertical="center"/>
    </xf>
    <xf numFmtId="0" fontId="54" fillId="16" borderId="0" applyNumberFormat="0" applyBorder="0" applyAlignment="0" applyProtection="0">
      <alignment vertical="center"/>
    </xf>
    <xf numFmtId="0" fontId="32" fillId="4" borderId="0" applyNumberFormat="0" applyBorder="0" applyAlignment="0" applyProtection="0">
      <alignment vertical="center"/>
    </xf>
    <xf numFmtId="0" fontId="39" fillId="12" borderId="0" applyNumberFormat="0" applyBorder="0" applyAlignment="0" applyProtection="0">
      <alignment vertical="center"/>
    </xf>
    <xf numFmtId="0" fontId="31" fillId="0" borderId="22" applyNumberFormat="0" applyFill="0" applyAlignment="0" applyProtection="0">
      <alignment vertical="center"/>
    </xf>
    <xf numFmtId="0" fontId="39" fillId="3" borderId="0" applyNumberFormat="0" applyBorder="0" applyAlignment="0" applyProtection="0">
      <alignment vertical="center"/>
    </xf>
    <xf numFmtId="0" fontId="39" fillId="9" borderId="0" applyNumberFormat="0" applyBorder="0" applyAlignment="0" applyProtection="0">
      <alignment vertical="center"/>
    </xf>
    <xf numFmtId="0" fontId="41" fillId="7" borderId="0" applyNumberFormat="0" applyBorder="0" applyAlignment="0" applyProtection="0">
      <alignment vertical="center"/>
    </xf>
    <xf numFmtId="0" fontId="32" fillId="14" borderId="0" applyNumberFormat="0" applyBorder="0" applyAlignment="0" applyProtection="0">
      <alignment vertical="center"/>
    </xf>
    <xf numFmtId="0" fontId="39" fillId="12" borderId="0" applyNumberFormat="0" applyBorder="0" applyAlignment="0" applyProtection="0">
      <alignment vertical="center"/>
    </xf>
    <xf numFmtId="0" fontId="47" fillId="21" borderId="0" applyNumberFormat="0" applyBorder="0" applyAlignment="0" applyProtection="0">
      <alignment vertical="center"/>
    </xf>
    <xf numFmtId="0" fontId="50" fillId="16" borderId="0" applyNumberFormat="0" applyBorder="0" applyAlignment="0" applyProtection="0">
      <alignment vertical="center"/>
    </xf>
    <xf numFmtId="0" fontId="48" fillId="0" borderId="18" applyNumberFormat="0" applyFill="0" applyAlignment="0" applyProtection="0">
      <alignment vertical="center"/>
    </xf>
    <xf numFmtId="0" fontId="39" fillId="12" borderId="0" applyNumberFormat="0" applyBorder="0" applyAlignment="0" applyProtection="0">
      <alignment vertical="center"/>
    </xf>
    <xf numFmtId="0" fontId="32" fillId="14" borderId="0" applyNumberFormat="0" applyBorder="0" applyAlignment="0" applyProtection="0">
      <alignment vertical="center"/>
    </xf>
    <xf numFmtId="0" fontId="51" fillId="0" borderId="6" applyNumberFormat="0" applyFill="0" applyProtection="0">
      <alignment horizontal="right"/>
    </xf>
    <xf numFmtId="0" fontId="42" fillId="10" borderId="16" applyNumberFormat="0" applyAlignment="0" applyProtection="0">
      <alignment vertical="center"/>
    </xf>
    <xf numFmtId="0" fontId="39" fillId="3" borderId="0" applyNumberFormat="0" applyBorder="0" applyAlignment="0" applyProtection="0">
      <alignment vertical="center"/>
    </xf>
    <xf numFmtId="0" fontId="32" fillId="2" borderId="0" applyNumberFormat="0" applyBorder="0" applyAlignment="0" applyProtection="0">
      <alignment vertical="center"/>
    </xf>
    <xf numFmtId="0" fontId="39" fillId="7" borderId="0" applyNumberFormat="0" applyBorder="0" applyAlignment="0" applyProtection="0">
      <alignment vertical="center"/>
    </xf>
    <xf numFmtId="0" fontId="32" fillId="14" borderId="0" applyNumberFormat="0" applyBorder="0" applyAlignment="0" applyProtection="0"/>
    <xf numFmtId="0" fontId="32" fillId="2" borderId="0" applyNumberFormat="0" applyBorder="0" applyAlignment="0" applyProtection="0">
      <alignment vertical="center"/>
    </xf>
    <xf numFmtId="0" fontId="32" fillId="9" borderId="0" applyNumberFormat="0" applyBorder="0" applyAlignment="0" applyProtection="0">
      <alignment vertical="center"/>
    </xf>
    <xf numFmtId="0" fontId="32" fillId="14" borderId="0" applyNumberFormat="0" applyBorder="0" applyAlignment="0" applyProtection="0">
      <alignment vertical="center"/>
    </xf>
    <xf numFmtId="0" fontId="39" fillId="9" borderId="0" applyNumberFormat="0" applyBorder="0" applyAlignment="0" applyProtection="0">
      <alignment vertical="center"/>
    </xf>
    <xf numFmtId="0" fontId="39" fillId="7" borderId="0" applyNumberFormat="0" applyBorder="0" applyAlignment="0" applyProtection="0">
      <alignment vertical="center"/>
    </xf>
    <xf numFmtId="0" fontId="39" fillId="3" borderId="0" applyNumberFormat="0" applyBorder="0" applyAlignment="0" applyProtection="0">
      <alignment vertical="center"/>
    </xf>
    <xf numFmtId="0" fontId="39" fillId="5"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47" fillId="21" borderId="0" applyNumberFormat="0" applyBorder="0" applyAlignment="0" applyProtection="0">
      <alignment vertical="center"/>
    </xf>
    <xf numFmtId="0" fontId="32" fillId="13" borderId="0" applyNumberFormat="0" applyBorder="0" applyAlignment="0" applyProtection="0">
      <alignment vertical="center"/>
    </xf>
    <xf numFmtId="0" fontId="32" fillId="11" borderId="0" applyNumberFormat="0" applyBorder="0" applyAlignment="0" applyProtection="0">
      <alignment vertical="center"/>
    </xf>
    <xf numFmtId="0" fontId="39" fillId="15" borderId="0" applyNumberFormat="0" applyBorder="0" applyAlignment="0" applyProtection="0">
      <alignment vertical="center"/>
    </xf>
    <xf numFmtId="0" fontId="57" fillId="20" borderId="0" applyNumberFormat="0" applyBorder="0" applyAlignment="0" applyProtection="0">
      <alignment vertical="center"/>
    </xf>
    <xf numFmtId="0" fontId="32" fillId="2" borderId="0" applyNumberFormat="0" applyBorder="0" applyAlignment="0" applyProtection="0">
      <alignment vertical="center"/>
    </xf>
    <xf numFmtId="0" fontId="39" fillId="3" borderId="0" applyNumberFormat="0" applyBorder="0" applyAlignment="0" applyProtection="0">
      <alignment vertical="center"/>
    </xf>
    <xf numFmtId="0" fontId="56" fillId="19" borderId="21" applyNumberFormat="0" applyAlignment="0" applyProtection="0">
      <alignment vertical="center"/>
    </xf>
    <xf numFmtId="0" fontId="40" fillId="0" borderId="15" applyNumberFormat="0" applyFill="0" applyAlignment="0" applyProtection="0">
      <alignment vertical="center"/>
    </xf>
    <xf numFmtId="0" fontId="110" fillId="0" borderId="0"/>
    <xf numFmtId="0" fontId="32" fillId="4" borderId="0" applyNumberFormat="0" applyBorder="0" applyAlignment="0" applyProtection="0">
      <alignment vertical="center"/>
    </xf>
    <xf numFmtId="0" fontId="55" fillId="13" borderId="17" applyNumberFormat="0" applyAlignment="0" applyProtection="0">
      <alignment vertical="center"/>
    </xf>
    <xf numFmtId="0" fontId="32" fillId="9" borderId="0" applyNumberFormat="0" applyBorder="0" applyAlignment="0" applyProtection="0">
      <alignment vertical="center"/>
    </xf>
    <xf numFmtId="0" fontId="39" fillId="9" borderId="0" applyNumberFormat="0" applyBorder="0" applyAlignment="0" applyProtection="0">
      <alignment vertical="center"/>
    </xf>
    <xf numFmtId="0" fontId="55" fillId="13" borderId="17" applyNumberFormat="0" applyAlignment="0" applyProtection="0">
      <alignment vertical="center"/>
    </xf>
    <xf numFmtId="0" fontId="0" fillId="0" borderId="0">
      <alignment vertical="center"/>
    </xf>
    <xf numFmtId="0" fontId="32" fillId="19" borderId="0" applyNumberFormat="0" applyBorder="0" applyAlignment="0" applyProtection="0"/>
    <xf numFmtId="0" fontId="39" fillId="5" borderId="0" applyNumberFormat="0" applyBorder="0" applyAlignment="0" applyProtection="0">
      <alignment vertical="center"/>
    </xf>
    <xf numFmtId="0" fontId="32" fillId="2" borderId="0" applyNumberFormat="0" applyBorder="0" applyAlignment="0" applyProtection="0">
      <alignment vertical="center"/>
    </xf>
    <xf numFmtId="0" fontId="32" fillId="4" borderId="0" applyNumberFormat="0" applyBorder="0" applyAlignment="0" applyProtection="0">
      <alignment vertical="center"/>
    </xf>
    <xf numFmtId="0" fontId="32" fillId="2" borderId="0" applyNumberFormat="0" applyBorder="0" applyAlignment="0" applyProtection="0">
      <alignment vertical="center"/>
    </xf>
    <xf numFmtId="0" fontId="39" fillId="3" borderId="0" applyNumberFormat="0" applyBorder="0" applyAlignment="0" applyProtection="0">
      <alignment vertical="center"/>
    </xf>
    <xf numFmtId="0" fontId="39" fillId="15" borderId="0" applyNumberFormat="0" applyBorder="0" applyAlignment="0" applyProtection="0">
      <alignment vertical="center"/>
    </xf>
    <xf numFmtId="0" fontId="32" fillId="14" borderId="0" applyNumberFormat="0" applyBorder="0" applyAlignment="0" applyProtection="0"/>
    <xf numFmtId="0" fontId="32" fillId="9" borderId="0" applyNumberFormat="0" applyBorder="0" applyAlignment="0" applyProtection="0">
      <alignment vertical="center"/>
    </xf>
    <xf numFmtId="0" fontId="32" fillId="16" borderId="0" applyNumberFormat="0" applyBorder="0" applyAlignment="0" applyProtection="0">
      <alignment vertical="center"/>
    </xf>
    <xf numFmtId="0" fontId="39" fillId="9" borderId="0" applyNumberFormat="0" applyBorder="0" applyAlignment="0" applyProtection="0">
      <alignment vertical="center"/>
    </xf>
    <xf numFmtId="0" fontId="39" fillId="7" borderId="0" applyNumberFormat="0" applyBorder="0" applyAlignment="0" applyProtection="0">
      <alignment vertical="center"/>
    </xf>
    <xf numFmtId="0" fontId="32" fillId="17" borderId="0" applyNumberFormat="0" applyBorder="0" applyAlignment="0" applyProtection="0">
      <alignment vertical="center"/>
    </xf>
    <xf numFmtId="0" fontId="39" fillId="5" borderId="0" applyNumberFormat="0" applyBorder="0" applyAlignment="0" applyProtection="0">
      <alignment vertical="center"/>
    </xf>
    <xf numFmtId="0" fontId="39" fillId="8" borderId="0" applyNumberFormat="0" applyBorder="0" applyAlignment="0" applyProtection="0">
      <alignment vertical="center"/>
    </xf>
    <xf numFmtId="0" fontId="41" fillId="15" borderId="0" applyNumberFormat="0" applyBorder="0" applyAlignment="0" applyProtection="0">
      <alignment vertical="center"/>
    </xf>
    <xf numFmtId="0" fontId="57" fillId="20" borderId="0" applyNumberFormat="0" applyBorder="0" applyAlignment="0" applyProtection="0">
      <alignment vertical="center"/>
    </xf>
    <xf numFmtId="0" fontId="56" fillId="19" borderId="21" applyNumberFormat="0" applyAlignment="0" applyProtection="0">
      <alignment vertical="center"/>
    </xf>
    <xf numFmtId="0" fontId="32" fillId="11" borderId="0" applyNumberFormat="0" applyBorder="0" applyAlignment="0" applyProtection="0">
      <alignment vertical="center"/>
    </xf>
    <xf numFmtId="0" fontId="32" fillId="7" borderId="0" applyNumberFormat="0" applyBorder="0" applyAlignment="0" applyProtection="0">
      <alignment vertical="center"/>
    </xf>
    <xf numFmtId="0" fontId="43" fillId="16" borderId="0" applyNumberFormat="0" applyBorder="0" applyAlignment="0" applyProtection="0">
      <alignment vertical="center"/>
    </xf>
    <xf numFmtId="0" fontId="32" fillId="7" borderId="0" applyNumberFormat="0" applyBorder="0" applyAlignment="0" applyProtection="0">
      <alignment vertical="center"/>
    </xf>
    <xf numFmtId="0" fontId="44" fillId="0" borderId="0" applyNumberFormat="0" applyFill="0" applyBorder="0" applyAlignment="0" applyProtection="0">
      <alignment vertical="center"/>
    </xf>
    <xf numFmtId="0" fontId="32" fillId="11" borderId="0" applyNumberFormat="0" applyBorder="0" applyAlignment="0" applyProtection="0">
      <alignment vertical="center"/>
    </xf>
    <xf numFmtId="0" fontId="30" fillId="0" borderId="0">
      <alignment vertical="center"/>
    </xf>
    <xf numFmtId="0" fontId="39" fillId="15" borderId="0" applyNumberFormat="0" applyBorder="0" applyAlignment="0" applyProtection="0">
      <alignment vertical="center"/>
    </xf>
    <xf numFmtId="0" fontId="46" fillId="20" borderId="0" applyNumberFormat="0" applyBorder="0" applyAlignment="0" applyProtection="0">
      <alignment vertical="center"/>
    </xf>
    <xf numFmtId="0" fontId="39" fillId="3" borderId="0" applyNumberFormat="0" applyBorder="0" applyAlignment="0" applyProtection="0">
      <alignment vertical="center"/>
    </xf>
    <xf numFmtId="0" fontId="32" fillId="2" borderId="0" applyNumberFormat="0" applyBorder="0" applyAlignment="0" applyProtection="0">
      <alignment vertical="center"/>
    </xf>
    <xf numFmtId="0" fontId="32" fillId="9" borderId="0" applyNumberFormat="0" applyBorder="0" applyAlignment="0" applyProtection="0">
      <alignment vertical="center"/>
    </xf>
    <xf numFmtId="0" fontId="32" fillId="4"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2" fillId="17" borderId="0" applyNumberFormat="0" applyBorder="0" applyAlignment="0" applyProtection="0">
      <alignment vertical="center"/>
    </xf>
    <xf numFmtId="0" fontId="32" fillId="20" borderId="0" applyNumberFormat="0" applyBorder="0" applyAlignment="0" applyProtection="0">
      <alignment vertical="center"/>
    </xf>
    <xf numFmtId="0" fontId="39" fillId="15" borderId="0" applyNumberFormat="0" applyBorder="0" applyAlignment="0" applyProtection="0">
      <alignment vertical="center"/>
    </xf>
    <xf numFmtId="0" fontId="58" fillId="20" borderId="0" applyNumberFormat="0" applyBorder="0" applyAlignment="0" applyProtection="0">
      <alignment vertical="center"/>
    </xf>
    <xf numFmtId="0" fontId="53" fillId="0" borderId="20" applyNumberFormat="0" applyFill="0" applyAlignment="0" applyProtection="0">
      <alignment vertical="center"/>
    </xf>
    <xf numFmtId="0" fontId="32" fillId="13" borderId="0" applyNumberFormat="0" applyBorder="0" applyAlignment="0" applyProtection="0">
      <alignment vertical="center"/>
    </xf>
    <xf numFmtId="0" fontId="32" fillId="11" borderId="0" applyNumberFormat="0" applyBorder="0" applyAlignment="0" applyProtection="0">
      <alignment vertical="center"/>
    </xf>
    <xf numFmtId="0" fontId="56" fillId="19" borderId="21" applyNumberFormat="0" applyAlignment="0" applyProtection="0">
      <alignment vertical="center"/>
    </xf>
    <xf numFmtId="0" fontId="32" fillId="2" borderId="0" applyNumberFormat="0" applyBorder="0" applyAlignment="0" applyProtection="0">
      <alignment vertical="center"/>
    </xf>
    <xf numFmtId="0" fontId="32" fillId="17" borderId="0" applyNumberFormat="0" applyBorder="0" applyAlignment="0" applyProtection="0">
      <alignment vertical="center"/>
    </xf>
    <xf numFmtId="0" fontId="43" fillId="16" borderId="0" applyNumberFormat="0" applyBorder="0" applyAlignment="0" applyProtection="0">
      <alignment vertical="center"/>
    </xf>
    <xf numFmtId="0" fontId="114" fillId="0" borderId="0" applyNumberFormat="0" applyFill="0" applyBorder="0" applyAlignment="0" applyProtection="0"/>
    <xf numFmtId="0" fontId="56" fillId="19" borderId="21" applyNumberFormat="0" applyAlignment="0" applyProtection="0">
      <alignment vertical="center"/>
    </xf>
    <xf numFmtId="0" fontId="32" fillId="9" borderId="0" applyNumberFormat="0" applyBorder="0" applyAlignment="0" applyProtection="0">
      <alignment vertical="center"/>
    </xf>
    <xf numFmtId="181" fontId="18" fillId="0" borderId="1">
      <alignment vertical="center"/>
      <protection locked="0"/>
    </xf>
    <xf numFmtId="0" fontId="39" fillId="15" borderId="0" applyNumberFormat="0" applyBorder="0" applyAlignment="0" applyProtection="0">
      <alignment vertical="center"/>
    </xf>
    <xf numFmtId="0" fontId="39" fillId="9" borderId="0" applyNumberFormat="0" applyBorder="0" applyAlignment="0" applyProtection="0">
      <alignment vertical="center"/>
    </xf>
    <xf numFmtId="0" fontId="32" fillId="16" borderId="0" applyNumberFormat="0" applyBorder="0" applyAlignment="0" applyProtection="0">
      <alignment vertical="center"/>
    </xf>
    <xf numFmtId="0" fontId="56" fillId="19" borderId="21" applyNumberFormat="0" applyAlignment="0" applyProtection="0">
      <alignment vertical="center"/>
    </xf>
    <xf numFmtId="0" fontId="53" fillId="0" borderId="20" applyNumberFormat="0" applyFill="0" applyAlignment="0" applyProtection="0">
      <alignment vertical="center"/>
    </xf>
    <xf numFmtId="0" fontId="30" fillId="2" borderId="0" applyNumberFormat="0" applyBorder="0" applyAlignment="0" applyProtection="0">
      <alignment vertical="center"/>
    </xf>
    <xf numFmtId="0" fontId="32" fillId="17" borderId="0" applyNumberFormat="0" applyBorder="0" applyAlignment="0" applyProtection="0">
      <alignment vertical="center"/>
    </xf>
    <xf numFmtId="0" fontId="46" fillId="20" borderId="0" applyNumberFormat="0" applyBorder="0" applyAlignment="0" applyProtection="0">
      <alignment vertical="center"/>
    </xf>
    <xf numFmtId="0" fontId="53" fillId="0" borderId="20" applyNumberFormat="0" applyFill="0" applyAlignment="0" applyProtection="0">
      <alignment vertical="center"/>
    </xf>
    <xf numFmtId="0" fontId="53" fillId="0" borderId="20" applyNumberFormat="0" applyFill="0" applyAlignment="0" applyProtection="0">
      <alignment vertical="center"/>
    </xf>
    <xf numFmtId="0" fontId="46" fillId="20" borderId="0" applyNumberFormat="0" applyBorder="0" applyAlignment="0" applyProtection="0">
      <alignment vertical="center"/>
    </xf>
    <xf numFmtId="0" fontId="39" fillId="8" borderId="0" applyNumberFormat="0" applyBorder="0" applyAlignment="0" applyProtection="0">
      <alignment vertical="center"/>
    </xf>
    <xf numFmtId="0" fontId="48" fillId="0" borderId="18" applyNumberFormat="0" applyFill="0" applyAlignment="0" applyProtection="0">
      <alignment vertical="center"/>
    </xf>
    <xf numFmtId="0" fontId="53" fillId="0" borderId="20" applyNumberFormat="0" applyFill="0" applyAlignment="0" applyProtection="0">
      <alignment vertical="center"/>
    </xf>
    <xf numFmtId="0" fontId="55" fillId="13" borderId="17" applyNumberFormat="0" applyAlignment="0" applyProtection="0">
      <alignment vertical="center"/>
    </xf>
    <xf numFmtId="0" fontId="53" fillId="0" borderId="20" applyNumberFormat="0" applyFill="0" applyAlignment="0" applyProtection="0">
      <alignment vertical="center"/>
    </xf>
    <xf numFmtId="0" fontId="39" fillId="18" borderId="0" applyNumberFormat="0" applyBorder="0" applyAlignment="0" applyProtection="0">
      <alignment vertical="center"/>
    </xf>
    <xf numFmtId="0" fontId="55" fillId="13" borderId="17" applyNumberFormat="0" applyAlignment="0" applyProtection="0">
      <alignment vertical="center"/>
    </xf>
    <xf numFmtId="0" fontId="53" fillId="0" borderId="20" applyNumberFormat="0" applyFill="0" applyAlignment="0" applyProtection="0">
      <alignment vertical="center"/>
    </xf>
    <xf numFmtId="0" fontId="39" fillId="26" borderId="0" applyNumberFormat="0" applyBorder="0" applyAlignment="0" applyProtection="0">
      <alignment vertical="center"/>
    </xf>
    <xf numFmtId="0" fontId="31" fillId="0" borderId="22" applyNumberFormat="0" applyFill="0" applyAlignment="0" applyProtection="0">
      <alignment vertical="center"/>
    </xf>
    <xf numFmtId="0" fontId="55" fillId="13" borderId="17" applyNumberFormat="0" applyAlignment="0" applyProtection="0">
      <alignment vertical="center"/>
    </xf>
    <xf numFmtId="0" fontId="53" fillId="0" borderId="20" applyNumberFormat="0" applyFill="0" applyAlignment="0" applyProtection="0">
      <alignment vertical="center"/>
    </xf>
    <xf numFmtId="0" fontId="55" fillId="13" borderId="17" applyNumberFormat="0" applyAlignment="0" applyProtection="0">
      <alignment vertical="center"/>
    </xf>
    <xf numFmtId="0" fontId="53" fillId="0" borderId="20" applyNumberFormat="0" applyFill="0" applyAlignment="0" applyProtection="0">
      <alignment vertical="center"/>
    </xf>
    <xf numFmtId="0" fontId="39" fillId="8" borderId="0" applyNumberFormat="0" applyBorder="0" applyAlignment="0" applyProtection="0">
      <alignment vertical="center"/>
    </xf>
    <xf numFmtId="0" fontId="47" fillId="21" borderId="0" applyNumberFormat="0" applyBorder="0" applyAlignment="0" applyProtection="0">
      <alignment vertical="center"/>
    </xf>
    <xf numFmtId="0" fontId="44" fillId="0" borderId="0" applyNumberFormat="0" applyFill="0" applyBorder="0" applyAlignment="0" applyProtection="0">
      <alignment vertical="center"/>
    </xf>
    <xf numFmtId="0" fontId="39" fillId="36" borderId="0" applyNumberFormat="0" applyBorder="0" applyAlignment="0" applyProtection="0"/>
    <xf numFmtId="0" fontId="39" fillId="15" borderId="0" applyNumberFormat="0" applyBorder="0" applyAlignment="0" applyProtection="0">
      <alignment vertical="center"/>
    </xf>
    <xf numFmtId="0" fontId="57" fillId="20" borderId="0" applyNumberFormat="0" applyBorder="0" applyAlignment="0" applyProtection="0">
      <alignment vertical="center"/>
    </xf>
    <xf numFmtId="0" fontId="30" fillId="2" borderId="0" applyNumberFormat="0" applyBorder="0" applyAlignment="0" applyProtection="0">
      <alignment vertical="center"/>
    </xf>
    <xf numFmtId="0" fontId="74" fillId="16" borderId="0" applyNumberFormat="0" applyBorder="0" applyAlignment="0" applyProtection="0">
      <alignment vertical="center"/>
    </xf>
    <xf numFmtId="0" fontId="39" fillId="15" borderId="0" applyNumberFormat="0" applyBorder="0" applyAlignment="0" applyProtection="0">
      <alignment vertical="center"/>
    </xf>
    <xf numFmtId="0" fontId="39" fillId="8" borderId="0" applyNumberFormat="0" applyBorder="0" applyAlignment="0" applyProtection="0">
      <alignment vertical="center"/>
    </xf>
    <xf numFmtId="0" fontId="32" fillId="4" borderId="0" applyNumberFormat="0" applyBorder="0" applyAlignment="0" applyProtection="0">
      <alignment vertical="center"/>
    </xf>
    <xf numFmtId="0" fontId="0" fillId="0" borderId="0"/>
    <xf numFmtId="0" fontId="46" fillId="20" borderId="0" applyNumberFormat="0" applyBorder="0" applyAlignment="0" applyProtection="0">
      <alignment vertical="center"/>
    </xf>
    <xf numFmtId="0" fontId="39" fillId="15" borderId="0" applyNumberFormat="0" applyBorder="0" applyAlignment="0" applyProtection="0">
      <alignment vertical="center"/>
    </xf>
    <xf numFmtId="0" fontId="39" fillId="24" borderId="0" applyNumberFormat="0" applyBorder="0" applyAlignment="0" applyProtection="0">
      <alignment vertical="center"/>
    </xf>
    <xf numFmtId="0" fontId="39" fillId="8" borderId="0" applyNumberFormat="0" applyBorder="0" applyAlignment="0" applyProtection="0">
      <alignment vertical="center"/>
    </xf>
    <xf numFmtId="0" fontId="113" fillId="21" borderId="0" applyNumberFormat="0" applyBorder="0" applyAlignment="0" applyProtection="0">
      <alignment vertical="center"/>
    </xf>
    <xf numFmtId="0" fontId="32" fillId="14" borderId="0" applyNumberFormat="0" applyBorder="0" applyAlignment="0" applyProtection="0"/>
    <xf numFmtId="0" fontId="32" fillId="9" borderId="0" applyNumberFormat="0" applyBorder="0" applyAlignment="0" applyProtection="0">
      <alignment vertical="center"/>
    </xf>
    <xf numFmtId="0" fontId="39" fillId="26" borderId="0" applyNumberFormat="0" applyBorder="0" applyAlignment="0" applyProtection="0">
      <alignment vertical="center"/>
    </xf>
    <xf numFmtId="0" fontId="56" fillId="19" borderId="21" applyNumberFormat="0" applyAlignment="0" applyProtection="0">
      <alignment vertical="center"/>
    </xf>
    <xf numFmtId="0" fontId="32" fillId="7" borderId="0" applyNumberFormat="0" applyBorder="0" applyAlignment="0" applyProtection="0">
      <alignment vertical="center"/>
    </xf>
    <xf numFmtId="0" fontId="39" fillId="18" borderId="0" applyNumberFormat="0" applyBorder="0" applyAlignment="0" applyProtection="0">
      <alignment vertical="center"/>
    </xf>
    <xf numFmtId="0" fontId="32" fillId="17" borderId="0" applyNumberFormat="0" applyBorder="0" applyAlignment="0" applyProtection="0">
      <alignment vertical="center"/>
    </xf>
    <xf numFmtId="0" fontId="32" fillId="7" borderId="0" applyNumberFormat="0" applyBorder="0" applyAlignment="0" applyProtection="0">
      <alignment vertical="center"/>
    </xf>
    <xf numFmtId="0" fontId="45" fillId="19" borderId="17" applyNumberFormat="0" applyAlignment="0" applyProtection="0">
      <alignment vertical="center"/>
    </xf>
    <xf numFmtId="0" fontId="32" fillId="9" borderId="0" applyNumberFormat="0" applyBorder="0" applyAlignment="0" applyProtection="0">
      <alignment vertical="center"/>
    </xf>
    <xf numFmtId="0" fontId="32" fillId="16" borderId="0" applyNumberFormat="0" applyBorder="0" applyAlignment="0" applyProtection="0">
      <alignment vertical="center"/>
    </xf>
    <xf numFmtId="0" fontId="32" fillId="13" borderId="0" applyNumberFormat="0" applyBorder="0" applyAlignment="0" applyProtection="0"/>
    <xf numFmtId="0" fontId="44" fillId="0" borderId="0" applyNumberFormat="0" applyFill="0" applyBorder="0" applyAlignment="0" applyProtection="0">
      <alignment vertical="center"/>
    </xf>
    <xf numFmtId="0" fontId="39" fillId="9" borderId="0" applyNumberFormat="0" applyBorder="0" applyAlignment="0" applyProtection="0">
      <alignment vertical="center"/>
    </xf>
    <xf numFmtId="0" fontId="39" fillId="10" borderId="0" applyNumberFormat="0" applyBorder="0" applyAlignment="0" applyProtection="0"/>
    <xf numFmtId="0" fontId="45" fillId="19" borderId="17" applyNumberFormat="0" applyAlignment="0" applyProtection="0">
      <alignment vertical="center"/>
    </xf>
    <xf numFmtId="0" fontId="32" fillId="20" borderId="0" applyNumberFormat="0" applyBorder="0" applyAlignment="0" applyProtection="0">
      <alignment vertical="center"/>
    </xf>
    <xf numFmtId="0" fontId="31" fillId="0" borderId="22" applyNumberFormat="0" applyFill="0" applyAlignment="0" applyProtection="0">
      <alignment vertical="center"/>
    </xf>
    <xf numFmtId="0" fontId="39" fillId="26" borderId="0" applyNumberFormat="0" applyBorder="0" applyAlignment="0" applyProtection="0">
      <alignment vertical="center"/>
    </xf>
    <xf numFmtId="0" fontId="45" fillId="19" borderId="17" applyNumberFormat="0" applyAlignment="0" applyProtection="0">
      <alignment vertical="center"/>
    </xf>
    <xf numFmtId="0" fontId="39" fillId="19" borderId="0" applyNumberFormat="0" applyBorder="0" applyAlignment="0" applyProtection="0"/>
    <xf numFmtId="0" fontId="39" fillId="18" borderId="0" applyNumberFormat="0" applyBorder="0" applyAlignment="0" applyProtection="0">
      <alignment vertical="center"/>
    </xf>
    <xf numFmtId="0" fontId="29" fillId="0" borderId="22" applyNumberFormat="0" applyFill="0" applyAlignment="0" applyProtection="0">
      <alignment vertical="center"/>
    </xf>
    <xf numFmtId="0" fontId="42" fillId="10" borderId="16" applyNumberFormat="0" applyAlignment="0" applyProtection="0">
      <alignment vertical="center"/>
    </xf>
    <xf numFmtId="0" fontId="39" fillId="15" borderId="0" applyNumberFormat="0" applyBorder="0" applyAlignment="0" applyProtection="0"/>
    <xf numFmtId="0" fontId="39" fillId="15" borderId="0" applyNumberFormat="0" applyBorder="0" applyAlignment="0" applyProtection="0">
      <alignment vertical="center"/>
    </xf>
    <xf numFmtId="0" fontId="53" fillId="0" borderId="20" applyNumberFormat="0" applyFill="0" applyAlignment="0" applyProtection="0">
      <alignment vertical="center"/>
    </xf>
    <xf numFmtId="0" fontId="70" fillId="13" borderId="17" applyNumberFormat="0" applyAlignment="0" applyProtection="0">
      <alignment vertical="center"/>
    </xf>
    <xf numFmtId="0" fontId="32" fillId="17" borderId="0" applyNumberFormat="0" applyBorder="0" applyAlignment="0" applyProtection="0">
      <alignment vertical="center"/>
    </xf>
    <xf numFmtId="0" fontId="39" fillId="3" borderId="0" applyNumberFormat="0" applyBorder="0" applyAlignment="0" applyProtection="0">
      <alignment vertical="center"/>
    </xf>
    <xf numFmtId="0" fontId="32" fillId="16" borderId="0" applyNumberFormat="0" applyBorder="0" applyAlignment="0" applyProtection="0">
      <alignment vertical="center"/>
    </xf>
    <xf numFmtId="0" fontId="103" fillId="0" borderId="0" applyNumberFormat="0" applyFill="0" applyBorder="0" applyAlignment="0" applyProtection="0">
      <alignment vertical="center"/>
    </xf>
    <xf numFmtId="0" fontId="39" fillId="15" borderId="0" applyNumberFormat="0" applyBorder="0" applyAlignment="0" applyProtection="0">
      <alignment vertical="center"/>
    </xf>
    <xf numFmtId="0" fontId="0" fillId="0" borderId="0">
      <alignment vertical="center"/>
    </xf>
    <xf numFmtId="0" fontId="39" fillId="5" borderId="0" applyNumberFormat="0" applyBorder="0" applyAlignment="0" applyProtection="0">
      <alignment vertical="center"/>
    </xf>
    <xf numFmtId="0" fontId="51" fillId="23" borderId="19" applyNumberFormat="0" applyFont="0" applyAlignment="0" applyProtection="0">
      <alignment vertical="center"/>
    </xf>
    <xf numFmtId="0" fontId="116" fillId="0" borderId="0" applyNumberFormat="0" applyFill="0" applyBorder="0" applyAlignment="0" applyProtection="0">
      <alignment vertical="center"/>
    </xf>
    <xf numFmtId="0" fontId="32" fillId="20" borderId="0" applyNumberFormat="0" applyBorder="0" applyAlignment="0" applyProtection="0">
      <alignment vertical="center"/>
    </xf>
    <xf numFmtId="0" fontId="45" fillId="19" borderId="17" applyNumberFormat="0" applyAlignment="0" applyProtection="0">
      <alignment vertical="center"/>
    </xf>
    <xf numFmtId="0" fontId="39" fillId="5" borderId="0" applyNumberFormat="0" applyBorder="0" applyAlignment="0" applyProtection="0">
      <alignment vertical="center"/>
    </xf>
    <xf numFmtId="0" fontId="50" fillId="16" borderId="0" applyNumberFormat="0" applyBorder="0" applyAlignment="0" applyProtection="0">
      <alignment vertical="center"/>
    </xf>
    <xf numFmtId="0" fontId="0" fillId="0" borderId="0">
      <alignment vertical="center"/>
    </xf>
    <xf numFmtId="0" fontId="39" fillId="15" borderId="0" applyNumberFormat="0" applyBorder="0" applyAlignment="0" applyProtection="0">
      <alignment vertical="center"/>
    </xf>
    <xf numFmtId="0" fontId="39" fillId="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1" fillId="0" borderId="22" applyNumberFormat="0" applyFill="0" applyAlignment="0" applyProtection="0">
      <alignment vertical="center"/>
    </xf>
    <xf numFmtId="0" fontId="32" fillId="4" borderId="0" applyNumberFormat="0" applyBorder="0" applyAlignment="0" applyProtection="0">
      <alignment vertical="center"/>
    </xf>
    <xf numFmtId="0" fontId="39" fillId="7" borderId="0" applyNumberFormat="0" applyBorder="0" applyAlignment="0" applyProtection="0">
      <alignment vertical="center"/>
    </xf>
    <xf numFmtId="0" fontId="39" fillId="15" borderId="0" applyNumberFormat="0" applyBorder="0" applyAlignment="0" applyProtection="0">
      <alignment vertical="center"/>
    </xf>
    <xf numFmtId="0" fontId="43" fillId="16" borderId="0" applyNumberFormat="0" applyBorder="0" applyAlignment="0" applyProtection="0">
      <alignment vertical="center"/>
    </xf>
    <xf numFmtId="0" fontId="39" fillId="8" borderId="0" applyNumberFormat="0" applyBorder="0" applyAlignment="0" applyProtection="0">
      <alignment vertical="center"/>
    </xf>
    <xf numFmtId="0" fontId="39" fillId="18" borderId="0" applyNumberFormat="0" applyBorder="0" applyAlignment="0" applyProtection="0">
      <alignment vertical="center"/>
    </xf>
    <xf numFmtId="0" fontId="39" fillId="24" borderId="0" applyNumberFormat="0" applyBorder="0" applyAlignment="0" applyProtection="0">
      <alignment vertical="center"/>
    </xf>
    <xf numFmtId="0" fontId="32" fillId="4" borderId="0" applyNumberFormat="0" applyBorder="0" applyAlignment="0" applyProtection="0">
      <alignment vertical="center"/>
    </xf>
    <xf numFmtId="0" fontId="98" fillId="50" borderId="5">
      <protection locked="0"/>
    </xf>
    <xf numFmtId="0" fontId="32" fillId="4" borderId="0" applyNumberFormat="0" applyBorder="0" applyAlignment="0" applyProtection="0">
      <alignment vertical="center"/>
    </xf>
    <xf numFmtId="0" fontId="39" fillId="13" borderId="0" applyNumberFormat="0" applyBorder="0" applyAlignment="0" applyProtection="0"/>
    <xf numFmtId="0" fontId="39" fillId="5" borderId="0" applyNumberFormat="0" applyBorder="0" applyAlignment="0" applyProtection="0">
      <alignment vertical="center"/>
    </xf>
    <xf numFmtId="0" fontId="0" fillId="0" borderId="0">
      <alignment vertical="center"/>
    </xf>
    <xf numFmtId="0" fontId="39" fillId="15" borderId="0" applyNumberFormat="0" applyBorder="0" applyAlignment="0" applyProtection="0">
      <alignment vertical="center"/>
    </xf>
    <xf numFmtId="0" fontId="39" fillId="5" borderId="0" applyNumberFormat="0" applyBorder="0" applyAlignment="0" applyProtection="0">
      <alignment vertical="center"/>
    </xf>
    <xf numFmtId="0" fontId="32" fillId="14" borderId="0" applyNumberFormat="0" applyBorder="0" applyAlignment="0" applyProtection="0">
      <alignment vertical="center"/>
    </xf>
    <xf numFmtId="0" fontId="39" fillId="3" borderId="0" applyNumberFormat="0" applyBorder="0" applyAlignment="0" applyProtection="0">
      <alignment vertical="center"/>
    </xf>
    <xf numFmtId="0" fontId="32" fillId="2" borderId="0" applyNumberFormat="0" applyBorder="0" applyAlignment="0" applyProtection="0">
      <alignment vertical="center"/>
    </xf>
    <xf numFmtId="0" fontId="43" fillId="16" borderId="0" applyNumberFormat="0" applyBorder="0" applyAlignment="0" applyProtection="0">
      <alignment vertical="center"/>
    </xf>
    <xf numFmtId="0" fontId="39" fillId="18" borderId="0" applyNumberFormat="0" applyBorder="0" applyAlignment="0" applyProtection="0">
      <alignment vertical="center"/>
    </xf>
    <xf numFmtId="0" fontId="32" fillId="4" borderId="0" applyNumberFormat="0" applyBorder="0" applyAlignment="0" applyProtection="0">
      <alignment vertical="center"/>
    </xf>
    <xf numFmtId="0" fontId="39" fillId="9" borderId="0" applyNumberFormat="0" applyBorder="0" applyAlignment="0" applyProtection="0">
      <alignment vertical="center"/>
    </xf>
    <xf numFmtId="0" fontId="44" fillId="0" borderId="0" applyNumberFormat="0" applyFill="0" applyBorder="0" applyAlignment="0" applyProtection="0">
      <alignment vertical="center"/>
    </xf>
    <xf numFmtId="0" fontId="32" fillId="7" borderId="0" applyNumberFormat="0" applyBorder="0" applyAlignment="0" applyProtection="0">
      <alignment vertical="center"/>
    </xf>
    <xf numFmtId="0" fontId="32" fillId="17" borderId="0" applyNumberFormat="0" applyBorder="0" applyAlignment="0" applyProtection="0">
      <alignment vertical="center"/>
    </xf>
    <xf numFmtId="0" fontId="39" fillId="18" borderId="0" applyNumberFormat="0" applyBorder="0" applyAlignment="0" applyProtection="0">
      <alignment vertical="center"/>
    </xf>
    <xf numFmtId="0" fontId="39" fillId="26" borderId="0" applyNumberFormat="0" applyBorder="0" applyAlignment="0" applyProtection="0">
      <alignment vertical="center"/>
    </xf>
    <xf numFmtId="0" fontId="32" fillId="14" borderId="0" applyNumberFormat="0" applyBorder="0" applyAlignment="0" applyProtection="0">
      <alignment vertical="center"/>
    </xf>
    <xf numFmtId="0" fontId="39" fillId="26" borderId="0" applyNumberFormat="0" applyBorder="0" applyAlignment="0" applyProtection="0">
      <alignment vertical="center"/>
    </xf>
    <xf numFmtId="0" fontId="56" fillId="19" borderId="21" applyNumberFormat="0" applyAlignment="0" applyProtection="0">
      <alignment vertical="center"/>
    </xf>
    <xf numFmtId="0" fontId="50" fillId="16" borderId="0" applyNumberFormat="0" applyBorder="0" applyAlignment="0" applyProtection="0">
      <alignment vertical="center"/>
    </xf>
    <xf numFmtId="0" fontId="39" fillId="13" borderId="0" applyNumberFormat="0" applyBorder="0" applyAlignment="0" applyProtection="0"/>
    <xf numFmtId="0" fontId="30" fillId="4" borderId="0" applyNumberFormat="0" applyBorder="0" applyAlignment="0" applyProtection="0">
      <alignment vertical="center"/>
    </xf>
    <xf numFmtId="0" fontId="39" fillId="18" borderId="0" applyNumberFormat="0" applyBorder="0" applyAlignment="0" applyProtection="0">
      <alignment vertical="center"/>
    </xf>
    <xf numFmtId="0" fontId="44" fillId="0" borderId="0" applyNumberFormat="0" applyFill="0" applyBorder="0" applyAlignment="0" applyProtection="0">
      <alignment vertical="center"/>
    </xf>
    <xf numFmtId="0" fontId="46" fillId="20" borderId="0" applyNumberFormat="0" applyBorder="0" applyAlignment="0" applyProtection="0">
      <alignment vertical="center"/>
    </xf>
    <xf numFmtId="0" fontId="55" fillId="13" borderId="17" applyNumberFormat="0" applyAlignment="0" applyProtection="0">
      <alignment vertical="center"/>
    </xf>
    <xf numFmtId="0" fontId="39" fillId="15" borderId="0" applyNumberFormat="0" applyBorder="0" applyAlignment="0" applyProtection="0">
      <alignment vertical="center"/>
    </xf>
    <xf numFmtId="0" fontId="51" fillId="23" borderId="19" applyNumberFormat="0" applyFont="0" applyAlignment="0" applyProtection="0">
      <alignment vertical="center"/>
    </xf>
    <xf numFmtId="0" fontId="39" fillId="5" borderId="0" applyNumberFormat="0" applyBorder="0" applyAlignment="0" applyProtection="0">
      <alignment vertical="center"/>
    </xf>
    <xf numFmtId="0" fontId="32" fillId="4" borderId="0" applyNumberFormat="0" applyBorder="0" applyAlignment="0" applyProtection="0">
      <alignment vertical="center"/>
    </xf>
    <xf numFmtId="0" fontId="34" fillId="0" borderId="0" applyNumberFormat="0" applyFill="0" applyBorder="0" applyAlignment="0" applyProtection="0">
      <alignment vertical="center"/>
    </xf>
    <xf numFmtId="0" fontId="46" fillId="20" borderId="0" applyNumberFormat="0" applyBorder="0" applyAlignment="0" applyProtection="0"/>
    <xf numFmtId="0" fontId="39" fillId="8" borderId="0" applyNumberFormat="0" applyBorder="0" applyAlignment="0" applyProtection="0">
      <alignment vertical="center"/>
    </xf>
    <xf numFmtId="206" fontId="110" fillId="0" borderId="0"/>
    <xf numFmtId="0" fontId="39" fillId="26" borderId="0" applyNumberFormat="0" applyBorder="0" applyAlignment="0" applyProtection="0">
      <alignment vertical="center"/>
    </xf>
    <xf numFmtId="0" fontId="39" fillId="5" borderId="0" applyNumberFormat="0" applyBorder="0" applyAlignment="0" applyProtection="0">
      <alignment vertical="center"/>
    </xf>
    <xf numFmtId="0" fontId="45" fillId="19" borderId="17" applyNumberFormat="0" applyAlignment="0" applyProtection="0">
      <alignment vertical="center"/>
    </xf>
    <xf numFmtId="0" fontId="39" fillId="26" borderId="0" applyNumberFormat="0" applyBorder="0" applyAlignment="0" applyProtection="0">
      <alignment vertical="center"/>
    </xf>
    <xf numFmtId="0" fontId="98" fillId="50" borderId="5">
      <protection locked="0"/>
    </xf>
    <xf numFmtId="0" fontId="32" fillId="4" borderId="0" applyNumberFormat="0" applyBorder="0" applyAlignment="0" applyProtection="0">
      <alignment vertical="center"/>
    </xf>
    <xf numFmtId="0" fontId="39" fillId="18" borderId="0" applyNumberFormat="0" applyBorder="0" applyAlignment="0" applyProtection="0">
      <alignment vertical="center"/>
    </xf>
    <xf numFmtId="0" fontId="42" fillId="10" borderId="16" applyNumberFormat="0" applyAlignment="0" applyProtection="0">
      <alignment vertical="center"/>
    </xf>
    <xf numFmtId="0" fontId="39" fillId="5" borderId="0" applyNumberFormat="0" applyBorder="0" applyAlignment="0" applyProtection="0">
      <alignment vertical="center"/>
    </xf>
    <xf numFmtId="0" fontId="45" fillId="19" borderId="17" applyNumberFormat="0" applyAlignment="0" applyProtection="0">
      <alignment vertical="center"/>
    </xf>
    <xf numFmtId="0" fontId="31" fillId="39" borderId="0" applyNumberFormat="0" applyBorder="0" applyAlignment="0" applyProtection="0"/>
    <xf numFmtId="0" fontId="39" fillId="12" borderId="0" applyNumberFormat="0" applyBorder="0" applyAlignment="0" applyProtection="0">
      <alignment vertical="center"/>
    </xf>
    <xf numFmtId="0" fontId="72" fillId="60" borderId="0" applyNumberFormat="0" applyBorder="0" applyAlignment="0" applyProtection="0">
      <alignment vertical="center"/>
    </xf>
    <xf numFmtId="0" fontId="39" fillId="26" borderId="0" applyNumberFormat="0" applyBorder="0" applyAlignment="0" applyProtection="0">
      <alignment vertical="center"/>
    </xf>
    <xf numFmtId="0" fontId="39" fillId="8" borderId="0" applyNumberFormat="0" applyBorder="0" applyAlignment="0" applyProtection="0">
      <alignment vertical="center"/>
    </xf>
    <xf numFmtId="0" fontId="42" fillId="10" borderId="16" applyNumberFormat="0" applyAlignment="0" applyProtection="0">
      <alignment vertical="center"/>
    </xf>
    <xf numFmtId="0" fontId="39" fillId="2" borderId="0" applyNumberFormat="0" applyBorder="0" applyAlignment="0" applyProtection="0"/>
    <xf numFmtId="0" fontId="0" fillId="0" borderId="0">
      <alignment vertical="center"/>
    </xf>
    <xf numFmtId="0" fontId="48" fillId="0" borderId="18" applyNumberFormat="0" applyFill="0" applyAlignment="0" applyProtection="0">
      <alignment vertical="center"/>
    </xf>
    <xf numFmtId="0" fontId="39" fillId="26" borderId="0" applyNumberFormat="0" applyBorder="0" applyAlignment="0" applyProtection="0">
      <alignment vertical="center"/>
    </xf>
    <xf numFmtId="0" fontId="45" fillId="19" borderId="17" applyNumberFormat="0" applyAlignment="0" applyProtection="0">
      <alignment vertical="center"/>
    </xf>
    <xf numFmtId="0" fontId="34" fillId="0" borderId="0" applyNumberFormat="0" applyFill="0" applyBorder="0" applyAlignment="0" applyProtection="0">
      <alignment vertical="center"/>
    </xf>
    <xf numFmtId="0" fontId="50" fillId="16" borderId="0" applyNumberFormat="0" applyBorder="0" applyAlignment="0" applyProtection="0">
      <alignment vertical="center"/>
    </xf>
    <xf numFmtId="0" fontId="31" fillId="0" borderId="22" applyNumberFormat="0" applyFill="0" applyAlignment="0" applyProtection="0">
      <alignment vertical="center"/>
    </xf>
    <xf numFmtId="0" fontId="39" fillId="5" borderId="0" applyNumberFormat="0" applyBorder="0" applyAlignment="0" applyProtection="0">
      <alignment vertical="center"/>
    </xf>
    <xf numFmtId="0" fontId="39" fillId="5" borderId="0" applyNumberFormat="0" applyBorder="0" applyAlignment="0" applyProtection="0">
      <alignment vertical="center"/>
    </xf>
    <xf numFmtId="0" fontId="46" fillId="20" borderId="0" applyNumberFormat="0" applyBorder="0" applyAlignment="0" applyProtection="0">
      <alignment vertical="center"/>
    </xf>
    <xf numFmtId="0" fontId="39" fillId="5" borderId="0" applyNumberFormat="0" applyBorder="0" applyAlignment="0" applyProtection="0">
      <alignment vertical="center"/>
    </xf>
    <xf numFmtId="0" fontId="31" fillId="0" borderId="22" applyNumberFormat="0" applyFill="0" applyAlignment="0" applyProtection="0">
      <alignment vertical="center"/>
    </xf>
    <xf numFmtId="0" fontId="31" fillId="0" borderId="22" applyNumberFormat="0" applyFill="0" applyAlignment="0" applyProtection="0">
      <alignment vertical="center"/>
    </xf>
    <xf numFmtId="0" fontId="34" fillId="0" borderId="0" applyNumberFormat="0" applyFill="0" applyBorder="0" applyAlignment="0" applyProtection="0">
      <alignment vertical="center"/>
    </xf>
    <xf numFmtId="0" fontId="39" fillId="5" borderId="0" applyNumberFormat="0" applyBorder="0" applyAlignment="0" applyProtection="0">
      <alignment vertical="center"/>
    </xf>
    <xf numFmtId="0" fontId="39" fillId="3" borderId="0" applyNumberFormat="0" applyBorder="0" applyAlignment="0" applyProtection="0">
      <alignment vertical="center"/>
    </xf>
    <xf numFmtId="0" fontId="47" fillId="21" borderId="0" applyNumberFormat="0" applyBorder="0" applyAlignment="0" applyProtection="0">
      <alignment vertical="center"/>
    </xf>
    <xf numFmtId="0" fontId="41" fillId="15" borderId="0" applyNumberFormat="0" applyBorder="0" applyAlignment="0" applyProtection="0">
      <alignment vertical="center"/>
    </xf>
    <xf numFmtId="0" fontId="51" fillId="23" borderId="19" applyNumberFormat="0" applyFont="0" applyAlignment="0" applyProtection="0">
      <alignment vertical="center"/>
    </xf>
    <xf numFmtId="0" fontId="41" fillId="24" borderId="0" applyNumberFormat="0" applyBorder="0" applyAlignment="0" applyProtection="0">
      <alignment vertical="center"/>
    </xf>
    <xf numFmtId="0" fontId="39" fillId="24" borderId="0" applyNumberFormat="0" applyBorder="0" applyAlignment="0" applyProtection="0">
      <alignment vertical="center"/>
    </xf>
    <xf numFmtId="0" fontId="52" fillId="0" borderId="0" applyNumberFormat="0" applyFill="0" applyBorder="0" applyAlignment="0" applyProtection="0">
      <alignment vertical="center"/>
    </xf>
    <xf numFmtId="0" fontId="30" fillId="2" borderId="0" applyNumberFormat="0" applyBorder="0" applyAlignment="0" applyProtection="0">
      <alignment vertical="center"/>
    </xf>
    <xf numFmtId="0" fontId="45" fillId="19" borderId="17" applyNumberFormat="0" applyAlignment="0" applyProtection="0">
      <alignment vertical="center"/>
    </xf>
    <xf numFmtId="0" fontId="42" fillId="10" borderId="16" applyNumberFormat="0" applyAlignment="0" applyProtection="0">
      <alignment vertical="center"/>
    </xf>
    <xf numFmtId="0" fontId="39" fillId="12" borderId="0" applyNumberFormat="0" applyBorder="0" applyAlignment="0" applyProtection="0">
      <alignment vertical="center"/>
    </xf>
    <xf numFmtId="0" fontId="44" fillId="0" borderId="0" applyNumberFormat="0" applyFill="0" applyBorder="0" applyAlignment="0" applyProtection="0">
      <alignment vertical="center"/>
    </xf>
    <xf numFmtId="196" fontId="51" fillId="0" borderId="0" applyFont="0" applyFill="0" applyBorder="0" applyAlignment="0" applyProtection="0"/>
    <xf numFmtId="0" fontId="56" fillId="19" borderId="21" applyNumberFormat="0" applyAlignment="0" applyProtection="0">
      <alignment vertical="center"/>
    </xf>
    <xf numFmtId="0" fontId="32" fillId="16" borderId="0" applyNumberFormat="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207" fontId="110" fillId="0" borderId="0"/>
    <xf numFmtId="0" fontId="32" fillId="14" borderId="0" applyNumberFormat="0" applyBorder="0" applyAlignment="0" applyProtection="0">
      <alignment vertical="center"/>
    </xf>
    <xf numFmtId="203" fontId="51" fillId="0" borderId="0" applyFont="0" applyFill="0" applyBorder="0" applyAlignment="0" applyProtection="0"/>
    <xf numFmtId="0" fontId="44" fillId="0" borderId="0" applyNumberFormat="0" applyFill="0" applyBorder="0" applyAlignment="0" applyProtection="0">
      <alignment vertical="center"/>
    </xf>
    <xf numFmtId="0" fontId="53" fillId="0" borderId="20" applyNumberFormat="0" applyFill="0" applyAlignment="0" applyProtection="0">
      <alignment vertical="center"/>
    </xf>
    <xf numFmtId="0" fontId="46" fillId="20" borderId="0" applyNumberFormat="0" applyBorder="0" applyAlignment="0" applyProtection="0">
      <alignment vertical="center"/>
    </xf>
    <xf numFmtId="0" fontId="44" fillId="0" borderId="0" applyNumberFormat="0" applyFill="0" applyBorder="0" applyAlignment="0" applyProtection="0">
      <alignment vertical="center"/>
    </xf>
    <xf numFmtId="0" fontId="50" fillId="16" borderId="0" applyNumberFormat="0" applyBorder="0" applyAlignment="0" applyProtection="0">
      <alignment vertical="center"/>
    </xf>
    <xf numFmtId="0" fontId="56" fillId="19" borderId="21" applyNumberFormat="0" applyAlignment="0" applyProtection="0">
      <alignment vertical="center"/>
    </xf>
    <xf numFmtId="0" fontId="47" fillId="21" borderId="0" applyNumberFormat="0" applyBorder="0" applyAlignment="0" applyProtection="0">
      <alignment vertical="center"/>
    </xf>
    <xf numFmtId="0" fontId="50" fillId="16" borderId="0" applyNumberFormat="0" applyBorder="0" applyAlignment="0" applyProtection="0">
      <alignment vertical="center"/>
    </xf>
    <xf numFmtId="0" fontId="51" fillId="0" borderId="0"/>
    <xf numFmtId="0" fontId="42" fillId="10" borderId="16" applyNumberFormat="0" applyAlignment="0" applyProtection="0">
      <alignment vertical="center"/>
    </xf>
    <xf numFmtId="0" fontId="53" fillId="0" borderId="20" applyNumberFormat="0" applyFill="0" applyAlignment="0" applyProtection="0">
      <alignment vertical="center"/>
    </xf>
    <xf numFmtId="0" fontId="32" fillId="4" borderId="0" applyNumberFormat="0" applyBorder="0" applyAlignment="0" applyProtection="0">
      <alignment vertical="center"/>
    </xf>
    <xf numFmtId="0" fontId="30" fillId="17" borderId="0" applyNumberFormat="0" applyBorder="0" applyAlignment="0" applyProtection="0">
      <alignment vertical="center"/>
    </xf>
    <xf numFmtId="0" fontId="44" fillId="0" borderId="0" applyNumberFormat="0" applyFill="0" applyBorder="0" applyAlignment="0" applyProtection="0">
      <alignment vertical="center"/>
    </xf>
    <xf numFmtId="0" fontId="56" fillId="19" borderId="21" applyNumberFormat="0" applyAlignment="0" applyProtection="0">
      <alignment vertical="center"/>
    </xf>
    <xf numFmtId="0" fontId="50" fillId="16" borderId="0" applyNumberFormat="0" applyBorder="0" applyAlignment="0" applyProtection="0">
      <alignment vertical="center"/>
    </xf>
    <xf numFmtId="0" fontId="53" fillId="0" borderId="20" applyNumberFormat="0" applyFill="0" applyAlignment="0" applyProtection="0">
      <alignment vertical="center"/>
    </xf>
    <xf numFmtId="0" fontId="44" fillId="0" borderId="0" applyNumberFormat="0" applyFill="0" applyBorder="0" applyAlignment="0" applyProtection="0">
      <alignment vertical="center"/>
    </xf>
    <xf numFmtId="0" fontId="53" fillId="0" borderId="20" applyNumberFormat="0" applyFill="0" applyAlignment="0" applyProtection="0">
      <alignment vertical="center"/>
    </xf>
    <xf numFmtId="0" fontId="50" fillId="16" borderId="0" applyNumberFormat="0" applyBorder="0" applyAlignment="0" applyProtection="0">
      <alignment vertical="center"/>
    </xf>
    <xf numFmtId="0" fontId="32" fillId="13" borderId="0" applyNumberFormat="0" applyBorder="0" applyAlignment="0" applyProtection="0">
      <alignment vertical="center"/>
    </xf>
    <xf numFmtId="0" fontId="39" fillId="18" borderId="0" applyNumberFormat="0" applyBorder="0" applyAlignment="0" applyProtection="0">
      <alignment vertical="center"/>
    </xf>
    <xf numFmtId="0" fontId="39" fillId="2" borderId="0" applyNumberFormat="0" applyBorder="0" applyAlignment="0" applyProtection="0"/>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2" fillId="13" borderId="0" applyNumberFormat="0" applyBorder="0" applyAlignment="0" applyProtection="0">
      <alignment vertical="center"/>
    </xf>
    <xf numFmtId="0" fontId="57" fillId="20" borderId="0" applyNumberFormat="0" applyBorder="0" applyAlignment="0" applyProtection="0">
      <alignment vertical="center"/>
    </xf>
    <xf numFmtId="0" fontId="39" fillId="5" borderId="0" applyNumberFormat="0" applyBorder="0" applyAlignment="0" applyProtection="0">
      <alignment vertical="center"/>
    </xf>
    <xf numFmtId="0" fontId="0" fillId="0" borderId="0"/>
    <xf numFmtId="0" fontId="46" fillId="20" borderId="0" applyNumberFormat="0" applyBorder="0" applyAlignment="0" applyProtection="0">
      <alignment vertical="center"/>
    </xf>
    <xf numFmtId="0" fontId="32" fillId="17" borderId="0" applyNumberFormat="0" applyBorder="0" applyAlignment="0" applyProtection="0">
      <alignment vertical="center"/>
    </xf>
    <xf numFmtId="0" fontId="0" fillId="0" borderId="0">
      <alignment vertical="center"/>
    </xf>
    <xf numFmtId="0" fontId="48" fillId="0" borderId="18" applyNumberFormat="0" applyFill="0" applyAlignment="0" applyProtection="0">
      <alignment vertical="center"/>
    </xf>
    <xf numFmtId="0" fontId="30" fillId="14" borderId="0" applyNumberFormat="0" applyBorder="0" applyAlignment="0" applyProtection="0">
      <alignment vertical="center"/>
    </xf>
    <xf numFmtId="0" fontId="30" fillId="2" borderId="0" applyNumberFormat="0" applyBorder="0" applyAlignment="0" applyProtection="0">
      <alignment vertical="center"/>
    </xf>
    <xf numFmtId="0" fontId="39" fillId="5" borderId="0" applyNumberFormat="0" applyBorder="0" applyAlignment="0" applyProtection="0">
      <alignment vertical="center"/>
    </xf>
    <xf numFmtId="0" fontId="42" fillId="10" borderId="16" applyNumberFormat="0" applyAlignment="0" applyProtection="0">
      <alignment vertical="center"/>
    </xf>
    <xf numFmtId="0" fontId="32" fillId="13" borderId="0" applyNumberFormat="0" applyBorder="0" applyAlignment="0" applyProtection="0">
      <alignment vertical="center"/>
    </xf>
    <xf numFmtId="0" fontId="39" fillId="5" borderId="0" applyNumberFormat="0" applyBorder="0" applyAlignment="0" applyProtection="0">
      <alignment vertical="center"/>
    </xf>
    <xf numFmtId="0" fontId="32" fillId="17" borderId="0" applyNumberFormat="0" applyBorder="0" applyAlignment="0" applyProtection="0">
      <alignment vertical="center"/>
    </xf>
    <xf numFmtId="0" fontId="39" fillId="12" borderId="0" applyNumberFormat="0" applyBorder="0" applyAlignment="0" applyProtection="0">
      <alignment vertical="center"/>
    </xf>
    <xf numFmtId="0" fontId="44" fillId="0" borderId="0" applyNumberFormat="0" applyFill="0" applyBorder="0" applyAlignment="0" applyProtection="0">
      <alignment vertical="center"/>
    </xf>
    <xf numFmtId="0" fontId="57" fillId="20" borderId="0" applyNumberFormat="0" applyBorder="0" applyAlignment="0" applyProtection="0">
      <alignment vertical="center"/>
    </xf>
    <xf numFmtId="0" fontId="107" fillId="23" borderId="1" applyNumberFormat="0" applyBorder="0" applyAlignment="0" applyProtection="0"/>
    <xf numFmtId="0" fontId="32" fillId="11" borderId="0" applyNumberFormat="0" applyBorder="0" applyAlignment="0" applyProtection="0">
      <alignment vertical="center"/>
    </xf>
    <xf numFmtId="0" fontId="32" fillId="4" borderId="0" applyNumberFormat="0" applyBorder="0" applyAlignment="0" applyProtection="0">
      <alignment vertical="center"/>
    </xf>
    <xf numFmtId="0" fontId="39" fillId="24" borderId="0" applyNumberFormat="0" applyBorder="0" applyAlignment="0" applyProtection="0">
      <alignment vertical="center"/>
    </xf>
    <xf numFmtId="0" fontId="39" fillId="24" borderId="0" applyNumberFormat="0" applyBorder="0" applyAlignment="0" applyProtection="0">
      <alignment vertical="center"/>
    </xf>
    <xf numFmtId="0" fontId="56" fillId="19" borderId="21" applyNumberFormat="0" applyAlignment="0" applyProtection="0">
      <alignment vertical="center"/>
    </xf>
    <xf numFmtId="0" fontId="34" fillId="0" borderId="0" applyNumberFormat="0" applyFill="0" applyBorder="0" applyAlignment="0" applyProtection="0">
      <alignment vertical="center"/>
    </xf>
    <xf numFmtId="0" fontId="39" fillId="10" borderId="0" applyNumberFormat="0" applyBorder="0" applyAlignment="0" applyProtection="0"/>
    <xf numFmtId="0" fontId="65" fillId="19" borderId="21" applyNumberFormat="0" applyAlignment="0" applyProtection="0">
      <alignment vertical="center"/>
    </xf>
    <xf numFmtId="0" fontId="44" fillId="0" borderId="0" applyNumberFormat="0" applyFill="0" applyBorder="0" applyAlignment="0" applyProtection="0">
      <alignment vertical="center"/>
    </xf>
    <xf numFmtId="0" fontId="32" fillId="13" borderId="0" applyNumberFormat="0" applyBorder="0" applyAlignment="0" applyProtection="0">
      <alignment vertical="center"/>
    </xf>
    <xf numFmtId="0" fontId="39" fillId="15" borderId="0" applyNumberFormat="0" applyBorder="0" applyAlignment="0" applyProtection="0">
      <alignment vertical="center"/>
    </xf>
    <xf numFmtId="0" fontId="0" fillId="0" borderId="0">
      <alignment vertical="center"/>
    </xf>
    <xf numFmtId="0" fontId="32" fillId="17" borderId="0" applyNumberFormat="0" applyBorder="0" applyAlignment="0" applyProtection="0">
      <alignment vertical="center"/>
    </xf>
    <xf numFmtId="0" fontId="39" fillId="18" borderId="0" applyNumberFormat="0" applyBorder="0" applyAlignment="0" applyProtection="0">
      <alignment vertical="center"/>
    </xf>
    <xf numFmtId="0" fontId="39" fillId="8" borderId="0" applyNumberFormat="0" applyBorder="0" applyAlignment="0" applyProtection="0">
      <alignment vertical="center"/>
    </xf>
    <xf numFmtId="0" fontId="39" fillId="15" borderId="0" applyNumberFormat="0" applyBorder="0" applyAlignment="0" applyProtection="0">
      <alignment vertical="center"/>
    </xf>
    <xf numFmtId="0" fontId="0" fillId="0" borderId="0">
      <alignment vertical="center"/>
    </xf>
    <xf numFmtId="0" fontId="52" fillId="0" borderId="24" applyNumberFormat="0" applyFill="0" applyAlignment="0" applyProtection="0">
      <alignment vertical="center"/>
    </xf>
    <xf numFmtId="0" fontId="39" fillId="5" borderId="0" applyNumberFormat="0" applyBorder="0" applyAlignment="0" applyProtection="0">
      <alignment vertical="center"/>
    </xf>
    <xf numFmtId="0" fontId="32" fillId="4" borderId="0" applyNumberFormat="0" applyBorder="0" applyAlignment="0" applyProtection="0">
      <alignment vertical="center"/>
    </xf>
    <xf numFmtId="0" fontId="48" fillId="0" borderId="18" applyNumberFormat="0" applyFill="0" applyAlignment="0" applyProtection="0">
      <alignment vertical="center"/>
    </xf>
    <xf numFmtId="0" fontId="47" fillId="21" borderId="0" applyNumberFormat="0" applyBorder="0" applyAlignment="0" applyProtection="0">
      <alignment vertical="center"/>
    </xf>
    <xf numFmtId="0" fontId="48" fillId="0" borderId="18" applyNumberFormat="0" applyFill="0" applyAlignment="0" applyProtection="0">
      <alignment vertical="center"/>
    </xf>
    <xf numFmtId="0" fontId="42" fillId="10" borderId="16" applyNumberFormat="0" applyAlignment="0" applyProtection="0">
      <alignment vertical="center"/>
    </xf>
    <xf numFmtId="0" fontId="39" fillId="12" borderId="0" applyNumberFormat="0" applyBorder="0" applyAlignment="0" applyProtection="0">
      <alignment vertical="center"/>
    </xf>
    <xf numFmtId="0" fontId="42" fillId="10" borderId="16" applyNumberFormat="0" applyAlignment="0" applyProtection="0">
      <alignment vertical="center"/>
    </xf>
    <xf numFmtId="0" fontId="45" fillId="19" borderId="17" applyNumberFormat="0" applyAlignment="0" applyProtection="0">
      <alignment vertical="center"/>
    </xf>
    <xf numFmtId="0" fontId="47" fillId="21" borderId="0" applyNumberFormat="0" applyBorder="0" applyAlignment="0" applyProtection="0">
      <alignment vertical="center"/>
    </xf>
    <xf numFmtId="0" fontId="32" fillId="20" borderId="0" applyNumberFormat="0" applyBorder="0" applyAlignment="0" applyProtection="0">
      <alignment vertical="center"/>
    </xf>
    <xf numFmtId="0" fontId="42" fillId="10" borderId="16" applyNumberFormat="0" applyAlignment="0" applyProtection="0">
      <alignment vertical="center"/>
    </xf>
    <xf numFmtId="0" fontId="44" fillId="0" borderId="0" applyNumberFormat="0" applyFill="0" applyBorder="0" applyAlignment="0" applyProtection="0">
      <alignment vertical="center"/>
    </xf>
    <xf numFmtId="0" fontId="39" fillId="12" borderId="0" applyNumberFormat="0" applyBorder="0" applyAlignment="0" applyProtection="0">
      <alignment vertical="center"/>
    </xf>
    <xf numFmtId="9" fontId="51" fillId="0" borderId="0" applyFont="0" applyFill="0" applyBorder="0" applyAlignment="0" applyProtection="0">
      <alignment vertical="center"/>
    </xf>
    <xf numFmtId="0" fontId="108" fillId="0" borderId="0" applyNumberFormat="0" applyFill="0" applyBorder="0" applyAlignment="0" applyProtection="0">
      <alignment vertical="center"/>
    </xf>
    <xf numFmtId="0" fontId="39" fillId="36" borderId="0" applyNumberFormat="0" applyBorder="0" applyAlignment="0" applyProtection="0"/>
    <xf numFmtId="0" fontId="58" fillId="20" borderId="0" applyNumberFormat="0" applyBorder="0" applyAlignment="0" applyProtection="0">
      <alignment vertical="center"/>
    </xf>
    <xf numFmtId="0" fontId="54" fillId="16" borderId="0" applyNumberFormat="0" applyBorder="0" applyAlignment="0" applyProtection="0">
      <alignment vertical="center"/>
    </xf>
    <xf numFmtId="0" fontId="32" fillId="11" borderId="0" applyNumberFormat="0" applyBorder="0" applyAlignment="0" applyProtection="0">
      <alignment vertical="center"/>
    </xf>
    <xf numFmtId="0" fontId="39" fillId="18" borderId="0" applyNumberFormat="0" applyBorder="0" applyAlignment="0" applyProtection="0">
      <alignment vertical="center"/>
    </xf>
    <xf numFmtId="0" fontId="57" fillId="20" borderId="0" applyNumberFormat="0" applyBorder="0" applyAlignment="0" applyProtection="0">
      <alignment vertical="center"/>
    </xf>
    <xf numFmtId="0" fontId="39" fillId="10" borderId="0" applyNumberFormat="0" applyBorder="0" applyAlignment="0" applyProtection="0"/>
    <xf numFmtId="0" fontId="42" fillId="10" borderId="16" applyNumberFormat="0" applyAlignment="0" applyProtection="0">
      <alignment vertical="center"/>
    </xf>
    <xf numFmtId="0" fontId="45" fillId="19" borderId="17" applyNumberFormat="0" applyAlignment="0" applyProtection="0">
      <alignment vertical="center"/>
    </xf>
    <xf numFmtId="0" fontId="102" fillId="10" borderId="16" applyNumberFormat="0" applyAlignment="0" applyProtection="0">
      <alignment vertical="center"/>
    </xf>
    <xf numFmtId="0" fontId="92" fillId="0" borderId="34">
      <alignment horizontal="center"/>
    </xf>
    <xf numFmtId="0" fontId="32" fillId="17" borderId="0" applyNumberFormat="0" applyBorder="0" applyAlignment="0" applyProtection="0">
      <alignment vertical="center"/>
    </xf>
    <xf numFmtId="0" fontId="39" fillId="15" borderId="0" applyNumberFormat="0" applyBorder="0" applyAlignment="0" applyProtection="0">
      <alignment vertical="center"/>
    </xf>
    <xf numFmtId="0" fontId="113" fillId="21" borderId="0" applyNumberFormat="0" applyBorder="0" applyAlignment="0" applyProtection="0">
      <alignment vertical="center"/>
    </xf>
    <xf numFmtId="203" fontId="51" fillId="0" borderId="0" applyFont="0" applyFill="0" applyBorder="0" applyAlignment="0" applyProtection="0"/>
    <xf numFmtId="0" fontId="32" fillId="16" borderId="0" applyNumberFormat="0" applyBorder="0" applyAlignment="0" applyProtection="0">
      <alignment vertical="center"/>
    </xf>
    <xf numFmtId="0" fontId="50" fillId="16" borderId="0" applyNumberFormat="0" applyBorder="0" applyAlignment="0" applyProtection="0">
      <alignment vertical="center"/>
    </xf>
    <xf numFmtId="191" fontId="51" fillId="0" borderId="0" applyFont="0" applyFill="0" applyBorder="0" applyAlignment="0" applyProtection="0"/>
    <xf numFmtId="0" fontId="51" fillId="23" borderId="19" applyNumberFormat="0" applyFont="0" applyAlignment="0" applyProtection="0">
      <alignment vertical="center"/>
    </xf>
    <xf numFmtId="0" fontId="51" fillId="0" borderId="0" applyFont="0" applyFill="0" applyBorder="0" applyAlignment="0" applyProtection="0"/>
    <xf numFmtId="0" fontId="66" fillId="0" borderId="0" applyProtection="0"/>
    <xf numFmtId="0" fontId="66" fillId="0" borderId="3">
      <alignment horizontal="left" vertical="center"/>
    </xf>
    <xf numFmtId="0" fontId="51" fillId="0" borderId="0"/>
    <xf numFmtId="0" fontId="0" fillId="0" borderId="0">
      <alignment vertical="center"/>
    </xf>
    <xf numFmtId="0" fontId="46" fillId="20" borderId="0" applyNumberFormat="0" applyBorder="0" applyAlignment="0" applyProtection="0">
      <alignment vertical="center"/>
    </xf>
    <xf numFmtId="0" fontId="31" fillId="0" borderId="22" applyNumberFormat="0" applyFill="0" applyAlignment="0" applyProtection="0">
      <alignment vertical="center"/>
    </xf>
    <xf numFmtId="0" fontId="32" fillId="13" borderId="0" applyNumberFormat="0" applyBorder="0" applyAlignment="0" applyProtection="0">
      <alignment vertical="center"/>
    </xf>
    <xf numFmtId="0" fontId="31" fillId="25" borderId="0" applyNumberFormat="0" applyBorder="0" applyAlignment="0" applyProtection="0"/>
    <xf numFmtId="208" fontId="51" fillId="0" borderId="0" applyFont="0" applyFill="0" applyBorder="0" applyAlignment="0" applyProtection="0"/>
    <xf numFmtId="0" fontId="32" fillId="2" borderId="0" applyNumberFormat="0" applyBorder="0" applyAlignment="0" applyProtection="0">
      <alignment vertical="center"/>
    </xf>
    <xf numFmtId="0" fontId="0" fillId="0" borderId="0">
      <alignment vertical="center"/>
    </xf>
    <xf numFmtId="0" fontId="42" fillId="10" borderId="16" applyNumberFormat="0" applyAlignment="0" applyProtection="0">
      <alignment vertical="center"/>
    </xf>
    <xf numFmtId="0" fontId="39" fillId="12" borderId="0" applyNumberFormat="0" applyBorder="0" applyAlignment="0" applyProtection="0"/>
    <xf numFmtId="0" fontId="39" fillId="15" borderId="0" applyNumberFormat="0" applyBorder="0" applyAlignment="0" applyProtection="0">
      <alignment vertical="center"/>
    </xf>
    <xf numFmtId="0" fontId="54" fillId="16" borderId="0" applyNumberFormat="0" applyBorder="0" applyAlignment="0" applyProtection="0">
      <alignment vertical="center"/>
    </xf>
    <xf numFmtId="0" fontId="41" fillId="7" borderId="0" applyNumberFormat="0" applyBorder="0" applyAlignment="0" applyProtection="0">
      <alignment vertical="center"/>
    </xf>
    <xf numFmtId="0" fontId="50" fillId="16" borderId="0" applyNumberFormat="0" applyBorder="0" applyAlignment="0" applyProtection="0">
      <alignment vertical="center"/>
    </xf>
    <xf numFmtId="0" fontId="32" fillId="20" borderId="0" applyNumberFormat="0" applyBorder="0" applyAlignment="0" applyProtection="0">
      <alignment vertical="center"/>
    </xf>
    <xf numFmtId="0" fontId="39" fillId="27" borderId="0" applyNumberFormat="0" applyBorder="0" applyAlignment="0" applyProtection="0"/>
    <xf numFmtId="0" fontId="45" fillId="19" borderId="17" applyNumberFormat="0" applyAlignment="0" applyProtection="0">
      <alignment vertical="center"/>
    </xf>
    <xf numFmtId="0" fontId="32" fillId="7" borderId="0" applyNumberFormat="0" applyBorder="0" applyAlignment="0" applyProtection="0">
      <alignment vertical="center"/>
    </xf>
    <xf numFmtId="0" fontId="32" fillId="14" borderId="0" applyNumberFormat="0" applyBorder="0" applyAlignment="0" applyProtection="0">
      <alignment vertical="center"/>
    </xf>
    <xf numFmtId="0" fontId="39" fillId="18"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9" fillId="13" borderId="0" applyNumberFormat="0" applyBorder="0" applyAlignment="0" applyProtection="0"/>
    <xf numFmtId="0" fontId="41" fillId="15" borderId="0" applyNumberFormat="0" applyBorder="0" applyAlignment="0" applyProtection="0">
      <alignment vertical="center"/>
    </xf>
    <xf numFmtId="0" fontId="39" fillId="8" borderId="0" applyNumberFormat="0" applyBorder="0" applyAlignment="0" applyProtection="0">
      <alignment vertical="center"/>
    </xf>
    <xf numFmtId="0" fontId="32" fillId="9" borderId="0" applyNumberFormat="0" applyBorder="0" applyAlignment="0" applyProtection="0">
      <alignment vertical="center"/>
    </xf>
    <xf numFmtId="0" fontId="39" fillId="9" borderId="0" applyNumberFormat="0" applyBorder="0" applyAlignment="0" applyProtection="0">
      <alignment vertical="center"/>
    </xf>
    <xf numFmtId="0" fontId="48" fillId="0" borderId="18" applyNumberFormat="0" applyFill="0" applyAlignment="0" applyProtection="0">
      <alignment vertical="center"/>
    </xf>
    <xf numFmtId="0" fontId="47" fillId="21" borderId="0" applyNumberFormat="0" applyBorder="0" applyAlignment="0" applyProtection="0">
      <alignment vertical="center"/>
    </xf>
    <xf numFmtId="0" fontId="56" fillId="19" borderId="21" applyNumberFormat="0" applyAlignment="0" applyProtection="0">
      <alignment vertical="center"/>
    </xf>
    <xf numFmtId="0" fontId="46" fillId="20" borderId="0" applyNumberFormat="0" applyBorder="0" applyAlignment="0" applyProtection="0">
      <alignment vertical="center"/>
    </xf>
    <xf numFmtId="0" fontId="51" fillId="23" borderId="19" applyNumberFormat="0" applyFont="0" applyAlignment="0" applyProtection="0">
      <alignment vertical="center"/>
    </xf>
    <xf numFmtId="0" fontId="57" fillId="20" borderId="0" applyNumberFormat="0" applyBorder="0" applyAlignment="0" applyProtection="0">
      <alignment vertical="center"/>
    </xf>
    <xf numFmtId="0" fontId="39" fillId="18" borderId="0" applyNumberFormat="0" applyBorder="0" applyAlignment="0" applyProtection="0">
      <alignment vertical="center"/>
    </xf>
    <xf numFmtId="0" fontId="32" fillId="2" borderId="0" applyNumberFormat="0" applyBorder="0" applyAlignment="0" applyProtection="0">
      <alignment vertical="center"/>
    </xf>
    <xf numFmtId="0" fontId="32" fillId="4" borderId="0" applyNumberFormat="0" applyBorder="0" applyAlignment="0" applyProtection="0">
      <alignment vertical="center"/>
    </xf>
    <xf numFmtId="0" fontId="39" fillId="18" borderId="0" applyNumberFormat="0" applyBorder="0" applyAlignment="0" applyProtection="0">
      <alignment vertical="center"/>
    </xf>
    <xf numFmtId="0" fontId="32" fillId="17" borderId="0" applyNumberFormat="0" applyBorder="0" applyAlignment="0" applyProtection="0">
      <alignment vertical="center"/>
    </xf>
    <xf numFmtId="0" fontId="32" fillId="9" borderId="0" applyNumberFormat="0" applyBorder="0" applyAlignment="0" applyProtection="0">
      <alignment vertical="center"/>
    </xf>
    <xf numFmtId="0" fontId="32" fillId="20" borderId="0" applyNumberFormat="0" applyBorder="0" applyAlignment="0" applyProtection="0"/>
    <xf numFmtId="0" fontId="39" fillId="15" borderId="0" applyNumberFormat="0" applyBorder="0" applyAlignment="0" applyProtection="0">
      <alignment vertical="center"/>
    </xf>
    <xf numFmtId="0" fontId="32" fillId="17" borderId="0" applyNumberFormat="0" applyBorder="0" applyAlignment="0" applyProtection="0">
      <alignment vertical="center"/>
    </xf>
    <xf numFmtId="0" fontId="32" fillId="7" borderId="0" applyNumberFormat="0" applyBorder="0" applyAlignment="0" applyProtection="0">
      <alignment vertical="center"/>
    </xf>
    <xf numFmtId="0" fontId="39" fillId="26" borderId="0" applyNumberFormat="0" applyBorder="0" applyAlignment="0" applyProtection="0">
      <alignment vertical="center"/>
    </xf>
    <xf numFmtId="0" fontId="56" fillId="19" borderId="21" applyNumberFormat="0" applyAlignment="0" applyProtection="0">
      <alignment vertical="center"/>
    </xf>
    <xf numFmtId="0" fontId="34" fillId="0" borderId="0" applyNumberFormat="0" applyFill="0" applyBorder="0" applyAlignment="0" applyProtection="0">
      <alignment vertical="center"/>
    </xf>
    <xf numFmtId="0" fontId="32" fillId="13" borderId="0" applyNumberFormat="0" applyBorder="0" applyAlignment="0" applyProtection="0">
      <alignment vertical="center"/>
    </xf>
    <xf numFmtId="0" fontId="53" fillId="0" borderId="20" applyNumberFormat="0" applyFill="0" applyAlignment="0" applyProtection="0">
      <alignment vertical="center"/>
    </xf>
    <xf numFmtId="0" fontId="39" fillId="27" borderId="0" applyNumberFormat="0" applyBorder="0" applyAlignment="0" applyProtection="0"/>
    <xf numFmtId="0" fontId="51" fillId="23" borderId="19" applyNumberFormat="0" applyFont="0" applyAlignment="0" applyProtection="0">
      <alignment vertical="center"/>
    </xf>
    <xf numFmtId="0" fontId="32" fillId="2" borderId="0" applyNumberFormat="0" applyBorder="0" applyAlignment="0" applyProtection="0">
      <alignment vertical="center"/>
    </xf>
    <xf numFmtId="0" fontId="39" fillId="5" borderId="0" applyNumberFormat="0" applyBorder="0" applyAlignment="0" applyProtection="0">
      <alignment vertical="center"/>
    </xf>
    <xf numFmtId="0" fontId="32" fillId="14" borderId="0" applyNumberFormat="0" applyBorder="0" applyAlignment="0" applyProtection="0">
      <alignment vertical="center"/>
    </xf>
    <xf numFmtId="0" fontId="0" fillId="0" borderId="0">
      <alignment vertical="center"/>
    </xf>
    <xf numFmtId="0" fontId="32" fillId="11" borderId="0" applyNumberFormat="0" applyBorder="0" applyAlignment="0" applyProtection="0">
      <alignment vertical="center"/>
    </xf>
    <xf numFmtId="0" fontId="42" fillId="10" borderId="16" applyNumberFormat="0" applyAlignment="0" applyProtection="0">
      <alignment vertical="center"/>
    </xf>
    <xf numFmtId="0" fontId="32" fillId="14" borderId="0" applyNumberFormat="0" applyBorder="0" applyAlignment="0" applyProtection="0">
      <alignment vertical="center"/>
    </xf>
    <xf numFmtId="0" fontId="32" fillId="11" borderId="0" applyNumberFormat="0" applyBorder="0" applyAlignment="0" applyProtection="0">
      <alignment vertical="center"/>
    </xf>
    <xf numFmtId="0" fontId="39" fillId="8" borderId="0" applyNumberFormat="0" applyBorder="0" applyAlignment="0" applyProtection="0">
      <alignment vertical="center"/>
    </xf>
    <xf numFmtId="0" fontId="41" fillId="15" borderId="0" applyNumberFormat="0" applyBorder="0" applyAlignment="0" applyProtection="0">
      <alignment vertical="center"/>
    </xf>
    <xf numFmtId="0" fontId="39" fillId="10" borderId="0" applyNumberFormat="0" applyBorder="0" applyAlignment="0" applyProtection="0"/>
    <xf numFmtId="0" fontId="32" fillId="9" borderId="0" applyNumberFormat="0" applyBorder="0" applyAlignment="0" applyProtection="0">
      <alignment vertical="center"/>
    </xf>
    <xf numFmtId="0" fontId="39" fillId="7" borderId="0" applyNumberFormat="0" applyBorder="0" applyAlignment="0" applyProtection="0">
      <alignment vertical="center"/>
    </xf>
    <xf numFmtId="0" fontId="32" fillId="14" borderId="0" applyNumberFormat="0" applyBorder="0" applyAlignment="0" applyProtection="0">
      <alignment vertical="center"/>
    </xf>
    <xf numFmtId="0" fontId="32" fillId="2" borderId="0" applyNumberFormat="0" applyBorder="0" applyAlignment="0" applyProtection="0">
      <alignment vertical="center"/>
    </xf>
    <xf numFmtId="0" fontId="32" fillId="17" borderId="0" applyNumberFormat="0" applyBorder="0" applyAlignment="0" applyProtection="0">
      <alignment vertical="center"/>
    </xf>
    <xf numFmtId="0" fontId="39" fillId="7" borderId="0" applyNumberFormat="0" applyBorder="0" applyAlignment="0" applyProtection="0">
      <alignment vertical="center"/>
    </xf>
    <xf numFmtId="0" fontId="98" fillId="50" borderId="5">
      <protection locked="0"/>
    </xf>
    <xf numFmtId="0" fontId="32" fillId="7" borderId="0" applyNumberFormat="0" applyBorder="0" applyAlignment="0" applyProtection="0">
      <alignment vertical="center"/>
    </xf>
    <xf numFmtId="0" fontId="47" fillId="21" borderId="0" applyNumberFormat="0" applyBorder="0" applyAlignment="0" applyProtection="0">
      <alignment vertical="center"/>
    </xf>
    <xf numFmtId="0" fontId="32" fillId="20" borderId="0" applyNumberFormat="0" applyBorder="0" applyAlignment="0" applyProtection="0">
      <alignment vertical="center"/>
    </xf>
    <xf numFmtId="0" fontId="43" fillId="16" borderId="0" applyNumberFormat="0" applyBorder="0" applyAlignment="0" applyProtection="0">
      <alignment vertical="center"/>
    </xf>
    <xf numFmtId="0" fontId="32" fillId="7" borderId="0" applyNumberFormat="0" applyBorder="0" applyAlignment="0" applyProtection="0">
      <alignment vertical="center"/>
    </xf>
    <xf numFmtId="0" fontId="32" fillId="14" borderId="0" applyNumberFormat="0" applyBorder="0" applyAlignment="0" applyProtection="0">
      <alignment vertical="center"/>
    </xf>
    <xf numFmtId="0" fontId="32" fillId="2" borderId="0" applyNumberFormat="0" applyBorder="0" applyAlignment="0" applyProtection="0">
      <alignment vertical="center"/>
    </xf>
    <xf numFmtId="0" fontId="32" fillId="20" borderId="0" applyNumberFormat="0" applyBorder="0" applyAlignment="0" applyProtection="0">
      <alignment vertical="center"/>
    </xf>
    <xf numFmtId="0" fontId="32" fillId="9" borderId="0" applyNumberFormat="0" applyBorder="0" applyAlignment="0" applyProtection="0">
      <alignment vertical="center"/>
    </xf>
    <xf numFmtId="0" fontId="32" fillId="2" borderId="0" applyNumberFormat="0" applyBorder="0" applyAlignment="0" applyProtection="0">
      <alignment vertical="center"/>
    </xf>
    <xf numFmtId="0" fontId="39" fillId="3" borderId="0" applyNumberFormat="0" applyBorder="0" applyAlignment="0" applyProtection="0">
      <alignment vertical="center"/>
    </xf>
    <xf numFmtId="0" fontId="74" fillId="4" borderId="0" applyNumberFormat="0" applyBorder="0" applyAlignment="0" applyProtection="0">
      <alignment vertical="center"/>
    </xf>
    <xf numFmtId="0" fontId="39" fillId="7" borderId="0" applyNumberFormat="0" applyBorder="0" applyAlignment="0" applyProtection="0">
      <alignment vertical="center"/>
    </xf>
    <xf numFmtId="0" fontId="32" fillId="20" borderId="0" applyNumberFormat="0" applyBorder="0" applyAlignment="0" applyProtection="0">
      <alignment vertical="center"/>
    </xf>
    <xf numFmtId="0" fontId="32" fillId="11" borderId="0" applyNumberFormat="0" applyBorder="0" applyAlignment="0" applyProtection="0">
      <alignment vertical="center"/>
    </xf>
    <xf numFmtId="0" fontId="32" fillId="7" borderId="0" applyNumberFormat="0" applyBorder="0" applyAlignment="0" applyProtection="0">
      <alignment vertical="center"/>
    </xf>
    <xf numFmtId="0" fontId="39" fillId="12" borderId="0" applyNumberFormat="0" applyBorder="0" applyAlignment="0" applyProtection="0">
      <alignment vertical="center"/>
    </xf>
    <xf numFmtId="0" fontId="102" fillId="10" borderId="16" applyNumberFormat="0" applyAlignment="0" applyProtection="0">
      <alignment vertical="center"/>
    </xf>
    <xf numFmtId="0" fontId="39" fillId="10" borderId="0" applyNumberFormat="0" applyBorder="0" applyAlignment="0" applyProtection="0"/>
    <xf numFmtId="0" fontId="39" fillId="12" borderId="0" applyNumberFormat="0" applyBorder="0" applyAlignment="0" applyProtection="0"/>
    <xf numFmtId="0" fontId="48" fillId="0" borderId="18" applyNumberFormat="0" applyFill="0" applyAlignment="0" applyProtection="0">
      <alignment vertical="center"/>
    </xf>
    <xf numFmtId="0" fontId="47" fillId="21" borderId="0" applyNumberFormat="0" applyBorder="0" applyAlignment="0" applyProtection="0">
      <alignment vertical="center"/>
    </xf>
    <xf numFmtId="0" fontId="56" fillId="19" borderId="21" applyNumberFormat="0" applyAlignment="0" applyProtection="0">
      <alignment vertical="center"/>
    </xf>
    <xf numFmtId="0" fontId="55" fillId="13" borderId="17" applyNumberFormat="0" applyAlignment="0" applyProtection="0">
      <alignment vertical="center"/>
    </xf>
    <xf numFmtId="0" fontId="32" fillId="7" borderId="0" applyNumberFormat="0" applyBorder="0" applyAlignment="0" applyProtection="0">
      <alignment vertical="center"/>
    </xf>
    <xf numFmtId="0" fontId="39" fillId="7" borderId="0" applyNumberFormat="0" applyBorder="0" applyAlignment="0" applyProtection="0">
      <alignment vertical="center"/>
    </xf>
    <xf numFmtId="0" fontId="32" fillId="20" borderId="0" applyNumberFormat="0" applyBorder="0" applyAlignment="0" applyProtection="0">
      <alignment vertical="center"/>
    </xf>
    <xf numFmtId="0" fontId="45" fillId="19" borderId="17" applyNumberFormat="0" applyAlignment="0" applyProtection="0">
      <alignment vertical="center"/>
    </xf>
    <xf numFmtId="0" fontId="70" fillId="13" borderId="17" applyNumberFormat="0" applyAlignment="0" applyProtection="0">
      <alignment vertical="center"/>
    </xf>
    <xf numFmtId="0" fontId="41" fillId="15" borderId="0" applyNumberFormat="0" applyBorder="0" applyAlignment="0" applyProtection="0">
      <alignment vertical="center"/>
    </xf>
    <xf numFmtId="0" fontId="39" fillId="8" borderId="0" applyNumberFormat="0" applyBorder="0" applyAlignment="0" applyProtection="0">
      <alignment vertical="center"/>
    </xf>
    <xf numFmtId="0" fontId="39" fillId="26" borderId="0" applyNumberFormat="0" applyBorder="0" applyAlignment="0" applyProtection="0">
      <alignment vertical="center"/>
    </xf>
    <xf numFmtId="0" fontId="95" fillId="0" borderId="0" applyNumberFormat="0" applyFill="0" applyBorder="0" applyAlignment="0" applyProtection="0"/>
    <xf numFmtId="0" fontId="39" fillId="15" borderId="0" applyNumberFormat="0" applyBorder="0" applyAlignment="0" applyProtection="0">
      <alignment vertical="center"/>
    </xf>
    <xf numFmtId="0" fontId="45" fillId="19" borderId="17" applyNumberFormat="0" applyAlignment="0" applyProtection="0">
      <alignment vertical="center"/>
    </xf>
    <xf numFmtId="0" fontId="39" fillId="26" borderId="0" applyNumberFormat="0" applyBorder="0" applyAlignment="0" applyProtection="0">
      <alignment vertical="center"/>
    </xf>
    <xf numFmtId="0" fontId="32" fillId="4" borderId="0" applyNumberFormat="0" applyBorder="0" applyAlignment="0" applyProtection="0">
      <alignment vertical="center"/>
    </xf>
    <xf numFmtId="0" fontId="31" fillId="0" borderId="22" applyNumberFormat="0" applyFill="0" applyAlignment="0" applyProtection="0">
      <alignment vertical="center"/>
    </xf>
    <xf numFmtId="0" fontId="39" fillId="36" borderId="0" applyNumberFormat="0" applyBorder="0" applyAlignment="0" applyProtection="0"/>
    <xf numFmtId="0" fontId="34" fillId="0" borderId="0" applyNumberFormat="0" applyFill="0" applyBorder="0" applyAlignment="0" applyProtection="0">
      <alignment vertical="center"/>
    </xf>
    <xf numFmtId="0" fontId="56" fillId="19" borderId="21" applyNumberFormat="0" applyAlignment="0" applyProtection="0">
      <alignment vertical="center"/>
    </xf>
    <xf numFmtId="0" fontId="39" fillId="26" borderId="0" applyNumberFormat="0" applyBorder="0" applyAlignment="0" applyProtection="0">
      <alignment vertical="center"/>
    </xf>
    <xf numFmtId="0" fontId="45" fillId="19" borderId="17" applyNumberFormat="0" applyAlignment="0" applyProtection="0">
      <alignment vertical="center"/>
    </xf>
    <xf numFmtId="0" fontId="32" fillId="14" borderId="0" applyNumberFormat="0" applyBorder="0" applyAlignment="0" applyProtection="0">
      <alignment vertical="center"/>
    </xf>
    <xf numFmtId="0" fontId="30" fillId="2" borderId="0" applyNumberFormat="0" applyBorder="0" applyAlignment="0" applyProtection="0">
      <alignment vertical="center"/>
    </xf>
    <xf numFmtId="0" fontId="39" fillId="5" borderId="0" applyNumberFormat="0" applyBorder="0" applyAlignment="0" applyProtection="0">
      <alignment vertical="center"/>
    </xf>
    <xf numFmtId="0" fontId="42" fillId="10" borderId="16" applyNumberFormat="0" applyAlignment="0" applyProtection="0">
      <alignment vertical="center"/>
    </xf>
    <xf numFmtId="0" fontId="32" fillId="11" borderId="0" applyNumberFormat="0" applyBorder="0" applyAlignment="0" applyProtection="0">
      <alignment vertical="center"/>
    </xf>
    <xf numFmtId="0" fontId="47" fillId="21" borderId="0" applyNumberFormat="0" applyBorder="0" applyAlignment="0" applyProtection="0">
      <alignment vertical="center"/>
    </xf>
    <xf numFmtId="0" fontId="57" fillId="20" borderId="0" applyNumberFormat="0" applyBorder="0" applyAlignment="0" applyProtection="0">
      <alignment vertical="center"/>
    </xf>
    <xf numFmtId="0" fontId="45" fillId="19" borderId="17" applyNumberFormat="0" applyAlignment="0" applyProtection="0">
      <alignment vertical="center"/>
    </xf>
    <xf numFmtId="0" fontId="72" fillId="62" borderId="0" applyNumberFormat="0" applyBorder="0" applyAlignment="0" applyProtection="0">
      <alignment vertical="center"/>
    </xf>
    <xf numFmtId="0" fontId="39" fillId="15" borderId="0" applyNumberFormat="0" applyBorder="0" applyAlignment="0" applyProtection="0"/>
    <xf numFmtId="0" fontId="32" fillId="11" borderId="0" applyNumberFormat="0" applyBorder="0" applyAlignment="0" applyProtection="0">
      <alignment vertical="center"/>
    </xf>
    <xf numFmtId="0" fontId="39" fillId="2" borderId="0" applyNumberFormat="0" applyBorder="0" applyAlignment="0" applyProtection="0"/>
    <xf numFmtId="0" fontId="50" fillId="16" borderId="0" applyNumberFormat="0" applyBorder="0" applyAlignment="0" applyProtection="0">
      <alignment vertical="center"/>
    </xf>
    <xf numFmtId="0" fontId="48" fillId="0" borderId="18" applyNumberFormat="0" applyFill="0" applyAlignment="0" applyProtection="0">
      <alignment vertical="center"/>
    </xf>
    <xf numFmtId="0" fontId="32" fillId="17" borderId="0" applyNumberFormat="0" applyBorder="0" applyAlignment="0" applyProtection="0"/>
    <xf numFmtId="0" fontId="46" fillId="20" borderId="0" applyNumberFormat="0" applyBorder="0" applyAlignment="0" applyProtection="0">
      <alignment vertical="center"/>
    </xf>
    <xf numFmtId="0" fontId="0" fillId="0" borderId="0"/>
    <xf numFmtId="0" fontId="51" fillId="23" borderId="19" applyNumberFormat="0" applyFont="0" applyAlignment="0" applyProtection="0">
      <alignment vertical="center"/>
    </xf>
    <xf numFmtId="0" fontId="0" fillId="0" borderId="0">
      <alignment vertical="center"/>
    </xf>
    <xf numFmtId="0" fontId="32" fillId="9" borderId="0" applyNumberFormat="0" applyBorder="0" applyAlignment="0" applyProtection="0">
      <alignment vertical="center"/>
    </xf>
    <xf numFmtId="0" fontId="32" fillId="13" borderId="0" applyNumberFormat="0" applyBorder="0" applyAlignment="0" applyProtection="0"/>
    <xf numFmtId="0" fontId="32" fillId="16" borderId="0" applyNumberFormat="0" applyBorder="0" applyAlignment="0" applyProtection="0">
      <alignment vertical="center"/>
    </xf>
    <xf numFmtId="0" fontId="32" fillId="9" borderId="0" applyNumberFormat="0" applyBorder="0" applyAlignment="0" applyProtection="0">
      <alignment vertical="center"/>
    </xf>
    <xf numFmtId="0" fontId="43" fillId="4" borderId="0" applyNumberFormat="0" applyBorder="0" applyAlignment="0" applyProtection="0">
      <alignment vertical="center"/>
    </xf>
    <xf numFmtId="0" fontId="46" fillId="20" borderId="0" applyNumberFormat="0" applyBorder="0" applyAlignment="0" applyProtection="0">
      <alignment vertical="center"/>
    </xf>
    <xf numFmtId="0" fontId="0" fillId="0" borderId="0">
      <alignment vertical="center"/>
    </xf>
    <xf numFmtId="0" fontId="34" fillId="0" borderId="0" applyNumberFormat="0" applyFill="0" applyBorder="0" applyAlignment="0" applyProtection="0">
      <alignment vertical="center"/>
    </xf>
    <xf numFmtId="0" fontId="56" fillId="19" borderId="21" applyNumberFormat="0" applyAlignment="0" applyProtection="0">
      <alignment vertical="center"/>
    </xf>
    <xf numFmtId="0" fontId="39" fillId="24" borderId="0" applyNumberFormat="0" applyBorder="0" applyAlignment="0" applyProtection="0">
      <alignment vertical="center"/>
    </xf>
    <xf numFmtId="0" fontId="41" fillId="26" borderId="0" applyNumberFormat="0" applyBorder="0" applyAlignment="0" applyProtection="0">
      <alignment vertical="center"/>
    </xf>
    <xf numFmtId="0" fontId="32" fillId="20" borderId="0" applyNumberFormat="0" applyBorder="0" applyAlignment="0" applyProtection="0"/>
    <xf numFmtId="0" fontId="53" fillId="0" borderId="20" applyNumberFormat="0" applyFill="0" applyAlignment="0" applyProtection="0">
      <alignment vertical="center"/>
    </xf>
    <xf numFmtId="0" fontId="45" fillId="19" borderId="17" applyNumberFormat="0" applyAlignment="0" applyProtection="0">
      <alignment vertical="center"/>
    </xf>
    <xf numFmtId="0" fontId="55" fillId="13" borderId="17" applyNumberFormat="0" applyAlignment="0" applyProtection="0">
      <alignment vertical="center"/>
    </xf>
    <xf numFmtId="0" fontId="44" fillId="0" borderId="0" applyNumberFormat="0" applyFill="0" applyBorder="0" applyAlignment="0" applyProtection="0">
      <alignment vertical="center"/>
    </xf>
    <xf numFmtId="0" fontId="32" fillId="11" borderId="0" applyNumberFormat="0" applyBorder="0" applyAlignment="0" applyProtection="0">
      <alignment vertical="center"/>
    </xf>
    <xf numFmtId="0" fontId="57" fillId="17" borderId="0" applyNumberFormat="0" applyBorder="0" applyAlignment="0" applyProtection="0">
      <alignment vertical="center"/>
    </xf>
    <xf numFmtId="0" fontId="39" fillId="18" borderId="0" applyNumberFormat="0" applyBorder="0" applyAlignment="0" applyProtection="0">
      <alignment vertical="center"/>
    </xf>
    <xf numFmtId="0" fontId="39" fillId="5" borderId="0" applyNumberFormat="0" applyBorder="0" applyAlignment="0" applyProtection="0">
      <alignment vertical="center"/>
    </xf>
    <xf numFmtId="0" fontId="32" fillId="17" borderId="0" applyNumberFormat="0" applyBorder="0" applyAlignment="0" applyProtection="0">
      <alignment vertical="center"/>
    </xf>
    <xf numFmtId="0" fontId="39" fillId="15" borderId="0" applyNumberFormat="0" applyBorder="0" applyAlignment="0" applyProtection="0">
      <alignment vertical="center"/>
    </xf>
    <xf numFmtId="0" fontId="32" fillId="4" borderId="0" applyNumberFormat="0" applyBorder="0" applyAlignment="0" applyProtection="0">
      <alignment vertical="center"/>
    </xf>
    <xf numFmtId="0" fontId="39" fillId="26" borderId="0" applyNumberFormat="0" applyBorder="0" applyAlignment="0" applyProtection="0">
      <alignment vertical="center"/>
    </xf>
    <xf numFmtId="0" fontId="32" fillId="20" borderId="0" applyNumberFormat="0" applyBorder="0" applyAlignment="0" applyProtection="0">
      <alignment vertical="center"/>
    </xf>
    <xf numFmtId="0" fontId="39" fillId="7" borderId="0" applyNumberFormat="0" applyBorder="0" applyAlignment="0" applyProtection="0">
      <alignment vertical="center"/>
    </xf>
    <xf numFmtId="0" fontId="32" fillId="11" borderId="0" applyNumberFormat="0" applyBorder="0" applyAlignment="0" applyProtection="0">
      <alignment vertical="center"/>
    </xf>
    <xf numFmtId="0" fontId="39" fillId="7" borderId="0" applyNumberFormat="0" applyBorder="0" applyAlignment="0" applyProtection="0">
      <alignment vertical="center"/>
    </xf>
    <xf numFmtId="0" fontId="32" fillId="20" borderId="0" applyNumberFormat="0" applyBorder="0" applyAlignment="0" applyProtection="0">
      <alignment vertical="center"/>
    </xf>
    <xf numFmtId="0" fontId="50" fillId="16" borderId="0" applyNumberFormat="0" applyBorder="0" applyAlignment="0" applyProtection="0">
      <alignment vertical="center"/>
    </xf>
    <xf numFmtId="0" fontId="32" fillId="2" borderId="0" applyNumberFormat="0" applyBorder="0" applyAlignment="0" applyProtection="0">
      <alignment vertical="center"/>
    </xf>
    <xf numFmtId="0" fontId="55" fillId="13" borderId="17" applyNumberFormat="0" applyAlignment="0" applyProtection="0">
      <alignment vertical="center"/>
    </xf>
    <xf numFmtId="0" fontId="32" fillId="13" borderId="0" applyNumberFormat="0" applyBorder="0" applyAlignment="0" applyProtection="0">
      <alignment vertical="center"/>
    </xf>
    <xf numFmtId="0" fontId="39" fillId="12" borderId="0" applyNumberFormat="0" applyBorder="0" applyAlignment="0" applyProtection="0">
      <alignment vertical="center"/>
    </xf>
    <xf numFmtId="0" fontId="77" fillId="53" borderId="0" applyNumberFormat="0" applyBorder="0" applyAlignment="0" applyProtection="0">
      <alignment vertical="center"/>
    </xf>
    <xf numFmtId="0" fontId="39" fillId="18" borderId="0" applyNumberFormat="0" applyBorder="0" applyAlignment="0" applyProtection="0">
      <alignment vertical="center"/>
    </xf>
    <xf numFmtId="0" fontId="39" fillId="24" borderId="0" applyNumberFormat="0" applyBorder="0" applyAlignment="0" applyProtection="0">
      <alignment vertical="center"/>
    </xf>
    <xf numFmtId="0" fontId="39" fillId="12" borderId="0" applyNumberFormat="0" applyBorder="0" applyAlignment="0" applyProtection="0">
      <alignment vertical="center"/>
    </xf>
    <xf numFmtId="0" fontId="39" fillId="24" borderId="0" applyNumberFormat="0" applyBorder="0" applyAlignment="0" applyProtection="0">
      <alignment vertical="center"/>
    </xf>
    <xf numFmtId="0" fontId="72" fillId="49" borderId="0" applyNumberFormat="0" applyBorder="0" applyAlignment="0" applyProtection="0">
      <alignment vertical="center"/>
    </xf>
    <xf numFmtId="0" fontId="31" fillId="39" borderId="0" applyNumberFormat="0" applyBorder="0" applyAlignment="0" applyProtection="0"/>
    <xf numFmtId="0" fontId="39" fillId="15" borderId="0" applyNumberFormat="0" applyBorder="0" applyAlignment="0" applyProtection="0">
      <alignment vertical="center"/>
    </xf>
    <xf numFmtId="0" fontId="32" fillId="9" borderId="0" applyNumberFormat="0" applyBorder="0" applyAlignment="0" applyProtection="0">
      <alignment vertical="center"/>
    </xf>
    <xf numFmtId="0" fontId="39" fillId="15" borderId="0" applyNumberFormat="0" applyBorder="0" applyAlignment="0" applyProtection="0"/>
    <xf numFmtId="0" fontId="46" fillId="20" borderId="0" applyNumberFormat="0" applyBorder="0" applyAlignment="0" applyProtection="0">
      <alignment vertical="center"/>
    </xf>
    <xf numFmtId="0" fontId="32" fillId="4" borderId="0" applyNumberFormat="0" applyBorder="0" applyAlignment="0" applyProtection="0">
      <alignment vertical="center"/>
    </xf>
    <xf numFmtId="0" fontId="39" fillId="2" borderId="0" applyNumberFormat="0" applyBorder="0" applyAlignment="0" applyProtection="0"/>
    <xf numFmtId="0" fontId="32" fillId="20" borderId="0" applyNumberFormat="0" applyBorder="0" applyAlignment="0" applyProtection="0">
      <alignment vertical="center"/>
    </xf>
    <xf numFmtId="0" fontId="39" fillId="5" borderId="0" applyNumberFormat="0" applyBorder="0" applyAlignment="0" applyProtection="0">
      <alignment vertical="center"/>
    </xf>
    <xf numFmtId="0" fontId="52" fillId="0" borderId="0" applyNumberFormat="0" applyFill="0" applyBorder="0" applyAlignment="0" applyProtection="0">
      <alignment vertical="center"/>
    </xf>
    <xf numFmtId="0" fontId="42" fillId="10" borderId="16" applyNumberFormat="0" applyAlignment="0" applyProtection="0">
      <alignment vertical="center"/>
    </xf>
    <xf numFmtId="0" fontId="45" fillId="19" borderId="17" applyNumberFormat="0" applyAlignment="0" applyProtection="0">
      <alignment vertical="center"/>
    </xf>
    <xf numFmtId="0" fontId="31" fillId="0" borderId="22" applyNumberFormat="0" applyFill="0" applyAlignment="0" applyProtection="0">
      <alignment vertical="center"/>
    </xf>
    <xf numFmtId="0" fontId="39" fillId="26" borderId="0" applyNumberFormat="0" applyBorder="0" applyAlignment="0" applyProtection="0">
      <alignment vertical="center"/>
    </xf>
    <xf numFmtId="0" fontId="39" fillId="8" borderId="0" applyNumberFormat="0" applyBorder="0" applyAlignment="0" applyProtection="0">
      <alignment vertical="center"/>
    </xf>
    <xf numFmtId="0" fontId="41" fillId="5" borderId="0" applyNumberFormat="0" applyBorder="0" applyAlignment="0" applyProtection="0">
      <alignment vertical="center"/>
    </xf>
    <xf numFmtId="0" fontId="32" fillId="23" borderId="0" applyNumberFormat="0" applyBorder="0" applyAlignment="0" applyProtection="0"/>
    <xf numFmtId="0" fontId="48" fillId="0" borderId="18" applyNumberFormat="0" applyFill="0" applyAlignment="0" applyProtection="0">
      <alignment vertical="center"/>
    </xf>
    <xf numFmtId="0" fontId="32" fillId="13" borderId="0" applyNumberFormat="0" applyBorder="0" applyAlignment="0" applyProtection="0">
      <alignment vertical="center"/>
    </xf>
    <xf numFmtId="0" fontId="32" fillId="4" borderId="0" applyNumberFormat="0" applyBorder="0" applyAlignment="0" applyProtection="0">
      <alignment vertical="center"/>
    </xf>
    <xf numFmtId="0" fontId="39" fillId="5" borderId="0" applyNumberFormat="0" applyBorder="0" applyAlignment="0" applyProtection="0">
      <alignment vertical="center"/>
    </xf>
    <xf numFmtId="0" fontId="43" fillId="16" borderId="0" applyNumberFormat="0" applyBorder="0" applyAlignment="0" applyProtection="0">
      <alignment vertical="center"/>
    </xf>
    <xf numFmtId="0" fontId="32" fillId="4" borderId="0" applyNumberFormat="0" applyBorder="0" applyAlignment="0" applyProtection="0">
      <alignment vertical="center"/>
    </xf>
    <xf numFmtId="0" fontId="50" fillId="16" borderId="0" applyNumberFormat="0" applyBorder="0" applyAlignment="0" applyProtection="0">
      <alignment vertical="center"/>
    </xf>
    <xf numFmtId="0" fontId="32" fillId="9" borderId="0" applyNumberFormat="0" applyBorder="0" applyAlignment="0" applyProtection="0">
      <alignment vertical="center"/>
    </xf>
    <xf numFmtId="0" fontId="32" fillId="16" borderId="0" applyNumberFormat="0" applyBorder="0" applyAlignment="0" applyProtection="0">
      <alignment vertical="center"/>
    </xf>
    <xf numFmtId="0" fontId="47" fillId="21" borderId="0" applyNumberFormat="0" applyBorder="0" applyAlignment="0" applyProtection="0">
      <alignment vertical="center"/>
    </xf>
    <xf numFmtId="0" fontId="32" fillId="2" borderId="0" applyNumberFormat="0" applyBorder="0" applyAlignment="0" applyProtection="0">
      <alignment vertical="center"/>
    </xf>
    <xf numFmtId="0" fontId="39" fillId="24" borderId="0" applyNumberFormat="0" applyBorder="0" applyAlignment="0" applyProtection="0">
      <alignment vertical="center"/>
    </xf>
    <xf numFmtId="0" fontId="32" fillId="4" borderId="0" applyNumberFormat="0" applyBorder="0" applyAlignment="0" applyProtection="0">
      <alignment vertical="center"/>
    </xf>
    <xf numFmtId="0" fontId="32" fillId="23" borderId="0" applyNumberFormat="0" applyBorder="0" applyAlignment="0" applyProtection="0"/>
    <xf numFmtId="0" fontId="34" fillId="0" borderId="0" applyNumberFormat="0" applyFill="0" applyBorder="0" applyAlignment="0" applyProtection="0">
      <alignment vertical="center"/>
    </xf>
    <xf numFmtId="0" fontId="51" fillId="0" borderId="0" applyNumberFormat="0" applyFont="0" applyFill="0" applyBorder="0" applyAlignment="0" applyProtection="0"/>
    <xf numFmtId="0" fontId="72" fillId="57" borderId="0" applyNumberFormat="0" applyBorder="0" applyAlignment="0" applyProtection="0">
      <alignment vertical="center"/>
    </xf>
    <xf numFmtId="0" fontId="32" fillId="17" borderId="0" applyNumberFormat="0" applyBorder="0" applyAlignment="0" applyProtection="0">
      <alignment vertical="center"/>
    </xf>
    <xf numFmtId="0" fontId="39" fillId="18" borderId="0" applyNumberFormat="0" applyBorder="0" applyAlignment="0" applyProtection="0">
      <alignment vertical="center"/>
    </xf>
    <xf numFmtId="0" fontId="32" fillId="4" borderId="0" applyNumberFormat="0" applyBorder="0" applyAlignment="0" applyProtection="0">
      <alignment vertical="center"/>
    </xf>
    <xf numFmtId="0" fontId="39" fillId="26" borderId="0" applyNumberFormat="0" applyBorder="0" applyAlignment="0" applyProtection="0">
      <alignment vertical="center"/>
    </xf>
    <xf numFmtId="0" fontId="31" fillId="0" borderId="22" applyNumberFormat="0" applyFill="0" applyAlignment="0" applyProtection="0">
      <alignment vertical="center"/>
    </xf>
    <xf numFmtId="0" fontId="39" fillId="36" borderId="0" applyNumberFormat="0" applyBorder="0" applyAlignment="0" applyProtection="0"/>
    <xf numFmtId="0" fontId="32" fillId="7" borderId="0" applyNumberFormat="0" applyBorder="0" applyAlignment="0" applyProtection="0">
      <alignment vertical="center"/>
    </xf>
    <xf numFmtId="0" fontId="32" fillId="13" borderId="0" applyNumberFormat="0" applyBorder="0" applyAlignment="0" applyProtection="0">
      <alignment vertical="center"/>
    </xf>
    <xf numFmtId="9" fontId="2" fillId="0" borderId="0" applyFont="0" applyFill="0" applyBorder="0" applyAlignment="0" applyProtection="0">
      <alignment vertical="center"/>
    </xf>
    <xf numFmtId="0" fontId="32" fillId="20" borderId="0" applyNumberFormat="0" applyBorder="0" applyAlignment="0" applyProtection="0">
      <alignment vertical="center"/>
    </xf>
    <xf numFmtId="0" fontId="48" fillId="0" borderId="18" applyNumberFormat="0" applyFill="0" applyAlignment="0" applyProtection="0">
      <alignment vertical="center"/>
    </xf>
    <xf numFmtId="0" fontId="47" fillId="21" borderId="0" applyNumberFormat="0" applyBorder="0" applyAlignment="0" applyProtection="0">
      <alignment vertical="center"/>
    </xf>
    <xf numFmtId="0" fontId="56" fillId="19" borderId="21" applyNumberFormat="0" applyAlignment="0" applyProtection="0">
      <alignment vertical="center"/>
    </xf>
    <xf numFmtId="0" fontId="39" fillId="10" borderId="0" applyNumberFormat="0" applyBorder="0" applyAlignment="0" applyProtection="0"/>
    <xf numFmtId="0" fontId="42" fillId="10" borderId="16" applyNumberFormat="0" applyAlignment="0" applyProtection="0">
      <alignment vertical="center"/>
    </xf>
    <xf numFmtId="0" fontId="111" fillId="58" borderId="0" applyNumberFormat="0" applyBorder="0" applyAlignment="0" applyProtection="0">
      <alignment vertical="center"/>
    </xf>
    <xf numFmtId="0" fontId="103" fillId="0" borderId="0" applyNumberFormat="0" applyFill="0" applyBorder="0" applyAlignment="0" applyProtection="0">
      <alignment vertical="center"/>
    </xf>
    <xf numFmtId="0" fontId="110" fillId="0" borderId="0"/>
    <xf numFmtId="0" fontId="60" fillId="0" borderId="0">
      <protection locked="0"/>
    </xf>
    <xf numFmtId="0" fontId="32" fillId="20" borderId="0" applyNumberFormat="0" applyBorder="0" applyAlignment="0" applyProtection="0">
      <alignment vertical="center"/>
    </xf>
    <xf numFmtId="0" fontId="48" fillId="0" borderId="18" applyNumberFormat="0" applyFill="0" applyAlignment="0" applyProtection="0">
      <alignment vertical="center"/>
    </xf>
    <xf numFmtId="0" fontId="47" fillId="21" borderId="0" applyNumberFormat="0" applyBorder="0" applyAlignment="0" applyProtection="0">
      <alignment vertical="center"/>
    </xf>
    <xf numFmtId="0" fontId="56" fillId="19" borderId="21" applyNumberFormat="0" applyAlignment="0" applyProtection="0">
      <alignment vertical="center"/>
    </xf>
    <xf numFmtId="0" fontId="39" fillId="10" borderId="0" applyNumberFormat="0" applyBorder="0" applyAlignment="0" applyProtection="0"/>
    <xf numFmtId="0" fontId="32" fillId="2" borderId="0" applyNumberFormat="0" applyBorder="0" applyAlignment="0" applyProtection="0">
      <alignment vertical="center"/>
    </xf>
    <xf numFmtId="0" fontId="51" fillId="23" borderId="19" applyNumberFormat="0" applyFont="0" applyAlignment="0" applyProtection="0">
      <alignment vertical="center"/>
    </xf>
    <xf numFmtId="0" fontId="45" fillId="19" borderId="17" applyNumberFormat="0" applyAlignment="0" applyProtection="0">
      <alignment vertical="center"/>
    </xf>
    <xf numFmtId="0" fontId="31" fillId="0" borderId="22" applyNumberFormat="0" applyFill="0" applyAlignment="0" applyProtection="0">
      <alignment vertical="center"/>
    </xf>
    <xf numFmtId="0" fontId="56" fillId="19" borderId="21" applyNumberFormat="0" applyAlignment="0" applyProtection="0">
      <alignment vertical="center"/>
    </xf>
    <xf numFmtId="0" fontId="32" fillId="2" borderId="0" applyNumberFormat="0" applyBorder="0" applyAlignment="0" applyProtection="0">
      <alignment vertical="center"/>
    </xf>
    <xf numFmtId="0" fontId="39" fillId="24" borderId="0" applyNumberFormat="0" applyBorder="0" applyAlignment="0" applyProtection="0">
      <alignment vertical="center"/>
    </xf>
    <xf numFmtId="0" fontId="39" fillId="24" borderId="0" applyNumberFormat="0" applyBorder="0" applyAlignment="0" applyProtection="0">
      <alignment vertical="center"/>
    </xf>
    <xf numFmtId="0" fontId="72" fillId="48" borderId="0" applyNumberFormat="0" applyBorder="0" applyAlignment="0" applyProtection="0">
      <alignment vertical="center"/>
    </xf>
    <xf numFmtId="0" fontId="47" fillId="21" borderId="0" applyNumberFormat="0" applyBorder="0" applyAlignment="0" applyProtection="0">
      <alignment vertical="center"/>
    </xf>
    <xf numFmtId="0" fontId="41" fillId="15" borderId="0" applyNumberFormat="0" applyBorder="0" applyAlignment="0" applyProtection="0">
      <alignment vertical="center"/>
    </xf>
    <xf numFmtId="0" fontId="32" fillId="23" borderId="0" applyNumberFormat="0" applyBorder="0" applyAlignment="0" applyProtection="0"/>
    <xf numFmtId="0" fontId="32" fillId="16" borderId="0" applyNumberFormat="0" applyBorder="0" applyAlignment="0" applyProtection="0">
      <alignment vertical="center"/>
    </xf>
    <xf numFmtId="0" fontId="32" fillId="2" borderId="0" applyNumberFormat="0" applyBorder="0" applyAlignment="0" applyProtection="0">
      <alignment vertical="center"/>
    </xf>
    <xf numFmtId="0" fontId="39" fillId="3" borderId="0" applyNumberFormat="0" applyBorder="0" applyAlignment="0" applyProtection="0">
      <alignment vertical="center"/>
    </xf>
    <xf numFmtId="42" fontId="26" fillId="0" borderId="0" applyFont="0" applyFill="0" applyBorder="0" applyAlignment="0" applyProtection="0">
      <alignment vertical="center"/>
    </xf>
    <xf numFmtId="0" fontId="46" fillId="20" borderId="0" applyNumberFormat="0" applyBorder="0" applyAlignment="0" applyProtection="0">
      <alignment vertical="center"/>
    </xf>
    <xf numFmtId="0" fontId="32" fillId="17" borderId="0" applyNumberFormat="0" applyBorder="0" applyAlignment="0" applyProtection="0"/>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20" borderId="0" applyNumberFormat="0" applyBorder="0" applyAlignment="0" applyProtection="0">
      <alignment vertical="center"/>
    </xf>
    <xf numFmtId="0" fontId="32" fillId="4" borderId="0" applyNumberFormat="0" applyBorder="0" applyAlignment="0" applyProtection="0">
      <alignment vertical="center"/>
    </xf>
    <xf numFmtId="0" fontId="97" fillId="0" borderId="0"/>
    <xf numFmtId="0" fontId="32" fillId="11" borderId="0" applyNumberFormat="0" applyBorder="0" applyAlignment="0" applyProtection="0">
      <alignment vertical="center"/>
    </xf>
    <xf numFmtId="0" fontId="39" fillId="18" borderId="0" applyNumberFormat="0" applyBorder="0" applyAlignment="0" applyProtection="0">
      <alignment vertical="center"/>
    </xf>
    <xf numFmtId="0" fontId="56" fillId="19" borderId="21" applyNumberFormat="0" applyAlignment="0" applyProtection="0">
      <alignment vertical="center"/>
    </xf>
    <xf numFmtId="0" fontId="39" fillId="12" borderId="0" applyNumberFormat="0" applyBorder="0" applyAlignment="0" applyProtection="0">
      <alignment vertical="center"/>
    </xf>
    <xf numFmtId="0" fontId="77" fillId="47" borderId="0" applyNumberFormat="0" applyBorder="0" applyAlignment="0" applyProtection="0">
      <alignment vertical="center"/>
    </xf>
    <xf numFmtId="0" fontId="39" fillId="3" borderId="0" applyNumberFormat="0" applyBorder="0" applyAlignment="0" applyProtection="0">
      <alignment vertical="center"/>
    </xf>
    <xf numFmtId="0" fontId="76" fillId="0" borderId="0" applyNumberFormat="0" applyFill="0" applyBorder="0" applyAlignment="0" applyProtection="0">
      <alignment vertical="center"/>
    </xf>
    <xf numFmtId="0" fontId="46" fillId="20" borderId="0" applyNumberFormat="0" applyBorder="0" applyAlignment="0" applyProtection="0">
      <alignment vertical="center"/>
    </xf>
    <xf numFmtId="185" fontId="51" fillId="0" borderId="0" applyFont="0" applyFill="0" applyBorder="0" applyAlignment="0" applyProtection="0"/>
    <xf numFmtId="0" fontId="93" fillId="0" borderId="32" applyNumberFormat="0" applyFill="0" applyAlignment="0" applyProtection="0">
      <alignment vertical="center"/>
    </xf>
    <xf numFmtId="0" fontId="39" fillId="26" borderId="0" applyNumberFormat="0" applyBorder="0" applyAlignment="0" applyProtection="0">
      <alignment vertical="center"/>
    </xf>
    <xf numFmtId="0" fontId="32" fillId="13" borderId="0" applyNumberFormat="0" applyBorder="0" applyAlignment="0" applyProtection="0">
      <alignment vertical="center"/>
    </xf>
    <xf numFmtId="0" fontId="51" fillId="23" borderId="19" applyNumberFormat="0" applyFont="0" applyAlignment="0" applyProtection="0">
      <alignment vertical="center"/>
    </xf>
    <xf numFmtId="0" fontId="39" fillId="5" borderId="0" applyNumberFormat="0" applyBorder="0" applyAlignment="0" applyProtection="0">
      <alignment vertical="center"/>
    </xf>
    <xf numFmtId="0" fontId="92" fillId="0" borderId="0" applyNumberFormat="0" applyFill="0" applyBorder="0" applyAlignment="0" applyProtection="0"/>
    <xf numFmtId="0" fontId="32" fillId="4" borderId="0" applyNumberFormat="0" applyBorder="0" applyAlignment="0" applyProtection="0">
      <alignment vertical="center"/>
    </xf>
    <xf numFmtId="0" fontId="32" fillId="11" borderId="0" applyNumberFormat="0" applyBorder="0" applyAlignment="0" applyProtection="0">
      <alignment vertical="center"/>
    </xf>
    <xf numFmtId="0" fontId="39" fillId="2" borderId="0" applyNumberFormat="0" applyBorder="0" applyAlignment="0" applyProtection="0"/>
    <xf numFmtId="0" fontId="39" fillId="27" borderId="0" applyNumberFormat="0" applyBorder="0" applyAlignment="0" applyProtection="0"/>
    <xf numFmtId="0" fontId="32" fillId="2" borderId="0" applyNumberFormat="0" applyBorder="0" applyAlignment="0" applyProtection="0">
      <alignment vertical="center"/>
    </xf>
    <xf numFmtId="0" fontId="39" fillId="24" borderId="0" applyNumberFormat="0" applyBorder="0" applyAlignment="0" applyProtection="0">
      <alignment vertical="center"/>
    </xf>
    <xf numFmtId="196" fontId="51" fillId="0" borderId="0" applyFont="0" applyFill="0" applyBorder="0" applyAlignment="0" applyProtection="0">
      <alignment vertical="center"/>
    </xf>
    <xf numFmtId="0" fontId="32" fillId="14" borderId="0" applyNumberFormat="0" applyBorder="0" applyAlignment="0" applyProtection="0"/>
    <xf numFmtId="0" fontId="50" fillId="16" borderId="0" applyNumberFormat="0" applyBorder="0" applyAlignment="0" applyProtection="0">
      <alignment vertical="center"/>
    </xf>
    <xf numFmtId="0" fontId="91" fillId="0" borderId="0" applyNumberFormat="0" applyFill="0" applyBorder="0" applyAlignment="0" applyProtection="0">
      <alignment vertical="center"/>
    </xf>
    <xf numFmtId="0" fontId="45" fillId="19" borderId="17" applyNumberFormat="0" applyAlignment="0" applyProtection="0">
      <alignment vertical="center"/>
    </xf>
    <xf numFmtId="0" fontId="72" fillId="51" borderId="0" applyNumberFormat="0" applyBorder="0" applyAlignment="0" applyProtection="0">
      <alignment vertical="center"/>
    </xf>
    <xf numFmtId="0" fontId="32" fillId="11"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1" fillId="25" borderId="0" applyNumberFormat="0" applyBorder="0" applyAlignment="0" applyProtection="0"/>
    <xf numFmtId="0" fontId="51" fillId="23" borderId="19" applyNumberFormat="0" applyFont="0" applyAlignment="0" applyProtection="0">
      <alignment vertical="center"/>
    </xf>
    <xf numFmtId="0" fontId="54" fillId="16" borderId="0" applyNumberFormat="0" applyBorder="0" applyAlignment="0" applyProtection="0">
      <alignment vertical="center"/>
    </xf>
    <xf numFmtId="0" fontId="39" fillId="12" borderId="0" applyNumberFormat="0" applyBorder="0" applyAlignment="0" applyProtection="0">
      <alignment vertical="center"/>
    </xf>
    <xf numFmtId="0" fontId="72" fillId="59" borderId="0" applyNumberFormat="0" applyBorder="0" applyAlignment="0" applyProtection="0">
      <alignment vertical="center"/>
    </xf>
    <xf numFmtId="0" fontId="43" fillId="16" borderId="0" applyNumberFormat="0" applyBorder="0" applyAlignment="0" applyProtection="0">
      <alignment vertical="center"/>
    </xf>
    <xf numFmtId="0" fontId="90" fillId="0" borderId="14" applyNumberFormat="0" applyFill="0" applyProtection="0">
      <alignment horizontal="center"/>
    </xf>
    <xf numFmtId="0" fontId="32" fillId="11" borderId="0" applyNumberFormat="0" applyBorder="0" applyAlignment="0" applyProtection="0">
      <alignment vertical="center"/>
    </xf>
    <xf numFmtId="0" fontId="32" fillId="20" borderId="0" applyNumberFormat="0" applyBorder="0" applyAlignment="0" applyProtection="0">
      <alignment vertical="center"/>
    </xf>
    <xf numFmtId="0" fontId="39" fillId="12" borderId="0" applyNumberFormat="0" applyBorder="0" applyAlignment="0" applyProtection="0">
      <alignment vertical="center"/>
    </xf>
    <xf numFmtId="0" fontId="32" fillId="7" borderId="0" applyNumberFormat="0" applyBorder="0" applyAlignment="0" applyProtection="0">
      <alignment vertical="center"/>
    </xf>
    <xf numFmtId="0" fontId="77" fillId="55" borderId="0" applyNumberFormat="0" applyBorder="0" applyAlignment="0" applyProtection="0">
      <alignment vertical="center"/>
    </xf>
    <xf numFmtId="0" fontId="39" fillId="15" borderId="0" applyNumberFormat="0" applyBorder="0" applyAlignment="0" applyProtection="0">
      <alignment vertical="center"/>
    </xf>
    <xf numFmtId="0" fontId="32" fillId="17" borderId="0" applyNumberFormat="0" applyBorder="0" applyAlignment="0" applyProtection="0">
      <alignment vertical="center"/>
    </xf>
    <xf numFmtId="0" fontId="39" fillId="9" borderId="0" applyNumberFormat="0" applyBorder="0" applyAlignment="0" applyProtection="0">
      <alignment vertical="center"/>
    </xf>
    <xf numFmtId="0" fontId="39" fillId="15" borderId="0" applyNumberFormat="0" applyBorder="0" applyAlignment="0" applyProtection="0">
      <alignment vertical="center"/>
    </xf>
    <xf numFmtId="0" fontId="0" fillId="0" borderId="0">
      <alignment vertical="center"/>
    </xf>
    <xf numFmtId="0" fontId="53" fillId="0" borderId="20" applyNumberFormat="0" applyFill="0" applyAlignment="0" applyProtection="0">
      <alignment vertical="center"/>
    </xf>
    <xf numFmtId="0" fontId="89" fillId="0" borderId="31" applyNumberFormat="0" applyFill="0" applyAlignment="0" applyProtection="0">
      <alignment vertical="center"/>
    </xf>
    <xf numFmtId="0" fontId="45" fillId="19" borderId="17" applyNumberFormat="0" applyAlignment="0" applyProtection="0">
      <alignment vertical="center"/>
    </xf>
    <xf numFmtId="0" fontId="88" fillId="0" borderId="0" applyProtection="0"/>
    <xf numFmtId="0" fontId="50" fillId="16" borderId="0" applyNumberFormat="0" applyBorder="0" applyAlignment="0" applyProtection="0">
      <alignment vertical="center"/>
    </xf>
    <xf numFmtId="0" fontId="34" fillId="0" borderId="0" applyNumberFormat="0" applyFill="0" applyBorder="0" applyAlignment="0" applyProtection="0">
      <alignment vertical="center"/>
    </xf>
    <xf numFmtId="0" fontId="39" fillId="5" borderId="0" applyNumberFormat="0" applyBorder="0" applyAlignment="0" applyProtection="0">
      <alignment vertical="center"/>
    </xf>
    <xf numFmtId="0" fontId="48" fillId="0" borderId="18" applyNumberFormat="0" applyFill="0" applyAlignment="0" applyProtection="0">
      <alignment vertical="center"/>
    </xf>
    <xf numFmtId="0" fontId="39" fillId="15" borderId="0" applyNumberFormat="0" applyBorder="0" applyAlignment="0" applyProtection="0">
      <alignment vertical="center"/>
    </xf>
    <xf numFmtId="0" fontId="39" fillId="10" borderId="0" applyNumberFormat="0" applyBorder="0" applyAlignment="0" applyProtection="0"/>
    <xf numFmtId="0" fontId="87" fillId="46" borderId="30" applyNumberFormat="0" applyAlignment="0" applyProtection="0">
      <alignment vertical="center"/>
    </xf>
    <xf numFmtId="0" fontId="41" fillId="24" borderId="0" applyNumberFormat="0" applyBorder="0" applyAlignment="0" applyProtection="0">
      <alignment vertical="center"/>
    </xf>
    <xf numFmtId="0" fontId="32" fillId="7" borderId="0" applyNumberFormat="0" applyBorder="0" applyAlignment="0" applyProtection="0">
      <alignment vertical="center"/>
    </xf>
    <xf numFmtId="0" fontId="39" fillId="15" borderId="0" applyNumberFormat="0" applyBorder="0" applyAlignment="0" applyProtection="0">
      <alignment vertical="center"/>
    </xf>
    <xf numFmtId="0" fontId="51" fillId="23" borderId="19" applyNumberFormat="0" applyFont="0" applyAlignment="0" applyProtection="0">
      <alignment vertical="center"/>
    </xf>
    <xf numFmtId="0" fontId="44" fillId="0" borderId="0" applyNumberFormat="0" applyFill="0" applyBorder="0" applyAlignment="0" applyProtection="0">
      <alignment vertical="center"/>
    </xf>
    <xf numFmtId="0" fontId="0" fillId="0" borderId="0">
      <alignment vertical="center"/>
    </xf>
    <xf numFmtId="0" fontId="32" fillId="4" borderId="0" applyNumberFormat="0" applyBorder="0" applyAlignment="0" applyProtection="0">
      <alignment vertical="center"/>
    </xf>
    <xf numFmtId="0" fontId="32" fillId="2" borderId="0" applyNumberFormat="0" applyBorder="0" applyAlignment="0" applyProtection="0">
      <alignment vertical="center"/>
    </xf>
    <xf numFmtId="0" fontId="39" fillId="9" borderId="0" applyNumberFormat="0" applyBorder="0" applyAlignment="0" applyProtection="0">
      <alignment vertical="center"/>
    </xf>
    <xf numFmtId="0" fontId="39" fillId="19" borderId="0" applyNumberFormat="0" applyBorder="0" applyAlignment="0" applyProtection="0"/>
    <xf numFmtId="41" fontId="26" fillId="0" borderId="0" applyFont="0" applyFill="0" applyBorder="0" applyAlignment="0" applyProtection="0">
      <alignment vertical="center"/>
    </xf>
    <xf numFmtId="0" fontId="39" fillId="5" borderId="0" applyNumberFormat="0" applyBorder="0" applyAlignment="0" applyProtection="0">
      <alignment vertical="center"/>
    </xf>
    <xf numFmtId="0" fontId="45" fillId="19" borderId="17" applyNumberFormat="0" applyAlignment="0" applyProtection="0">
      <alignment vertical="center"/>
    </xf>
    <xf numFmtId="0" fontId="72" fillId="45" borderId="0" applyNumberFormat="0" applyBorder="0" applyAlignment="0" applyProtection="0">
      <alignment vertical="center"/>
    </xf>
    <xf numFmtId="0" fontId="39" fillId="8" borderId="0" applyNumberFormat="0" applyBorder="0" applyAlignment="0" applyProtection="0">
      <alignment vertical="center"/>
    </xf>
    <xf numFmtId="0" fontId="39" fillId="15" borderId="0" applyNumberFormat="0" applyBorder="0" applyAlignment="0" applyProtection="0">
      <alignment vertical="center"/>
    </xf>
    <xf numFmtId="0" fontId="56" fillId="19" borderId="21" applyNumberFormat="0" applyAlignment="0" applyProtection="0">
      <alignment vertical="center"/>
    </xf>
    <xf numFmtId="0" fontId="45" fillId="19" borderId="17" applyNumberFormat="0" applyAlignment="0" applyProtection="0">
      <alignment vertical="center"/>
    </xf>
    <xf numFmtId="0" fontId="42" fillId="10" borderId="16" applyNumberFormat="0" applyAlignment="0" applyProtection="0">
      <alignment vertical="center"/>
    </xf>
    <xf numFmtId="0" fontId="39" fillId="15" borderId="0" applyNumberFormat="0" applyBorder="0" applyAlignment="0" applyProtection="0">
      <alignment vertical="center"/>
    </xf>
    <xf numFmtId="0" fontId="48" fillId="0" borderId="18" applyNumberFormat="0" applyFill="0" applyAlignment="0" applyProtection="0">
      <alignment vertical="center"/>
    </xf>
    <xf numFmtId="0" fontId="43" fillId="16" borderId="0" applyNumberFormat="0" applyBorder="0" applyAlignment="0" applyProtection="0">
      <alignment vertical="center"/>
    </xf>
    <xf numFmtId="0" fontId="39" fillId="8" borderId="0" applyNumberFormat="0" applyBorder="0" applyAlignment="0" applyProtection="0">
      <alignment vertical="center"/>
    </xf>
    <xf numFmtId="0" fontId="31" fillId="6" borderId="0" applyNumberFormat="0" applyBorder="0" applyAlignment="0" applyProtection="0"/>
    <xf numFmtId="0" fontId="39" fillId="12" borderId="0" applyNumberFormat="0" applyBorder="0" applyAlignment="0" applyProtection="0">
      <alignment vertical="center"/>
    </xf>
    <xf numFmtId="0" fontId="77" fillId="44" borderId="0" applyNumberFormat="0" applyBorder="0" applyAlignment="0" applyProtection="0">
      <alignment vertical="center"/>
    </xf>
    <xf numFmtId="0" fontId="85" fillId="0" borderId="29" applyNumberFormat="0" applyFill="0" applyAlignment="0" applyProtection="0">
      <alignment vertical="center"/>
    </xf>
    <xf numFmtId="0" fontId="32" fillId="16" borderId="0" applyNumberFormat="0" applyBorder="0" applyAlignment="0" applyProtection="0">
      <alignment vertical="center"/>
    </xf>
    <xf numFmtId="0" fontId="41" fillId="9" borderId="0" applyNumberFormat="0" applyBorder="0" applyAlignment="0" applyProtection="0">
      <alignment vertical="center"/>
    </xf>
    <xf numFmtId="0" fontId="30" fillId="9" borderId="0" applyNumberFormat="0" applyBorder="0" applyAlignment="0" applyProtection="0">
      <alignment vertical="center"/>
    </xf>
    <xf numFmtId="0" fontId="53" fillId="0" borderId="20" applyNumberFormat="0" applyFill="0" applyAlignment="0" applyProtection="0">
      <alignment vertical="center"/>
    </xf>
    <xf numFmtId="0" fontId="39" fillId="5" borderId="0" applyNumberFormat="0" applyBorder="0" applyAlignment="0" applyProtection="0">
      <alignment vertical="center"/>
    </xf>
    <xf numFmtId="0" fontId="86" fillId="0" borderId="0" applyNumberFormat="0" applyFill="0" applyBorder="0" applyAlignment="0" applyProtection="0">
      <alignment vertical="center"/>
    </xf>
    <xf numFmtId="0" fontId="39" fillId="15" borderId="0" applyNumberFormat="0" applyBorder="0" applyAlignment="0" applyProtection="0">
      <alignment vertical="center"/>
    </xf>
    <xf numFmtId="0" fontId="55" fillId="13" borderId="17" applyNumberFormat="0" applyAlignment="0" applyProtection="0">
      <alignment vertical="center"/>
    </xf>
    <xf numFmtId="44" fontId="26" fillId="0" borderId="0" applyFont="0" applyFill="0" applyBorder="0" applyAlignment="0" applyProtection="0">
      <alignment vertical="center"/>
    </xf>
    <xf numFmtId="0" fontId="77" fillId="63" borderId="0" applyNumberFormat="0" applyBorder="0" applyAlignment="0" applyProtection="0">
      <alignment vertical="center"/>
    </xf>
    <xf numFmtId="0" fontId="39" fillId="24" borderId="0" applyNumberFormat="0" applyBorder="0" applyAlignment="0" applyProtection="0">
      <alignment vertical="center"/>
    </xf>
    <xf numFmtId="0" fontId="34" fillId="0" borderId="0" applyNumberFormat="0" applyFill="0" applyBorder="0" applyAlignment="0" applyProtection="0">
      <alignment vertical="center"/>
    </xf>
    <xf numFmtId="0" fontId="55" fillId="13" borderId="17" applyNumberFormat="0" applyAlignment="0" applyProtection="0">
      <alignment vertical="center"/>
    </xf>
    <xf numFmtId="0" fontId="50" fillId="16" borderId="0" applyNumberFormat="0" applyBorder="0" applyAlignment="0" applyProtection="0">
      <alignment vertical="center"/>
    </xf>
    <xf numFmtId="0" fontId="30" fillId="4" borderId="0" applyNumberFormat="0" applyBorder="0" applyAlignment="0" applyProtection="0">
      <alignment vertical="center"/>
    </xf>
    <xf numFmtId="0" fontId="32" fillId="20" borderId="0" applyNumberFormat="0" applyBorder="0" applyAlignment="0" applyProtection="0"/>
    <xf numFmtId="0" fontId="41" fillId="7" borderId="0" applyNumberFormat="0" applyBorder="0" applyAlignment="0" applyProtection="0">
      <alignment vertical="center"/>
    </xf>
    <xf numFmtId="0" fontId="32" fillId="20" borderId="0" applyNumberFormat="0" applyBorder="0" applyAlignment="0" applyProtection="0">
      <alignment vertical="center"/>
    </xf>
    <xf numFmtId="0" fontId="43" fillId="16" borderId="0" applyNumberFormat="0" applyBorder="0" applyAlignment="0" applyProtection="0">
      <alignment vertical="center"/>
    </xf>
    <xf numFmtId="0" fontId="39" fillId="12" borderId="0" applyNumberFormat="0" applyBorder="0" applyAlignment="0" applyProtection="0">
      <alignment vertical="center"/>
    </xf>
    <xf numFmtId="0" fontId="50" fillId="16" borderId="0" applyNumberFormat="0" applyBorder="0" applyAlignment="0" applyProtection="0">
      <alignment vertical="center"/>
    </xf>
    <xf numFmtId="0" fontId="32" fillId="13" borderId="0" applyNumberFormat="0" applyBorder="0" applyAlignment="0" applyProtection="0">
      <alignment vertical="center"/>
    </xf>
    <xf numFmtId="0" fontId="48" fillId="0" borderId="18" applyNumberFormat="0" applyFill="0" applyAlignment="0" applyProtection="0">
      <alignment vertical="center"/>
    </xf>
    <xf numFmtId="0" fontId="32" fillId="9" borderId="0" applyNumberFormat="0" applyBorder="0" applyAlignment="0" applyProtection="0">
      <alignment vertical="center"/>
    </xf>
    <xf numFmtId="0" fontId="32" fillId="16" borderId="0" applyNumberFormat="0" applyBorder="0" applyAlignment="0" applyProtection="0">
      <alignment vertical="center"/>
    </xf>
    <xf numFmtId="0" fontId="32" fillId="4" borderId="0" applyNumberFormat="0" applyBorder="0" applyAlignment="0" applyProtection="0">
      <alignment vertical="center"/>
    </xf>
    <xf numFmtId="0" fontId="39" fillId="13" borderId="0" applyNumberFormat="0" applyBorder="0" applyAlignment="0" applyProtection="0"/>
    <xf numFmtId="0" fontId="39" fillId="9" borderId="0" applyNumberFormat="0" applyBorder="0" applyAlignment="0" applyProtection="0">
      <alignment vertical="center"/>
    </xf>
    <xf numFmtId="0" fontId="56" fillId="19" borderId="21" applyNumberFormat="0" applyAlignment="0" applyProtection="0">
      <alignment vertical="center"/>
    </xf>
    <xf numFmtId="0" fontId="39" fillId="12" borderId="0" applyNumberFormat="0" applyBorder="0" applyAlignment="0" applyProtection="0">
      <alignment vertical="center"/>
    </xf>
    <xf numFmtId="0" fontId="77" fillId="43" borderId="0" applyNumberFormat="0" applyBorder="0" applyAlignment="0" applyProtection="0">
      <alignment vertical="center"/>
    </xf>
    <xf numFmtId="0" fontId="84" fillId="0" borderId="0" applyNumberFormat="0" applyFill="0" applyBorder="0" applyAlignment="0" applyProtection="0">
      <alignment vertical="center"/>
    </xf>
    <xf numFmtId="0" fontId="32" fillId="14" borderId="0" applyNumberFormat="0" applyBorder="0" applyAlignment="0" applyProtection="0">
      <alignment vertical="center"/>
    </xf>
    <xf numFmtId="0" fontId="39" fillId="3" borderId="0" applyNumberFormat="0" applyBorder="0" applyAlignment="0" applyProtection="0">
      <alignment vertical="center"/>
    </xf>
    <xf numFmtId="192" fontId="51" fillId="0" borderId="0" applyFont="0" applyFill="0" applyBorder="0" applyAlignment="0" applyProtection="0">
      <alignment vertical="center"/>
    </xf>
    <xf numFmtId="0" fontId="32" fillId="2" borderId="0" applyNumberFormat="0" applyBorder="0" applyAlignment="0" applyProtection="0">
      <alignment vertical="center"/>
    </xf>
    <xf numFmtId="0" fontId="32" fillId="2" borderId="0" applyNumberFormat="0" applyBorder="0" applyAlignment="0" applyProtection="0">
      <alignment vertical="center"/>
    </xf>
    <xf numFmtId="0" fontId="48" fillId="0" borderId="18" applyNumberFormat="0" applyFill="0" applyAlignment="0" applyProtection="0">
      <alignment vertical="center"/>
    </xf>
    <xf numFmtId="0" fontId="47" fillId="21" borderId="0" applyNumberFormat="0" applyBorder="0" applyAlignment="0" applyProtection="0">
      <alignment vertical="center"/>
    </xf>
    <xf numFmtId="0" fontId="104" fillId="0" borderId="0" applyNumberFormat="0" applyFill="0" applyBorder="0" applyAlignment="0" applyProtection="0">
      <alignment vertical="center"/>
    </xf>
    <xf numFmtId="15" fontId="105" fillId="0" borderId="0"/>
    <xf numFmtId="0" fontId="32" fillId="7" borderId="0" applyNumberFormat="0" applyBorder="0" applyAlignment="0" applyProtection="0">
      <alignment vertical="center"/>
    </xf>
    <xf numFmtId="0" fontId="39" fillId="7" borderId="0" applyNumberFormat="0" applyBorder="0" applyAlignment="0" applyProtection="0">
      <alignment vertical="center"/>
    </xf>
    <xf numFmtId="0" fontId="32" fillId="20" borderId="0" applyNumberFormat="0" applyBorder="0" applyAlignment="0" applyProtection="0">
      <alignment vertical="center"/>
    </xf>
    <xf numFmtId="0" fontId="32" fillId="13" borderId="0" applyNumberFormat="0" applyBorder="0" applyAlignment="0" applyProtection="0">
      <alignment vertical="center"/>
    </xf>
    <xf numFmtId="0" fontId="39" fillId="12" borderId="0" applyNumberFormat="0" applyBorder="0" applyAlignment="0" applyProtection="0">
      <alignment vertical="center"/>
    </xf>
    <xf numFmtId="0" fontId="77" fillId="42" borderId="0" applyNumberFormat="0" applyBorder="0" applyAlignment="0" applyProtection="0">
      <alignment vertical="center"/>
    </xf>
    <xf numFmtId="0" fontId="39" fillId="18" borderId="0" applyNumberFormat="0" applyBorder="0" applyAlignment="0" applyProtection="0">
      <alignment vertical="center"/>
    </xf>
    <xf numFmtId="0" fontId="48" fillId="0" borderId="18" applyNumberFormat="0" applyFill="0" applyAlignment="0" applyProtection="0">
      <alignment vertical="center"/>
    </xf>
    <xf numFmtId="0" fontId="43" fillId="16" borderId="0" applyNumberFormat="0" applyBorder="0" applyAlignment="0" applyProtection="0">
      <alignment vertical="center"/>
    </xf>
    <xf numFmtId="0" fontId="58" fillId="20" borderId="0" applyNumberFormat="0" applyBorder="0" applyAlignment="0" applyProtection="0">
      <alignment vertical="center"/>
    </xf>
    <xf numFmtId="0" fontId="31" fillId="6" borderId="0" applyNumberFormat="0" applyBorder="0" applyAlignment="0" applyProtection="0"/>
    <xf numFmtId="177" fontId="51" fillId="0" borderId="0" applyFont="0" applyFill="0" applyBorder="0" applyAlignment="0" applyProtection="0"/>
    <xf numFmtId="0" fontId="39" fillId="12" borderId="0" applyNumberFormat="0" applyBorder="0" applyAlignment="0" applyProtection="0">
      <alignment vertical="center"/>
    </xf>
    <xf numFmtId="0" fontId="77" fillId="41" borderId="0" applyNumberFormat="0" applyBorder="0" applyAlignment="0" applyProtection="0">
      <alignment vertical="center"/>
    </xf>
    <xf numFmtId="0" fontId="83" fillId="0" borderId="29" applyNumberFormat="0" applyFill="0" applyAlignment="0" applyProtection="0">
      <alignment vertical="center"/>
    </xf>
    <xf numFmtId="0" fontId="32" fillId="14" borderId="0" applyNumberFormat="0" applyBorder="0" applyAlignment="0" applyProtection="0">
      <alignment vertical="center"/>
    </xf>
    <xf numFmtId="0" fontId="32" fillId="17" borderId="0" applyNumberFormat="0" applyBorder="0" applyAlignment="0" applyProtection="0">
      <alignment vertical="center"/>
    </xf>
    <xf numFmtId="0" fontId="72" fillId="40" borderId="0" applyNumberFormat="0" applyBorder="0" applyAlignment="0" applyProtection="0">
      <alignment vertical="center"/>
    </xf>
    <xf numFmtId="0" fontId="31" fillId="39" borderId="0" applyNumberFormat="0" applyBorder="0" applyAlignment="0" applyProtection="0"/>
    <xf numFmtId="0" fontId="82" fillId="38" borderId="0" applyNumberFormat="0" applyBorder="0" applyAlignment="0" applyProtection="0">
      <alignment vertical="center"/>
    </xf>
    <xf numFmtId="0" fontId="32" fillId="17" borderId="0" applyNumberFormat="0" applyBorder="0" applyAlignment="0" applyProtection="0">
      <alignment vertical="center"/>
    </xf>
    <xf numFmtId="0" fontId="32" fillId="9" borderId="0" applyNumberFormat="0" applyBorder="0" applyAlignment="0" applyProtection="0">
      <alignment vertical="center"/>
    </xf>
    <xf numFmtId="0" fontId="39" fillId="15" borderId="0" applyNumberFormat="0" applyBorder="0" applyAlignment="0" applyProtection="0">
      <alignment vertical="center"/>
    </xf>
    <xf numFmtId="0" fontId="55" fillId="13" borderId="17" applyNumberFormat="0" applyAlignment="0" applyProtection="0">
      <alignment vertical="center"/>
    </xf>
    <xf numFmtId="0" fontId="32" fillId="2" borderId="0" applyNumberFormat="0" applyBorder="0" applyAlignment="0" applyProtection="0">
      <alignment vertical="center"/>
    </xf>
    <xf numFmtId="0" fontId="0" fillId="0" borderId="0">
      <alignment vertical="center"/>
    </xf>
    <xf numFmtId="0" fontId="55" fillId="13" borderId="17" applyNumberFormat="0" applyAlignment="0" applyProtection="0">
      <alignment vertical="center"/>
    </xf>
    <xf numFmtId="0" fontId="44" fillId="0" borderId="0" applyNumberFormat="0" applyFill="0" applyBorder="0" applyAlignment="0" applyProtection="0">
      <alignment vertical="center"/>
    </xf>
    <xf numFmtId="0" fontId="32" fillId="7" borderId="0" applyNumberFormat="0" applyBorder="0" applyAlignment="0" applyProtection="0">
      <alignment vertical="center"/>
    </xf>
    <xf numFmtId="0" fontId="32" fillId="23" borderId="0" applyNumberFormat="0" applyBorder="0" applyAlignment="0" applyProtection="0"/>
    <xf numFmtId="0" fontId="32" fillId="19" borderId="0" applyNumberFormat="0" applyBorder="0" applyAlignment="0" applyProtection="0"/>
    <xf numFmtId="0" fontId="39" fillId="7" borderId="0" applyNumberFormat="0" applyBorder="0" applyAlignment="0" applyProtection="0">
      <alignment vertical="center"/>
    </xf>
    <xf numFmtId="0" fontId="32" fillId="20" borderId="0" applyNumberFormat="0" applyBorder="0" applyAlignment="0" applyProtection="0"/>
    <xf numFmtId="0" fontId="32" fillId="9" borderId="0" applyNumberFormat="0" applyBorder="0" applyAlignment="0" applyProtection="0">
      <alignment vertical="center"/>
    </xf>
    <xf numFmtId="0" fontId="32" fillId="13" borderId="0" applyNumberFormat="0" applyBorder="0" applyAlignment="0" applyProtection="0">
      <alignment vertical="center"/>
    </xf>
    <xf numFmtId="0" fontId="39" fillId="12" borderId="0" applyNumberFormat="0" applyBorder="0" applyAlignment="0" applyProtection="0">
      <alignment vertical="center"/>
    </xf>
    <xf numFmtId="0" fontId="77" fillId="37" borderId="0" applyNumberFormat="0" applyBorder="0" applyAlignment="0" applyProtection="0">
      <alignment vertical="center"/>
    </xf>
    <xf numFmtId="0" fontId="39" fillId="18" borderId="0" applyNumberFormat="0" applyBorder="0" applyAlignment="0" applyProtection="0">
      <alignment vertical="center"/>
    </xf>
    <xf numFmtId="0" fontId="55" fillId="13" borderId="17" applyNumberFormat="0" applyAlignment="0" applyProtection="0">
      <alignment vertical="center"/>
    </xf>
    <xf numFmtId="0" fontId="39" fillId="9" borderId="0" applyNumberFormat="0" applyBorder="0" applyAlignment="0" applyProtection="0">
      <alignment vertical="center"/>
    </xf>
    <xf numFmtId="0" fontId="32" fillId="2" borderId="0" applyNumberFormat="0" applyBorder="0" applyAlignment="0" applyProtection="0">
      <alignment vertical="center"/>
    </xf>
    <xf numFmtId="0" fontId="32" fillId="4" borderId="0" applyNumberFormat="0" applyBorder="0" applyAlignment="0" applyProtection="0">
      <alignment vertical="center"/>
    </xf>
    <xf numFmtId="0" fontId="57" fillId="17" borderId="0" applyNumberFormat="0" applyBorder="0" applyAlignment="0" applyProtection="0">
      <alignment vertical="center"/>
    </xf>
    <xf numFmtId="0" fontId="31" fillId="0" borderId="22" applyNumberFormat="0" applyFill="0" applyAlignment="0" applyProtection="0">
      <alignment vertical="center"/>
    </xf>
    <xf numFmtId="0" fontId="39" fillId="15" borderId="0" applyNumberFormat="0" applyBorder="0" applyAlignment="0" applyProtection="0">
      <alignment vertical="center"/>
    </xf>
    <xf numFmtId="0" fontId="39" fillId="36" borderId="0" applyNumberFormat="0" applyBorder="0" applyAlignment="0" applyProtection="0"/>
    <xf numFmtId="0" fontId="39" fillId="19" borderId="0" applyNumberFormat="0" applyBorder="0" applyAlignment="0" applyProtection="0"/>
    <xf numFmtId="0" fontId="32" fillId="19" borderId="0" applyNumberFormat="0" applyBorder="0" applyAlignment="0" applyProtection="0"/>
    <xf numFmtId="0" fontId="46" fillId="20" borderId="0" applyNumberFormat="0" applyBorder="0" applyAlignment="0" applyProtection="0">
      <alignment vertical="center"/>
    </xf>
    <xf numFmtId="0" fontId="31" fillId="6" borderId="0" applyNumberFormat="0" applyBorder="0" applyAlignment="0" applyProtection="0"/>
    <xf numFmtId="0" fontId="45" fillId="19" borderId="17" applyNumberFormat="0" applyAlignment="0" applyProtection="0">
      <alignment vertical="center"/>
    </xf>
    <xf numFmtId="0" fontId="39" fillId="26" borderId="0" applyNumberFormat="0" applyBorder="0" applyAlignment="0" applyProtection="0">
      <alignment vertical="center"/>
    </xf>
    <xf numFmtId="0" fontId="56" fillId="19" borderId="21" applyNumberFormat="0" applyAlignment="0" applyProtection="0">
      <alignment vertical="center"/>
    </xf>
    <xf numFmtId="0" fontId="57" fillId="20" borderId="0" applyNumberFormat="0" applyBorder="0" applyAlignment="0" applyProtection="0">
      <alignment vertical="center"/>
    </xf>
    <xf numFmtId="0" fontId="39" fillId="26" borderId="0" applyNumberFormat="0" applyBorder="0" applyAlignment="0" applyProtection="0">
      <alignment vertical="center"/>
    </xf>
    <xf numFmtId="0" fontId="32" fillId="4" borderId="0" applyNumberFormat="0" applyBorder="0" applyAlignment="0" applyProtection="0">
      <alignment vertical="center"/>
    </xf>
    <xf numFmtId="0" fontId="32" fillId="2" borderId="0" applyNumberFormat="0" applyBorder="0" applyAlignment="0" applyProtection="0">
      <alignment vertical="center"/>
    </xf>
    <xf numFmtId="0" fontId="39" fillId="24" borderId="0" applyNumberFormat="0" applyBorder="0" applyAlignment="0" applyProtection="0">
      <alignment vertical="center"/>
    </xf>
    <xf numFmtId="0" fontId="32" fillId="13" borderId="0" applyNumberFormat="0" applyBorder="0" applyAlignment="0" applyProtection="0">
      <alignment vertical="center"/>
    </xf>
    <xf numFmtId="0" fontId="39" fillId="5" borderId="0" applyNumberFormat="0" applyBorder="0" applyAlignment="0" applyProtection="0">
      <alignment vertical="center"/>
    </xf>
    <xf numFmtId="0" fontId="32" fillId="4" borderId="0" applyNumberFormat="0" applyBorder="0" applyAlignment="0" applyProtection="0">
      <alignment vertical="center"/>
    </xf>
    <xf numFmtId="0" fontId="39" fillId="26"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9" fillId="5" borderId="0" applyNumberFormat="0" applyBorder="0" applyAlignment="0" applyProtection="0">
      <alignment vertical="center"/>
    </xf>
    <xf numFmtId="0" fontId="32" fillId="9" borderId="0" applyNumberFormat="0" applyBorder="0" applyAlignment="0" applyProtection="0">
      <alignment vertical="center"/>
    </xf>
    <xf numFmtId="0" fontId="55" fillId="13" borderId="17" applyNumberFormat="0" applyAlignment="0" applyProtection="0">
      <alignment vertical="center"/>
    </xf>
    <xf numFmtId="0" fontId="32" fillId="2" borderId="0" applyNumberFormat="0" applyBorder="0" applyAlignment="0" applyProtection="0">
      <alignment vertical="center"/>
    </xf>
    <xf numFmtId="0" fontId="43" fillId="16" borderId="0" applyNumberFormat="0" applyBorder="0" applyAlignment="0" applyProtection="0">
      <alignment vertical="center"/>
    </xf>
    <xf numFmtId="0" fontId="39" fillId="7" borderId="0" applyNumberFormat="0" applyBorder="0" applyAlignment="0" applyProtection="0">
      <alignment vertical="center"/>
    </xf>
    <xf numFmtId="0" fontId="78" fillId="0" borderId="0"/>
    <xf numFmtId="0" fontId="32" fillId="17" borderId="0" applyNumberFormat="0" applyBorder="0" applyAlignment="0" applyProtection="0"/>
    <xf numFmtId="0" fontId="32" fillId="16" borderId="0" applyNumberFormat="0" applyBorder="0" applyAlignment="0" applyProtection="0">
      <alignment vertical="center"/>
    </xf>
    <xf numFmtId="0" fontId="39" fillId="9" borderId="0" applyNumberFormat="0" applyBorder="0" applyAlignment="0" applyProtection="0">
      <alignment vertical="center"/>
    </xf>
    <xf numFmtId="0" fontId="32" fillId="2" borderId="0" applyNumberFormat="0" applyBorder="0" applyAlignment="0" applyProtection="0">
      <alignment vertical="center"/>
    </xf>
    <xf numFmtId="0" fontId="115" fillId="61" borderId="25" applyNumberFormat="0" applyAlignment="0" applyProtection="0">
      <alignment vertical="center"/>
    </xf>
    <xf numFmtId="0" fontId="32" fillId="23" borderId="0" applyNumberFormat="0" applyBorder="0" applyAlignment="0" applyProtection="0"/>
    <xf numFmtId="0" fontId="53" fillId="0" borderId="20" applyNumberFormat="0" applyFill="0" applyAlignment="0" applyProtection="0">
      <alignment vertical="center"/>
    </xf>
    <xf numFmtId="0" fontId="39" fillId="26" borderId="0" applyNumberFormat="0" applyBorder="0" applyAlignment="0" applyProtection="0">
      <alignment vertical="center"/>
    </xf>
    <xf numFmtId="0" fontId="32" fillId="16" borderId="0" applyNumberFormat="0" applyBorder="0" applyAlignment="0" applyProtection="0">
      <alignment vertical="center"/>
    </xf>
    <xf numFmtId="0" fontId="30" fillId="9" borderId="0" applyNumberFormat="0" applyBorder="0" applyAlignment="0" applyProtection="0">
      <alignment vertical="center"/>
    </xf>
    <xf numFmtId="0" fontId="32" fillId="7" borderId="0" applyNumberFormat="0" applyBorder="0" applyAlignment="0" applyProtection="0">
      <alignment vertical="center"/>
    </xf>
    <xf numFmtId="196" fontId="51" fillId="0" borderId="0" applyFont="0" applyFill="0" applyBorder="0" applyAlignment="0" applyProtection="0"/>
    <xf numFmtId="0" fontId="51" fillId="0" borderId="0">
      <protection locked="0"/>
    </xf>
    <xf numFmtId="0" fontId="32" fillId="20" borderId="0" applyNumberFormat="0" applyBorder="0" applyAlignment="0" applyProtection="0">
      <alignment vertical="center"/>
    </xf>
    <xf numFmtId="0" fontId="39" fillId="7" borderId="0" applyNumberFormat="0" applyBorder="0" applyAlignment="0" applyProtection="0">
      <alignment vertical="center"/>
    </xf>
    <xf numFmtId="0" fontId="32" fillId="7" borderId="0" applyNumberFormat="0" applyBorder="0" applyAlignment="0" applyProtection="0">
      <alignment vertical="center"/>
    </xf>
    <xf numFmtId="0" fontId="32" fillId="4" borderId="0" applyNumberFormat="0" applyBorder="0" applyAlignment="0" applyProtection="0">
      <alignment vertical="center"/>
    </xf>
    <xf numFmtId="0" fontId="81" fillId="0" borderId="0">
      <alignment vertical="center"/>
    </xf>
    <xf numFmtId="0" fontId="39" fillId="5" borderId="0" applyNumberFormat="0" applyBorder="0" applyAlignment="0" applyProtection="0">
      <alignment vertical="center"/>
    </xf>
    <xf numFmtId="0" fontId="45" fillId="19" borderId="17" applyNumberFormat="0" applyAlignment="0" applyProtection="0">
      <alignment vertical="center"/>
    </xf>
    <xf numFmtId="0" fontId="61" fillId="0" borderId="0"/>
    <xf numFmtId="0" fontId="32" fillId="13" borderId="0" applyNumberFormat="0" applyBorder="0" applyAlignment="0" applyProtection="0">
      <alignment vertical="center"/>
    </xf>
    <xf numFmtId="0" fontId="39" fillId="12" borderId="0" applyNumberFormat="0" applyBorder="0" applyAlignment="0" applyProtection="0">
      <alignment vertical="center"/>
    </xf>
    <xf numFmtId="0" fontId="41" fillId="18" borderId="0" applyNumberFormat="0" applyBorder="0" applyAlignment="0" applyProtection="0">
      <alignment vertical="center"/>
    </xf>
    <xf numFmtId="0" fontId="77" fillId="35" borderId="0" applyNumberFormat="0" applyBorder="0" applyAlignment="0" applyProtection="0">
      <alignment vertical="center"/>
    </xf>
    <xf numFmtId="0" fontId="39" fillId="18" borderId="0" applyNumberFormat="0" applyBorder="0" applyAlignment="0" applyProtection="0">
      <alignment vertical="center"/>
    </xf>
    <xf numFmtId="0" fontId="55" fillId="13" borderId="17" applyNumberFormat="0" applyAlignment="0" applyProtection="0">
      <alignment vertical="center"/>
    </xf>
    <xf numFmtId="0" fontId="55" fillId="13" borderId="17" applyNumberFormat="0" applyAlignment="0" applyProtection="0">
      <alignment vertical="center"/>
    </xf>
    <xf numFmtId="0" fontId="32" fillId="2" borderId="0" applyNumberFormat="0" applyBorder="0" applyAlignment="0" applyProtection="0">
      <alignment vertical="center"/>
    </xf>
    <xf numFmtId="0" fontId="55" fillId="13" borderId="17" applyNumberFormat="0" applyAlignment="0" applyProtection="0">
      <alignment vertical="center"/>
    </xf>
    <xf numFmtId="0" fontId="32" fillId="4" borderId="0" applyNumberFormat="0" applyBorder="0" applyAlignment="0" applyProtection="0">
      <alignment vertical="center"/>
    </xf>
    <xf numFmtId="0" fontId="39" fillId="13" borderId="0" applyNumberFormat="0" applyBorder="0" applyAlignment="0" applyProtection="0"/>
    <xf numFmtId="0" fontId="0" fillId="0" borderId="0"/>
    <xf numFmtId="0" fontId="48" fillId="0" borderId="18" applyNumberFormat="0" applyFill="0" applyAlignment="0" applyProtection="0">
      <alignment vertical="center"/>
    </xf>
    <xf numFmtId="0" fontId="39" fillId="15" borderId="0" applyNumberFormat="0" applyBorder="0" applyAlignment="0" applyProtection="0">
      <alignment vertical="center"/>
    </xf>
    <xf numFmtId="0" fontId="32" fillId="17" borderId="0" applyNumberFormat="0" applyBorder="0" applyAlignment="0" applyProtection="0">
      <alignment vertical="center"/>
    </xf>
    <xf numFmtId="0" fontId="32" fillId="11"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xf numFmtId="0" fontId="32" fillId="7" borderId="0" applyNumberFormat="0" applyBorder="0" applyAlignment="0" applyProtection="0">
      <alignment vertical="center"/>
    </xf>
    <xf numFmtId="4" fontId="51" fillId="0" borderId="0" applyFont="0" applyFill="0" applyBorder="0" applyAlignment="0" applyProtection="0"/>
    <xf numFmtId="0" fontId="32" fillId="11" borderId="0" applyNumberFormat="0" applyBorder="0" applyAlignment="0" applyProtection="0">
      <alignment vertical="center"/>
    </xf>
    <xf numFmtId="0" fontId="39" fillId="18" borderId="0" applyNumberFormat="0" applyBorder="0" applyAlignment="0" applyProtection="0">
      <alignment vertical="center"/>
    </xf>
    <xf numFmtId="0" fontId="32" fillId="17" borderId="0" applyNumberFormat="0" applyBorder="0" applyAlignment="0" applyProtection="0">
      <alignment vertical="center"/>
    </xf>
    <xf numFmtId="0" fontId="44" fillId="0" borderId="0" applyNumberFormat="0" applyFill="0" applyBorder="0" applyAlignment="0" applyProtection="0">
      <alignment vertical="center"/>
    </xf>
    <xf numFmtId="0" fontId="39" fillId="27" borderId="0" applyNumberFormat="0" applyBorder="0" applyAlignment="0" applyProtection="0"/>
    <xf numFmtId="0" fontId="0" fillId="0" borderId="0">
      <alignment vertical="center"/>
    </xf>
    <xf numFmtId="0" fontId="79" fillId="0" borderId="20" applyNumberFormat="0" applyFill="0" applyAlignment="0" applyProtection="0">
      <alignment vertical="center"/>
    </xf>
    <xf numFmtId="0" fontId="31" fillId="0" borderId="22" applyNumberFormat="0" applyFill="0" applyAlignment="0" applyProtection="0">
      <alignment vertical="center"/>
    </xf>
    <xf numFmtId="0" fontId="57" fillId="20" borderId="0" applyNumberFormat="0" applyBorder="0" applyAlignment="0" applyProtection="0">
      <alignment vertical="center"/>
    </xf>
    <xf numFmtId="0" fontId="50" fillId="16" borderId="0" applyNumberFormat="0" applyBorder="0" applyAlignment="0" applyProtection="0">
      <alignment vertical="center"/>
    </xf>
    <xf numFmtId="0" fontId="39" fillId="15" borderId="0" applyNumberFormat="0" applyBorder="0" applyAlignment="0" applyProtection="0">
      <alignment vertical="center"/>
    </xf>
    <xf numFmtId="0" fontId="78" fillId="0" borderId="0"/>
    <xf numFmtId="0" fontId="32" fillId="14" borderId="0" applyNumberFormat="0" applyBorder="0" applyAlignment="0" applyProtection="0">
      <alignment vertical="center"/>
    </xf>
    <xf numFmtId="0" fontId="50" fillId="16" borderId="0" applyNumberFormat="0" applyBorder="0" applyAlignment="0" applyProtection="0">
      <alignment vertical="center"/>
    </xf>
    <xf numFmtId="0" fontId="48" fillId="0" borderId="18" applyNumberFormat="0" applyFill="0" applyAlignment="0" applyProtection="0">
      <alignment vertical="center"/>
    </xf>
    <xf numFmtId="0" fontId="55" fillId="13" borderId="17" applyNumberFormat="0" applyAlignment="0" applyProtection="0">
      <alignment vertical="center"/>
    </xf>
    <xf numFmtId="0" fontId="39" fillId="7" borderId="0" applyNumberFormat="0" applyBorder="0" applyAlignment="0" applyProtection="0">
      <alignment vertical="center"/>
    </xf>
    <xf numFmtId="0" fontId="39" fillId="24" borderId="0" applyNumberFormat="0" applyBorder="0" applyAlignment="0" applyProtection="0">
      <alignment vertical="center"/>
    </xf>
    <xf numFmtId="0" fontId="39" fillId="26" borderId="0" applyNumberFormat="0" applyBorder="0" applyAlignment="0" applyProtection="0">
      <alignment vertical="center"/>
    </xf>
    <xf numFmtId="0" fontId="34" fillId="0" borderId="0" applyNumberFormat="0" applyFill="0" applyBorder="0" applyAlignment="0" applyProtection="0">
      <alignment vertical="center"/>
    </xf>
    <xf numFmtId="0" fontId="56" fillId="19" borderId="21" applyNumberFormat="0" applyAlignment="0" applyProtection="0">
      <alignment vertical="center"/>
    </xf>
    <xf numFmtId="0" fontId="47" fillId="21" borderId="0" applyNumberFormat="0" applyBorder="0" applyAlignment="0" applyProtection="0">
      <alignment vertical="center"/>
    </xf>
    <xf numFmtId="0" fontId="60" fillId="0" borderId="0"/>
    <xf numFmtId="0" fontId="32" fillId="14" borderId="0" applyNumberFormat="0" applyBorder="0" applyAlignment="0" applyProtection="0">
      <alignment vertical="center"/>
    </xf>
    <xf numFmtId="0" fontId="32" fillId="2" borderId="0" applyNumberFormat="0" applyBorder="0" applyAlignment="0" applyProtection="0">
      <alignment vertical="center"/>
    </xf>
    <xf numFmtId="0" fontId="39" fillId="15" borderId="0" applyNumberFormat="0" applyBorder="0" applyAlignment="0" applyProtection="0">
      <alignment vertical="center"/>
    </xf>
    <xf numFmtId="0" fontId="46" fillId="20" borderId="0" applyNumberFormat="0" applyBorder="0" applyAlignment="0" applyProtection="0">
      <alignment vertical="center"/>
    </xf>
    <xf numFmtId="0" fontId="0" fillId="0" borderId="0">
      <alignment vertical="center"/>
    </xf>
    <xf numFmtId="0" fontId="41" fillId="5" borderId="0" applyNumberFormat="0" applyBorder="0" applyAlignment="0" applyProtection="0">
      <alignment vertical="center"/>
    </xf>
    <xf numFmtId="0" fontId="39" fillId="8" borderId="0" applyNumberFormat="0" applyBorder="0" applyAlignment="0" applyProtection="0">
      <alignment vertical="center"/>
    </xf>
    <xf numFmtId="0" fontId="42" fillId="10" borderId="16" applyNumberFormat="0" applyAlignment="0" applyProtection="0">
      <alignment vertical="center"/>
    </xf>
    <xf numFmtId="0" fontId="39" fillId="3" borderId="0" applyNumberFormat="0" applyBorder="0" applyAlignment="0" applyProtection="0">
      <alignment vertical="center"/>
    </xf>
    <xf numFmtId="0" fontId="32" fillId="14" borderId="0" applyNumberFormat="0" applyBorder="0" applyAlignment="0" applyProtection="0">
      <alignment vertical="center"/>
    </xf>
    <xf numFmtId="0" fontId="39" fillId="12" borderId="0" applyNumberFormat="0" applyBorder="0" applyAlignment="0" applyProtection="0">
      <alignment vertical="center"/>
    </xf>
    <xf numFmtId="0" fontId="77" fillId="33" borderId="0" applyNumberFormat="0" applyBorder="0" applyAlignment="0" applyProtection="0">
      <alignment vertical="center"/>
    </xf>
    <xf numFmtId="0" fontId="76" fillId="0" borderId="28" applyNumberFormat="0" applyFill="0" applyAlignment="0" applyProtection="0">
      <alignment vertical="center"/>
    </xf>
    <xf numFmtId="0" fontId="34" fillId="0" borderId="0" applyNumberFormat="0" applyFill="0" applyBorder="0" applyAlignment="0" applyProtection="0">
      <alignment vertical="center"/>
    </xf>
    <xf numFmtId="0" fontId="39" fillId="5" borderId="0" applyNumberFormat="0" applyBorder="0" applyAlignment="0" applyProtection="0">
      <alignment vertical="center"/>
    </xf>
    <xf numFmtId="0" fontId="39" fillId="18" borderId="0" applyNumberFormat="0" applyBorder="0" applyAlignment="0" applyProtection="0">
      <alignment vertical="center"/>
    </xf>
    <xf numFmtId="0" fontId="51" fillId="23" borderId="19" applyNumberFormat="0" applyFont="0" applyAlignment="0" applyProtection="0">
      <alignment vertical="center"/>
    </xf>
    <xf numFmtId="0" fontId="39" fillId="18" borderId="0" applyNumberFormat="0" applyBorder="0" applyAlignment="0" applyProtection="0">
      <alignment vertical="center"/>
    </xf>
    <xf numFmtId="0" fontId="32" fillId="14" borderId="0" applyNumberFormat="0" applyBorder="0" applyAlignment="0" applyProtection="0"/>
    <xf numFmtId="0" fontId="32" fillId="16" borderId="0" applyNumberFormat="0" applyBorder="0" applyAlignment="0" applyProtection="0">
      <alignment vertical="center"/>
    </xf>
    <xf numFmtId="0" fontId="39" fillId="24" borderId="0" applyNumberFormat="0" applyBorder="0" applyAlignment="0" applyProtection="0">
      <alignment vertical="center"/>
    </xf>
    <xf numFmtId="0" fontId="34" fillId="0" borderId="0" applyNumberFormat="0" applyFill="0" applyBorder="0" applyAlignment="0" applyProtection="0">
      <alignment vertical="center"/>
    </xf>
    <xf numFmtId="0" fontId="32" fillId="9" borderId="0" applyNumberFormat="0" applyBorder="0" applyAlignment="0" applyProtection="0">
      <alignment vertical="center"/>
    </xf>
    <xf numFmtId="0" fontId="39" fillId="24" borderId="0" applyNumberFormat="0" applyBorder="0" applyAlignment="0" applyProtection="0">
      <alignment vertical="center"/>
    </xf>
    <xf numFmtId="0" fontId="32" fillId="4" borderId="0" applyNumberFormat="0" applyBorder="0" applyAlignment="0" applyProtection="0">
      <alignment vertical="center"/>
    </xf>
    <xf numFmtId="0" fontId="0" fillId="0" borderId="0">
      <alignment vertical="center"/>
    </xf>
    <xf numFmtId="0" fontId="39" fillId="15" borderId="0" applyNumberFormat="0" applyBorder="0" applyAlignment="0" applyProtection="0">
      <alignment vertical="center"/>
    </xf>
    <xf numFmtId="0" fontId="47" fillId="21" borderId="0" applyNumberFormat="0" applyBorder="0" applyAlignment="0" applyProtection="0">
      <alignment vertical="center"/>
    </xf>
    <xf numFmtId="0" fontId="41" fillId="15" borderId="0" applyNumberFormat="0" applyBorder="0" applyAlignment="0" applyProtection="0">
      <alignment vertical="center"/>
    </xf>
    <xf numFmtId="0" fontId="32" fillId="7" borderId="0" applyNumberFormat="0" applyBorder="0" applyAlignment="0" applyProtection="0">
      <alignment vertical="center"/>
    </xf>
    <xf numFmtId="0" fontId="32" fillId="14" borderId="0" applyNumberFormat="0" applyBorder="0" applyAlignment="0" applyProtection="0">
      <alignment vertical="center"/>
    </xf>
    <xf numFmtId="0" fontId="32" fillId="4" borderId="0" applyNumberFormat="0" applyBorder="0" applyAlignment="0" applyProtection="0">
      <alignment vertical="center"/>
    </xf>
    <xf numFmtId="0" fontId="39" fillId="27" borderId="0" applyNumberFormat="0" applyBorder="0" applyAlignment="0" applyProtection="0"/>
    <xf numFmtId="0" fontId="39" fillId="15" borderId="0" applyNumberFormat="0" applyBorder="0" applyAlignment="0" applyProtection="0">
      <alignment vertical="center"/>
    </xf>
    <xf numFmtId="0" fontId="39" fillId="24" borderId="0" applyNumberFormat="0" applyBorder="0" applyAlignment="0" applyProtection="0">
      <alignment vertical="center"/>
    </xf>
    <xf numFmtId="0" fontId="54" fillId="16" borderId="0" applyNumberFormat="0" applyBorder="0" applyAlignment="0" applyProtection="0">
      <alignment vertical="center"/>
    </xf>
    <xf numFmtId="0" fontId="32" fillId="14" borderId="0" applyNumberFormat="0" applyBorder="0" applyAlignment="0" applyProtection="0"/>
    <xf numFmtId="0" fontId="32" fillId="13" borderId="0" applyNumberFormat="0" applyBorder="0" applyAlignment="0" applyProtection="0">
      <alignment vertical="center"/>
    </xf>
    <xf numFmtId="0" fontId="54" fillId="16" borderId="0" applyNumberFormat="0" applyBorder="0" applyAlignment="0" applyProtection="0">
      <alignment vertical="center"/>
    </xf>
    <xf numFmtId="0" fontId="32" fillId="14" borderId="0" applyNumberFormat="0" applyBorder="0" applyAlignment="0" applyProtection="0"/>
    <xf numFmtId="0" fontId="32" fillId="9" borderId="0" applyNumberFormat="0" applyBorder="0" applyAlignment="0" applyProtection="0">
      <alignment vertical="center"/>
    </xf>
    <xf numFmtId="0" fontId="75" fillId="32"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74" fillId="4" borderId="0" applyNumberFormat="0" applyBorder="0" applyAlignment="0" applyProtection="0">
      <alignment vertical="center"/>
    </xf>
    <xf numFmtId="0" fontId="56" fillId="19" borderId="21" applyNumberFormat="0" applyAlignment="0" applyProtection="0">
      <alignment vertical="center"/>
    </xf>
    <xf numFmtId="0" fontId="39" fillId="5" borderId="0" applyNumberFormat="0" applyBorder="0" applyAlignment="0" applyProtection="0">
      <alignment vertical="center"/>
    </xf>
    <xf numFmtId="0" fontId="39" fillId="15" borderId="0" applyNumberFormat="0" applyBorder="0" applyAlignment="0" applyProtection="0">
      <alignment vertical="center"/>
    </xf>
    <xf numFmtId="0" fontId="32" fillId="17" borderId="0" applyNumberFormat="0" applyBorder="0" applyAlignment="0" applyProtection="0">
      <alignment vertical="center"/>
    </xf>
    <xf numFmtId="0" fontId="43" fillId="16" borderId="0" applyNumberFormat="0" applyBorder="0" applyAlignment="0" applyProtection="0">
      <alignment vertical="center"/>
    </xf>
    <xf numFmtId="0" fontId="39" fillId="15" borderId="0" applyNumberFormat="0" applyBorder="0" applyAlignment="0" applyProtection="0">
      <alignment vertical="center"/>
    </xf>
    <xf numFmtId="0" fontId="32" fillId="13" borderId="0" applyNumberFormat="0" applyBorder="0" applyAlignment="0" applyProtection="0">
      <alignment vertical="center"/>
    </xf>
    <xf numFmtId="0" fontId="39" fillId="7" borderId="0" applyNumberFormat="0" applyBorder="0" applyAlignment="0" applyProtection="0">
      <alignment vertical="center"/>
    </xf>
    <xf numFmtId="0" fontId="51" fillId="0" borderId="0" applyFont="0" applyFill="0" applyBorder="0" applyAlignment="0" applyProtection="0"/>
    <xf numFmtId="187" fontId="73" fillId="31" borderId="0"/>
    <xf numFmtId="0" fontId="39" fillId="7" borderId="0" applyNumberFormat="0" applyBorder="0" applyAlignment="0" applyProtection="0">
      <alignment vertical="center"/>
    </xf>
    <xf numFmtId="0" fontId="32" fillId="4" borderId="0" applyNumberFormat="0" applyBorder="0" applyAlignment="0" applyProtection="0">
      <alignment vertical="center"/>
    </xf>
    <xf numFmtId="0" fontId="30" fillId="0" borderId="0">
      <alignment vertical="center"/>
    </xf>
    <xf numFmtId="0" fontId="72" fillId="30" borderId="0" applyNumberFormat="0" applyBorder="0" applyAlignment="0" applyProtection="0">
      <alignment vertical="center"/>
    </xf>
    <xf numFmtId="0" fontId="39" fillId="5" borderId="0" applyNumberFormat="0" applyBorder="0" applyAlignment="0" applyProtection="0">
      <alignment vertical="center"/>
    </xf>
    <xf numFmtId="0" fontId="32" fillId="2" borderId="0" applyNumberFormat="0" applyBorder="0" applyAlignment="0" applyProtection="0">
      <alignment vertical="center"/>
    </xf>
    <xf numFmtId="0" fontId="51" fillId="23" borderId="19" applyNumberFormat="0" applyFont="0" applyAlignment="0" applyProtection="0">
      <alignment vertical="center"/>
    </xf>
    <xf numFmtId="0" fontId="45" fillId="19" borderId="17" applyNumberFormat="0" applyAlignment="0" applyProtection="0">
      <alignment vertical="center"/>
    </xf>
    <xf numFmtId="0" fontId="42" fillId="10" borderId="16" applyNumberFormat="0" applyAlignment="0" applyProtection="0">
      <alignment vertical="center"/>
    </xf>
    <xf numFmtId="0" fontId="67" fillId="19" borderId="17" applyNumberFormat="0" applyAlignment="0" applyProtection="0">
      <alignment vertical="center"/>
    </xf>
    <xf numFmtId="0" fontId="45" fillId="19" borderId="17" applyNumberFormat="0" applyAlignment="0" applyProtection="0">
      <alignment vertical="center"/>
    </xf>
    <xf numFmtId="0" fontId="42" fillId="10" borderId="16" applyNumberFormat="0" applyAlignment="0" applyProtection="0">
      <alignment vertical="center"/>
    </xf>
    <xf numFmtId="0" fontId="32" fillId="4" borderId="0" applyNumberFormat="0" applyBorder="0" applyAlignment="0" applyProtection="0">
      <alignment vertical="center"/>
    </xf>
    <xf numFmtId="0" fontId="96" fillId="0" borderId="0" applyNumberFormat="0" applyFill="0" applyBorder="0" applyAlignment="0" applyProtection="0">
      <alignment vertical="center"/>
    </xf>
    <xf numFmtId="0" fontId="51" fillId="23" borderId="19" applyNumberFormat="0" applyFont="0" applyAlignment="0" applyProtection="0">
      <alignment vertical="center"/>
    </xf>
    <xf numFmtId="0" fontId="32" fillId="17" borderId="0" applyNumberFormat="0" applyBorder="0" applyAlignment="0" applyProtection="0">
      <alignment vertical="center"/>
    </xf>
    <xf numFmtId="0" fontId="39" fillId="5" borderId="0" applyNumberFormat="0" applyBorder="0" applyAlignment="0" applyProtection="0">
      <alignment vertical="center"/>
    </xf>
    <xf numFmtId="0" fontId="41" fillId="8" borderId="0" applyNumberFormat="0" applyBorder="0" applyAlignment="0" applyProtection="0">
      <alignment vertical="center"/>
    </xf>
    <xf numFmtId="0" fontId="39" fillId="18" borderId="0" applyNumberFormat="0" applyBorder="0" applyAlignment="0" applyProtection="0">
      <alignment vertical="center"/>
    </xf>
    <xf numFmtId="0" fontId="44" fillId="0" borderId="0" applyNumberFormat="0" applyFill="0" applyBorder="0" applyAlignment="0" applyProtection="0">
      <alignment vertical="center"/>
    </xf>
    <xf numFmtId="0" fontId="32" fillId="13" borderId="0" applyNumberFormat="0" applyBorder="0" applyAlignment="0" applyProtection="0">
      <alignment vertical="center"/>
    </xf>
    <xf numFmtId="0" fontId="48" fillId="0" borderId="18" applyNumberFormat="0" applyFill="0" applyAlignment="0" applyProtection="0">
      <alignment vertical="center"/>
    </xf>
    <xf numFmtId="0" fontId="46" fillId="20" borderId="0" applyNumberFormat="0" applyBorder="0" applyAlignment="0" applyProtection="0"/>
    <xf numFmtId="0" fontId="32" fillId="13" borderId="0" applyNumberFormat="0" applyBorder="0" applyAlignment="0" applyProtection="0">
      <alignment vertical="center"/>
    </xf>
    <xf numFmtId="0" fontId="39" fillId="12" borderId="0" applyNumberFormat="0" applyBorder="0" applyAlignment="0" applyProtection="0">
      <alignment vertical="center"/>
    </xf>
    <xf numFmtId="0" fontId="32" fillId="2" borderId="0" applyNumberFormat="0" applyBorder="0" applyAlignment="0" applyProtection="0">
      <alignment vertical="center"/>
    </xf>
    <xf numFmtId="0" fontId="32" fillId="16" borderId="0" applyNumberFormat="0" applyBorder="0" applyAlignment="0" applyProtection="0">
      <alignment vertical="center"/>
    </xf>
    <xf numFmtId="0" fontId="30" fillId="17" borderId="0" applyNumberFormat="0" applyBorder="0" applyAlignment="0" applyProtection="0">
      <alignment vertical="center"/>
    </xf>
    <xf numFmtId="0" fontId="32" fillId="4" borderId="0" applyNumberFormat="0" applyBorder="0" applyAlignment="0" applyProtection="0">
      <alignment vertical="center"/>
    </xf>
    <xf numFmtId="0" fontId="57" fillId="20" borderId="0" applyNumberFormat="0" applyBorder="0" applyAlignment="0" applyProtection="0">
      <alignment vertical="center"/>
    </xf>
    <xf numFmtId="0" fontId="39" fillId="27" borderId="0" applyNumberFormat="0" applyBorder="0" applyAlignment="0" applyProtection="0"/>
    <xf numFmtId="0" fontId="32" fillId="14" borderId="0" applyNumberFormat="0" applyBorder="0" applyAlignment="0" applyProtection="0"/>
    <xf numFmtId="0" fontId="48" fillId="0" borderId="18" applyNumberFormat="0" applyFill="0" applyAlignment="0" applyProtection="0">
      <alignment vertical="center"/>
    </xf>
    <xf numFmtId="0" fontId="55" fillId="13" borderId="17" applyNumberFormat="0" applyAlignment="0" applyProtection="0">
      <alignment vertical="center"/>
    </xf>
    <xf numFmtId="0" fontId="47" fillId="21" borderId="0" applyNumberFormat="0" applyBorder="0" applyAlignment="0" applyProtection="0">
      <alignment vertical="center"/>
    </xf>
    <xf numFmtId="10" fontId="51" fillId="0" borderId="0" applyFont="0" applyFill="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9" fillId="10" borderId="0" applyNumberFormat="0" applyBorder="0" applyAlignment="0" applyProtection="0"/>
    <xf numFmtId="0" fontId="32" fillId="7" borderId="0" applyNumberFormat="0" applyBorder="0" applyAlignment="0" applyProtection="0">
      <alignment vertical="center"/>
    </xf>
    <xf numFmtId="0" fontId="32" fillId="13" borderId="0" applyNumberFormat="0" applyBorder="0" applyAlignment="0" applyProtection="0">
      <alignment vertical="center"/>
    </xf>
    <xf numFmtId="0" fontId="39" fillId="12" borderId="0" applyNumberFormat="0" applyBorder="0" applyAlignment="0" applyProtection="0">
      <alignment vertical="center"/>
    </xf>
    <xf numFmtId="0" fontId="32" fillId="4" borderId="0" applyNumberFormat="0" applyBorder="0" applyAlignment="0" applyProtection="0">
      <alignment vertical="center"/>
    </xf>
    <xf numFmtId="0" fontId="0" fillId="0" borderId="0">
      <alignment vertical="center"/>
    </xf>
    <xf numFmtId="0" fontId="39" fillId="5" borderId="0" applyNumberFormat="0" applyBorder="0" applyAlignment="0" applyProtection="0">
      <alignment vertical="center"/>
    </xf>
    <xf numFmtId="0" fontId="50" fillId="16" borderId="0" applyNumberFormat="0" applyBorder="0" applyAlignment="0" applyProtection="0">
      <alignment vertical="center"/>
    </xf>
    <xf numFmtId="0" fontId="32" fillId="11" borderId="0" applyNumberFormat="0" applyBorder="0" applyAlignment="0" applyProtection="0">
      <alignment vertical="center"/>
    </xf>
    <xf numFmtId="0" fontId="32" fillId="23" borderId="0" applyNumberFormat="0" applyBorder="0" applyAlignment="0" applyProtection="0"/>
    <xf numFmtId="9" fontId="51" fillId="0" borderId="0" applyFont="0" applyFill="0" applyBorder="0" applyAlignment="0" applyProtection="0">
      <alignment vertical="center"/>
    </xf>
    <xf numFmtId="0" fontId="60" fillId="0" borderId="0"/>
    <xf numFmtId="0" fontId="48" fillId="0" borderId="18" applyNumberFormat="0" applyFill="0" applyAlignment="0" applyProtection="0">
      <alignment vertical="center"/>
    </xf>
    <xf numFmtId="0" fontId="47" fillId="21" borderId="0" applyNumberFormat="0" applyBorder="0" applyAlignment="0" applyProtection="0">
      <alignment vertical="center"/>
    </xf>
    <xf numFmtId="0" fontId="32" fillId="20" borderId="0" applyNumberFormat="0" applyBorder="0" applyAlignment="0" applyProtection="0">
      <alignment vertical="center"/>
    </xf>
    <xf numFmtId="0" fontId="32" fillId="23" borderId="0" applyNumberFormat="0" applyBorder="0" applyAlignment="0" applyProtection="0"/>
    <xf numFmtId="0" fontId="32" fillId="4" borderId="0" applyNumberFormat="0" applyBorder="0" applyAlignment="0" applyProtection="0">
      <alignment vertical="center"/>
    </xf>
    <xf numFmtId="0" fontId="39" fillId="15" borderId="0" applyNumberFormat="0" applyBorder="0" applyAlignment="0" applyProtection="0"/>
    <xf numFmtId="0" fontId="26" fillId="29" borderId="26" applyNumberFormat="0" applyFont="0" applyAlignment="0" applyProtection="0">
      <alignment vertical="center"/>
    </xf>
    <xf numFmtId="0" fontId="32" fillId="14" borderId="0" applyNumberFormat="0" applyBorder="0" applyAlignment="0" applyProtection="0"/>
    <xf numFmtId="0" fontId="39" fillId="9" borderId="0" applyNumberFormat="0" applyBorder="0" applyAlignment="0" applyProtection="0">
      <alignment vertical="center"/>
    </xf>
    <xf numFmtId="0" fontId="32" fillId="16" borderId="0" applyNumberFormat="0" applyBorder="0" applyAlignment="0" applyProtection="0">
      <alignment vertical="center"/>
    </xf>
    <xf numFmtId="0" fontId="56" fillId="19" borderId="21" applyNumberFormat="0" applyAlignment="0" applyProtection="0">
      <alignment vertical="center"/>
    </xf>
    <xf numFmtId="0" fontId="53" fillId="0" borderId="20" applyNumberFormat="0" applyFill="0" applyAlignment="0" applyProtection="0">
      <alignment vertical="center"/>
    </xf>
    <xf numFmtId="0" fontId="39" fillId="5" borderId="0" applyNumberFormat="0" applyBorder="0" applyAlignment="0" applyProtection="0">
      <alignment vertical="center"/>
    </xf>
    <xf numFmtId="0" fontId="39" fillId="15"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2" fillId="9" borderId="0" applyNumberFormat="0" applyBorder="0" applyAlignment="0" applyProtection="0">
      <alignment vertical="center"/>
    </xf>
    <xf numFmtId="0" fontId="39" fillId="5" borderId="0" applyNumberFormat="0" applyBorder="0" applyAlignment="0" applyProtection="0">
      <alignment vertical="center"/>
    </xf>
    <xf numFmtId="0" fontId="32" fillId="4" borderId="0" applyNumberFormat="0" applyBorder="0" applyAlignment="0" applyProtection="0">
      <alignment vertical="center"/>
    </xf>
    <xf numFmtId="0" fontId="32" fillId="14" borderId="0" applyNumberFormat="0" applyBorder="0" applyAlignment="0" applyProtection="0">
      <alignment vertical="center"/>
    </xf>
    <xf numFmtId="0" fontId="39" fillId="5" borderId="0" applyNumberFormat="0" applyBorder="0" applyAlignment="0" applyProtection="0">
      <alignment vertical="center"/>
    </xf>
    <xf numFmtId="0" fontId="32" fillId="19" borderId="0" applyNumberFormat="0" applyBorder="0" applyAlignment="0" applyProtection="0"/>
    <xf numFmtId="0" fontId="32" fillId="17" borderId="0" applyNumberFormat="0" applyBorder="0" applyAlignment="0" applyProtection="0">
      <alignment vertical="center"/>
    </xf>
    <xf numFmtId="0" fontId="39" fillId="15" borderId="0" applyNumberFormat="0" applyBorder="0" applyAlignment="0" applyProtection="0">
      <alignment vertical="center"/>
    </xf>
    <xf numFmtId="0" fontId="43" fillId="16" borderId="0" applyNumberFormat="0" applyBorder="0" applyAlignment="0" applyProtection="0">
      <alignment vertical="center"/>
    </xf>
    <xf numFmtId="0" fontId="39" fillId="10" borderId="0" applyNumberFormat="0" applyBorder="0" applyAlignment="0" applyProtection="0"/>
    <xf numFmtId="0" fontId="32" fillId="20" borderId="0" applyNumberFormat="0" applyBorder="0" applyAlignment="0" applyProtection="0"/>
    <xf numFmtId="0" fontId="32" fillId="9" borderId="0" applyNumberFormat="0" applyBorder="0" applyAlignment="0" applyProtection="0">
      <alignment vertical="center"/>
    </xf>
    <xf numFmtId="0" fontId="32" fillId="16" borderId="0" applyNumberFormat="0" applyBorder="0" applyAlignment="0" applyProtection="0">
      <alignment vertical="center"/>
    </xf>
    <xf numFmtId="0" fontId="39" fillId="9" borderId="0" applyNumberFormat="0" applyBorder="0" applyAlignment="0" applyProtection="0">
      <alignment vertical="center"/>
    </xf>
    <xf numFmtId="0" fontId="44" fillId="0" borderId="0" applyNumberFormat="0" applyFill="0" applyBorder="0" applyAlignment="0" applyProtection="0">
      <alignment vertical="center"/>
    </xf>
    <xf numFmtId="0" fontId="39" fillId="10" borderId="0" applyNumberFormat="0" applyBorder="0" applyAlignment="0" applyProtection="0"/>
    <xf numFmtId="0" fontId="51" fillId="23" borderId="19" applyNumberFormat="0" applyFont="0" applyAlignment="0" applyProtection="0">
      <alignment vertical="center"/>
    </xf>
    <xf numFmtId="0" fontId="39" fillId="2" borderId="0" applyNumberFormat="0" applyBorder="0" applyAlignment="0" applyProtection="0"/>
    <xf numFmtId="0" fontId="39" fillId="15" borderId="0" applyNumberFormat="0" applyBorder="0" applyAlignment="0" applyProtection="0">
      <alignment vertical="center"/>
    </xf>
    <xf numFmtId="0" fontId="32" fillId="11" borderId="0" applyNumberFormat="0" applyBorder="0" applyAlignment="0" applyProtection="0">
      <alignment vertical="center"/>
    </xf>
    <xf numFmtId="0" fontId="32" fillId="13" borderId="0" applyNumberFormat="0" applyBorder="0" applyAlignment="0" applyProtection="0">
      <alignment vertical="center"/>
    </xf>
    <xf numFmtId="0" fontId="42" fillId="10" borderId="16" applyNumberFormat="0" applyAlignment="0" applyProtection="0">
      <alignment vertical="center"/>
    </xf>
    <xf numFmtId="0" fontId="50" fillId="4" borderId="0" applyNumberFormat="0" applyBorder="0" applyAlignment="0" applyProtection="0">
      <alignment vertical="center"/>
    </xf>
    <xf numFmtId="0" fontId="39" fillId="19" borderId="0" applyNumberFormat="0" applyBorder="0" applyAlignment="0" applyProtection="0"/>
    <xf numFmtId="0" fontId="41" fillId="24" borderId="0" applyNumberFormat="0" applyBorder="0" applyAlignment="0" applyProtection="0">
      <alignment vertical="center"/>
    </xf>
    <xf numFmtId="0" fontId="39" fillId="18" borderId="0" applyNumberFormat="0" applyBorder="0" applyAlignment="0" applyProtection="0">
      <alignment vertical="center"/>
    </xf>
    <xf numFmtId="0" fontId="32" fillId="20" borderId="0" applyNumberFormat="0" applyBorder="0" applyAlignment="0" applyProtection="0">
      <alignment vertical="center"/>
    </xf>
    <xf numFmtId="0" fontId="32" fillId="23" borderId="0" applyNumberFormat="0" applyBorder="0" applyAlignment="0" applyProtection="0"/>
    <xf numFmtId="0" fontId="32" fillId="20" borderId="0" applyNumberFormat="0" applyBorder="0" applyAlignment="0" applyProtection="0"/>
    <xf numFmtId="0" fontId="45" fillId="19" borderId="17" applyNumberFormat="0" applyAlignment="0" applyProtection="0">
      <alignment vertical="center"/>
    </xf>
    <xf numFmtId="0" fontId="46" fillId="20" borderId="0" applyNumberFormat="0" applyBorder="0" applyAlignment="0" applyProtection="0">
      <alignment vertical="center"/>
    </xf>
    <xf numFmtId="0" fontId="0" fillId="0" borderId="0"/>
    <xf numFmtId="0" fontId="41" fillId="24" borderId="0" applyNumberFormat="0" applyBorder="0" applyAlignment="0" applyProtection="0">
      <alignment vertical="center"/>
    </xf>
    <xf numFmtId="0" fontId="32" fillId="14" borderId="0" applyNumberFormat="0" applyBorder="0" applyAlignment="0" applyProtection="0">
      <alignment vertical="center"/>
    </xf>
    <xf numFmtId="0" fontId="39" fillId="3" borderId="0" applyNumberFormat="0" applyBorder="0" applyAlignment="0" applyProtection="0">
      <alignment vertical="center"/>
    </xf>
    <xf numFmtId="0" fontId="51" fillId="23" borderId="19" applyNumberFormat="0" applyFont="0" applyAlignment="0" applyProtection="0">
      <alignment vertical="center"/>
    </xf>
    <xf numFmtId="0" fontId="39" fillId="7" borderId="0" applyNumberFormat="0" applyBorder="0" applyAlignment="0" applyProtection="0">
      <alignment vertical="center"/>
    </xf>
    <xf numFmtId="0" fontId="43" fillId="16" borderId="0" applyNumberFormat="0" applyBorder="0" applyAlignment="0" applyProtection="0">
      <alignment vertical="center"/>
    </xf>
    <xf numFmtId="0" fontId="47" fillId="21" borderId="0" applyNumberFormat="0" applyBorder="0" applyAlignment="0" applyProtection="0">
      <alignment vertical="center"/>
    </xf>
    <xf numFmtId="0" fontId="43" fillId="16" borderId="0" applyNumberFormat="0" applyBorder="0" applyAlignment="0" applyProtection="0">
      <alignment vertical="center"/>
    </xf>
    <xf numFmtId="0" fontId="39" fillId="19" borderId="0" applyNumberFormat="0" applyBorder="0" applyAlignment="0" applyProtection="0"/>
    <xf numFmtId="0" fontId="32" fillId="20" borderId="0" applyNumberFormat="0" applyBorder="0" applyAlignment="0" applyProtection="0">
      <alignment vertical="center"/>
    </xf>
    <xf numFmtId="0" fontId="55" fillId="13" borderId="17" applyNumberFormat="0" applyAlignment="0" applyProtection="0">
      <alignment vertical="center"/>
    </xf>
    <xf numFmtId="0" fontId="39" fillId="15" borderId="0" applyNumberFormat="0" applyBorder="0" applyAlignment="0" applyProtection="0">
      <alignment vertical="center"/>
    </xf>
    <xf numFmtId="0" fontId="32" fillId="17" borderId="0" applyNumberFormat="0" applyBorder="0" applyAlignment="0" applyProtection="0">
      <alignment vertical="center"/>
    </xf>
    <xf numFmtId="0" fontId="32" fillId="16" borderId="0" applyNumberFormat="0" applyBorder="0" applyAlignment="0" applyProtection="0">
      <alignment vertical="center"/>
    </xf>
    <xf numFmtId="0" fontId="32" fillId="2" borderId="0" applyNumberFormat="0" applyBorder="0" applyAlignment="0" applyProtection="0">
      <alignment vertical="center"/>
    </xf>
    <xf numFmtId="0" fontId="32" fillId="4" borderId="0" applyNumberFormat="0" applyBorder="0" applyAlignment="0" applyProtection="0">
      <alignment vertical="center"/>
    </xf>
    <xf numFmtId="0" fontId="39" fillId="2" borderId="0" applyNumberFormat="0" applyBorder="0" applyAlignment="0" applyProtection="0"/>
    <xf numFmtId="0" fontId="55" fillId="13" borderId="17" applyNumberFormat="0" applyAlignment="0" applyProtection="0">
      <alignment vertical="center"/>
    </xf>
    <xf numFmtId="0" fontId="32" fillId="2" borderId="0" applyNumberFormat="0" applyBorder="0" applyAlignment="0" applyProtection="0">
      <alignment vertical="center"/>
    </xf>
    <xf numFmtId="0" fontId="39" fillId="24" borderId="0" applyNumberFormat="0" applyBorder="0" applyAlignment="0" applyProtection="0">
      <alignment vertical="center"/>
    </xf>
    <xf numFmtId="0" fontId="39" fillId="19" borderId="0" applyNumberFormat="0" applyBorder="0" applyAlignment="0" applyProtection="0"/>
    <xf numFmtId="0" fontId="32" fillId="4" borderId="0" applyNumberFormat="0" applyBorder="0" applyAlignment="0" applyProtection="0">
      <alignment vertical="center"/>
    </xf>
    <xf numFmtId="0" fontId="39" fillId="5" borderId="0" applyNumberFormat="0" applyBorder="0" applyAlignment="0" applyProtection="0">
      <alignment vertical="center"/>
    </xf>
    <xf numFmtId="0" fontId="39" fillId="15" borderId="0" applyNumberFormat="0" applyBorder="0" applyAlignment="0" applyProtection="0">
      <alignment vertical="center"/>
    </xf>
    <xf numFmtId="0" fontId="32" fillId="17" borderId="0" applyNumberFormat="0" applyBorder="0" applyAlignment="0" applyProtection="0">
      <alignment vertical="center"/>
    </xf>
    <xf numFmtId="0" fontId="43" fillId="16" borderId="0" applyNumberFormat="0" applyBorder="0" applyAlignment="0" applyProtection="0">
      <alignment vertical="center"/>
    </xf>
    <xf numFmtId="0" fontId="32" fillId="13" borderId="0" applyNumberFormat="0" applyBorder="0" applyAlignment="0" applyProtection="0">
      <alignment vertical="center"/>
    </xf>
    <xf numFmtId="0" fontId="39" fillId="3" borderId="0" applyNumberFormat="0" applyBorder="0" applyAlignment="0" applyProtection="0">
      <alignment vertical="center"/>
    </xf>
    <xf numFmtId="0" fontId="32" fillId="16" borderId="0" applyNumberFormat="0" applyBorder="0" applyAlignment="0" applyProtection="0">
      <alignment vertical="center"/>
    </xf>
    <xf numFmtId="0" fontId="32" fillId="14" borderId="0" applyNumberFormat="0" applyBorder="0" applyAlignment="0" applyProtection="0">
      <alignment vertical="center"/>
    </xf>
    <xf numFmtId="0" fontId="32" fillId="4" borderId="0" applyNumberFormat="0" applyBorder="0" applyAlignment="0" applyProtection="0">
      <alignment vertical="center"/>
    </xf>
    <xf numFmtId="0" fontId="44" fillId="0" borderId="0" applyNumberFormat="0" applyFill="0" applyBorder="0" applyAlignment="0" applyProtection="0">
      <alignment vertical="center"/>
    </xf>
    <xf numFmtId="0" fontId="32" fillId="7" borderId="0" applyNumberFormat="0" applyBorder="0" applyAlignment="0" applyProtection="0">
      <alignment vertical="center"/>
    </xf>
    <xf numFmtId="0" fontId="39" fillId="12" borderId="0" applyNumberFormat="0" applyBorder="0" applyAlignment="0" applyProtection="0">
      <alignment vertical="center"/>
    </xf>
    <xf numFmtId="0" fontId="32" fillId="17" borderId="0" applyNumberFormat="0" applyBorder="0" applyAlignment="0" applyProtection="0">
      <alignment vertical="center"/>
    </xf>
    <xf numFmtId="0" fontId="53" fillId="0" borderId="20" applyNumberFormat="0" applyFill="0" applyAlignment="0" applyProtection="0">
      <alignment vertical="center"/>
    </xf>
    <xf numFmtId="0" fontId="50" fillId="16" borderId="0" applyNumberFormat="0" applyBorder="0" applyAlignment="0" applyProtection="0">
      <alignment vertical="center"/>
    </xf>
    <xf numFmtId="195" fontId="51" fillId="0" borderId="0" applyFont="0" applyFill="0" applyBorder="0" applyAlignment="0" applyProtection="0"/>
    <xf numFmtId="0" fontId="32" fillId="14" borderId="0" applyNumberFormat="0" applyBorder="0" applyAlignment="0" applyProtection="0"/>
    <xf numFmtId="0" fontId="44" fillId="0" borderId="0" applyNumberFormat="0" applyFill="0" applyBorder="0" applyAlignment="0" applyProtection="0">
      <alignment vertical="center"/>
    </xf>
    <xf numFmtId="0" fontId="50" fillId="16" borderId="0" applyNumberFormat="0" applyBorder="0" applyAlignment="0" applyProtection="0">
      <alignment vertical="center"/>
    </xf>
    <xf numFmtId="3" fontId="51" fillId="0" borderId="0" applyFont="0" applyFill="0" applyBorder="0" applyAlignment="0" applyProtection="0"/>
    <xf numFmtId="0" fontId="53" fillId="0" borderId="20" applyNumberFormat="0" applyFill="0" applyAlignment="0" applyProtection="0">
      <alignment vertical="center"/>
    </xf>
    <xf numFmtId="0" fontId="32" fillId="14" borderId="0" applyNumberFormat="0" applyBorder="0" applyAlignment="0" applyProtection="0"/>
    <xf numFmtId="0" fontId="32" fillId="9" borderId="0" applyNumberFormat="0" applyBorder="0" applyAlignment="0" applyProtection="0">
      <alignment vertical="center"/>
    </xf>
    <xf numFmtId="0" fontId="32" fillId="16" borderId="0" applyNumberFormat="0" applyBorder="0" applyAlignment="0" applyProtection="0">
      <alignment vertical="center"/>
    </xf>
    <xf numFmtId="0" fontId="39" fillId="9" borderId="0" applyNumberFormat="0" applyBorder="0" applyAlignment="0" applyProtection="0">
      <alignment vertical="center"/>
    </xf>
    <xf numFmtId="0" fontId="34" fillId="0" borderId="0" applyNumberFormat="0" applyFill="0" applyBorder="0" applyAlignment="0" applyProtection="0">
      <alignment vertical="center"/>
    </xf>
    <xf numFmtId="0" fontId="39" fillId="24" borderId="0" applyNumberFormat="0" applyBorder="0" applyAlignment="0" applyProtection="0">
      <alignment vertical="center"/>
    </xf>
    <xf numFmtId="197" fontId="51" fillId="0" borderId="0" applyFont="0" applyFill="0" applyBorder="0" applyAlignment="0" applyProtection="0"/>
    <xf numFmtId="0" fontId="44" fillId="0" borderId="0" applyNumberFormat="0" applyFill="0" applyBorder="0" applyAlignment="0" applyProtection="0">
      <alignment vertical="center"/>
    </xf>
    <xf numFmtId="0" fontId="46" fillId="20" borderId="0" applyNumberFormat="0" applyBorder="0" applyAlignment="0" applyProtection="0">
      <alignment vertical="center"/>
    </xf>
    <xf numFmtId="0" fontId="53" fillId="0" borderId="20" applyNumberFormat="0" applyFill="0" applyAlignment="0" applyProtection="0">
      <alignment vertical="center"/>
    </xf>
    <xf numFmtId="0" fontId="39" fillId="26" borderId="0" applyNumberFormat="0" applyBorder="0" applyAlignment="0" applyProtection="0">
      <alignment vertical="center"/>
    </xf>
    <xf numFmtId="0" fontId="34" fillId="0" borderId="0" applyNumberFormat="0" applyFill="0" applyBorder="0" applyAlignment="0" applyProtection="0">
      <alignment vertical="center"/>
    </xf>
    <xf numFmtId="0" fontId="50" fillId="16" borderId="0" applyNumberFormat="0" applyBorder="0" applyAlignment="0" applyProtection="0">
      <alignment vertical="center"/>
    </xf>
    <xf numFmtId="0" fontId="69" fillId="28" borderId="25" applyNumberFormat="0" applyAlignment="0" applyProtection="0">
      <alignment vertical="center"/>
    </xf>
    <xf numFmtId="0" fontId="39" fillId="12" borderId="0" applyNumberFormat="0" applyBorder="0" applyAlignment="0" applyProtection="0"/>
    <xf numFmtId="0" fontId="32" fillId="13" borderId="0" applyNumberFormat="0" applyBorder="0" applyAlignment="0" applyProtection="0">
      <alignment vertical="center"/>
    </xf>
    <xf numFmtId="0" fontId="39" fillId="15" borderId="0" applyNumberFormat="0" applyBorder="0" applyAlignment="0" applyProtection="0">
      <alignment vertical="center"/>
    </xf>
    <xf numFmtId="0" fontId="39" fillId="18" borderId="0" applyNumberFormat="0" applyBorder="0" applyAlignment="0" applyProtection="0">
      <alignment vertical="center"/>
    </xf>
    <xf numFmtId="0" fontId="39" fillId="24" borderId="0" applyNumberFormat="0" applyBorder="0" applyAlignment="0" applyProtection="0">
      <alignment vertical="center"/>
    </xf>
    <xf numFmtId="0" fontId="32" fillId="2" borderId="0" applyNumberFormat="0" applyBorder="0" applyAlignment="0" applyProtection="0">
      <alignment vertical="center"/>
    </xf>
    <xf numFmtId="0" fontId="39" fillId="15" borderId="0" applyNumberFormat="0" applyBorder="0" applyAlignment="0" applyProtection="0">
      <alignment vertical="center"/>
    </xf>
    <xf numFmtId="0" fontId="31" fillId="0" borderId="22" applyNumberFormat="0" applyFill="0" applyAlignment="0" applyProtection="0">
      <alignment vertical="center"/>
    </xf>
    <xf numFmtId="0" fontId="39" fillId="26" borderId="0" applyNumberFormat="0" applyBorder="0" applyAlignment="0" applyProtection="0">
      <alignment vertical="center"/>
    </xf>
    <xf numFmtId="0" fontId="31" fillId="0" borderId="22" applyNumberFormat="0" applyFill="0" applyAlignment="0" applyProtection="0">
      <alignment vertical="center"/>
    </xf>
    <xf numFmtId="0" fontId="59" fillId="20" borderId="0" applyNumberFormat="0" applyBorder="0" applyAlignment="0" applyProtection="0">
      <alignment vertical="center"/>
    </xf>
    <xf numFmtId="0" fontId="32" fillId="16" borderId="0" applyNumberFormat="0" applyBorder="0" applyAlignment="0" applyProtection="0">
      <alignment vertical="center"/>
    </xf>
    <xf numFmtId="0" fontId="39" fillId="24" borderId="0" applyNumberFormat="0" applyBorder="0" applyAlignment="0" applyProtection="0">
      <alignment vertical="center"/>
    </xf>
    <xf numFmtId="0" fontId="34" fillId="0" borderId="0" applyNumberFormat="0" applyFill="0" applyBorder="0" applyAlignment="0" applyProtection="0">
      <alignment vertical="center"/>
    </xf>
    <xf numFmtId="0" fontId="56" fillId="19" borderId="21" applyNumberFormat="0" applyAlignment="0" applyProtection="0">
      <alignment vertical="center"/>
    </xf>
    <xf numFmtId="0" fontId="55" fillId="13" borderId="17" applyNumberFormat="0" applyAlignment="0" applyProtection="0">
      <alignment vertical="center"/>
    </xf>
    <xf numFmtId="0" fontId="43" fillId="16" borderId="0" applyNumberFormat="0" applyBorder="0" applyAlignment="0" applyProtection="0">
      <alignment vertical="center"/>
    </xf>
    <xf numFmtId="0" fontId="56" fillId="19" borderId="21" applyNumberFormat="0" applyAlignment="0" applyProtection="0">
      <alignment vertical="center"/>
    </xf>
    <xf numFmtId="0" fontId="39" fillId="26" borderId="0" applyNumberFormat="0" applyBorder="0" applyAlignment="0" applyProtection="0">
      <alignment vertical="center"/>
    </xf>
    <xf numFmtId="0" fontId="32" fillId="4" borderId="0" applyNumberFormat="0" applyBorder="0" applyAlignment="0" applyProtection="0">
      <alignment vertical="center"/>
    </xf>
    <xf numFmtId="0" fontId="32" fillId="11" borderId="0" applyNumberFormat="0" applyBorder="0" applyAlignment="0" applyProtection="0">
      <alignment vertical="center"/>
    </xf>
    <xf numFmtId="0" fontId="39" fillId="18" borderId="0" applyNumberFormat="0" applyBorder="0" applyAlignment="0" applyProtection="0">
      <alignment vertical="center"/>
    </xf>
    <xf numFmtId="0" fontId="41" fillId="3" borderId="0" applyNumberFormat="0" applyBorder="0" applyAlignment="0" applyProtection="0">
      <alignment vertical="center"/>
    </xf>
    <xf numFmtId="0" fontId="32" fillId="14" borderId="0" applyNumberFormat="0" applyBorder="0" applyAlignment="0" applyProtection="0">
      <alignment vertical="center"/>
    </xf>
    <xf numFmtId="0" fontId="32" fillId="2" borderId="0" applyNumberFormat="0" applyBorder="0" applyAlignment="0" applyProtection="0">
      <alignment vertical="center"/>
    </xf>
    <xf numFmtId="0" fontId="48" fillId="0" borderId="18" applyNumberFormat="0" applyFill="0" applyAlignment="0" applyProtection="0">
      <alignment vertical="center"/>
    </xf>
    <xf numFmtId="0" fontId="47" fillId="21" borderId="0" applyNumberFormat="0" applyBorder="0" applyAlignment="0" applyProtection="0">
      <alignment vertical="center"/>
    </xf>
    <xf numFmtId="0" fontId="32" fillId="20" borderId="0" applyNumberFormat="0" applyBorder="0" applyAlignment="0" applyProtection="0">
      <alignment vertical="center"/>
    </xf>
    <xf numFmtId="0" fontId="51" fillId="23" borderId="19" applyNumberFormat="0" applyFont="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xf numFmtId="0" fontId="42" fillId="10" borderId="16" applyNumberFormat="0" applyAlignment="0" applyProtection="0">
      <alignment vertical="center"/>
    </xf>
    <xf numFmtId="0" fontId="29" fillId="0" borderId="22" applyNumberFormat="0" applyFill="0" applyAlignment="0" applyProtection="0">
      <alignment vertical="center"/>
    </xf>
    <xf numFmtId="0" fontId="39" fillId="5" borderId="0" applyNumberFormat="0" applyBorder="0" applyAlignment="0" applyProtection="0">
      <alignment vertical="center"/>
    </xf>
    <xf numFmtId="196" fontId="51" fillId="0" borderId="0" applyFont="0" applyFill="0" applyBorder="0" applyAlignment="0" applyProtection="0"/>
    <xf numFmtId="0" fontId="65" fillId="19" borderId="21" applyNumberFormat="0" applyAlignment="0" applyProtection="0">
      <alignment vertical="center"/>
    </xf>
    <xf numFmtId="0" fontId="47" fillId="21" borderId="0" applyNumberFormat="0" applyBorder="0" applyAlignment="0" applyProtection="0">
      <alignment vertical="center"/>
    </xf>
    <xf numFmtId="0" fontId="39" fillId="8" borderId="0" applyNumberFormat="0" applyBorder="0" applyAlignment="0" applyProtection="0">
      <alignment vertical="center"/>
    </xf>
    <xf numFmtId="0" fontId="32" fillId="4" borderId="0" applyNumberFormat="0" applyBorder="0" applyAlignment="0" applyProtection="0">
      <alignment vertical="center"/>
    </xf>
    <xf numFmtId="0" fontId="39" fillId="26" borderId="0" applyNumberFormat="0" applyBorder="0" applyAlignment="0" applyProtection="0">
      <alignment vertical="center"/>
    </xf>
    <xf numFmtId="0" fontId="32" fillId="7" borderId="0" applyNumberFormat="0" applyBorder="0" applyAlignment="0" applyProtection="0">
      <alignment vertical="center"/>
    </xf>
    <xf numFmtId="0" fontId="34" fillId="0" borderId="0" applyNumberFormat="0" applyFill="0" applyBorder="0" applyAlignment="0" applyProtection="0">
      <alignment vertical="center"/>
    </xf>
    <xf numFmtId="0" fontId="72" fillId="56" borderId="0" applyNumberFormat="0" applyBorder="0" applyAlignment="0" applyProtection="0">
      <alignment vertical="center"/>
    </xf>
    <xf numFmtId="0" fontId="57" fillId="17" borderId="0" applyNumberFormat="0" applyBorder="0" applyAlignment="0" applyProtection="0">
      <alignment vertical="center"/>
    </xf>
    <xf numFmtId="0" fontId="45" fillId="19" borderId="17" applyNumberFormat="0" applyAlignment="0" applyProtection="0">
      <alignment vertical="center"/>
    </xf>
    <xf numFmtId="0" fontId="39" fillId="24" borderId="0" applyNumberFormat="0" applyBorder="0" applyAlignment="0" applyProtection="0">
      <alignment vertical="center"/>
    </xf>
    <xf numFmtId="0" fontId="32" fillId="19" borderId="0" applyNumberFormat="0" applyBorder="0" applyAlignment="0" applyProtection="0"/>
    <xf numFmtId="0" fontId="55" fillId="13" borderId="17" applyNumberFormat="0" applyAlignment="0" applyProtection="0">
      <alignment vertical="center"/>
    </xf>
    <xf numFmtId="0" fontId="43" fillId="16" borderId="0" applyNumberFormat="0" applyBorder="0" applyAlignment="0" applyProtection="0">
      <alignment vertical="center"/>
    </xf>
    <xf numFmtId="0" fontId="56" fillId="19" borderId="21" applyNumberFormat="0" applyAlignment="0" applyProtection="0">
      <alignment vertical="center"/>
    </xf>
    <xf numFmtId="192" fontId="51" fillId="0" borderId="0" applyFont="0" applyFill="0" applyBorder="0" applyAlignment="0" applyProtection="0"/>
    <xf numFmtId="0" fontId="34" fillId="0" borderId="0" applyNumberFormat="0" applyFill="0" applyBorder="0" applyAlignment="0" applyProtection="0">
      <alignment vertical="center"/>
    </xf>
    <xf numFmtId="0" fontId="39" fillId="24" borderId="0" applyNumberFormat="0" applyBorder="0" applyAlignment="0" applyProtection="0">
      <alignment vertical="center"/>
    </xf>
    <xf numFmtId="0" fontId="57" fillId="20" borderId="0" applyNumberFormat="0" applyBorder="0" applyAlignment="0" applyProtection="0">
      <alignment vertical="center"/>
    </xf>
    <xf numFmtId="0" fontId="39" fillId="26" borderId="0" applyNumberFormat="0" applyBorder="0" applyAlignment="0" applyProtection="0">
      <alignment vertical="center"/>
    </xf>
    <xf numFmtId="0" fontId="0" fillId="0" borderId="0">
      <alignment vertical="center"/>
    </xf>
    <xf numFmtId="0" fontId="57" fillId="20" borderId="0" applyNumberFormat="0" applyBorder="0" applyAlignment="0" applyProtection="0">
      <alignment vertical="center"/>
    </xf>
    <xf numFmtId="0" fontId="39" fillId="8" borderId="0" applyNumberFormat="0" applyBorder="0" applyAlignment="0" applyProtection="0">
      <alignment vertical="center"/>
    </xf>
    <xf numFmtId="0" fontId="39" fillId="5" borderId="0" applyNumberFormat="0" applyBorder="0" applyAlignment="0" applyProtection="0">
      <alignment vertical="center"/>
    </xf>
    <xf numFmtId="0" fontId="46" fillId="20" borderId="0" applyNumberFormat="0" applyBorder="0" applyAlignment="0" applyProtection="0">
      <alignment vertical="center"/>
    </xf>
    <xf numFmtId="0" fontId="0" fillId="0" borderId="0">
      <alignment vertical="center"/>
    </xf>
    <xf numFmtId="0" fontId="53" fillId="0" borderId="20" applyNumberFormat="0" applyFill="0" applyAlignment="0" applyProtection="0">
      <alignment vertical="center"/>
    </xf>
    <xf numFmtId="0" fontId="43" fillId="16" borderId="0" applyNumberFormat="0" applyBorder="0" applyAlignment="0" applyProtection="0">
      <alignment vertical="center"/>
    </xf>
    <xf numFmtId="0" fontId="39" fillId="15" borderId="0" applyNumberFormat="0" applyBorder="0" applyAlignment="0" applyProtection="0">
      <alignment vertical="center"/>
    </xf>
    <xf numFmtId="0" fontId="53" fillId="0" borderId="20" applyNumberFormat="0" applyFill="0" applyAlignment="0" applyProtection="0">
      <alignment vertical="center"/>
    </xf>
    <xf numFmtId="0" fontId="94" fillId="0" borderId="6" applyNumberFormat="0" applyFill="0" applyProtection="0">
      <alignment horizontal="center"/>
    </xf>
    <xf numFmtId="0" fontId="55" fillId="13" borderId="17" applyNumberFormat="0" applyAlignment="0" applyProtection="0">
      <alignment vertical="center"/>
    </xf>
    <xf numFmtId="0" fontId="42" fillId="10" borderId="16" applyNumberFormat="0" applyAlignment="0" applyProtection="0">
      <alignment vertical="center"/>
    </xf>
    <xf numFmtId="0" fontId="39" fillId="12" borderId="0" applyNumberFormat="0" applyBorder="0" applyAlignment="0" applyProtection="0"/>
    <xf numFmtId="0" fontId="46" fillId="17" borderId="0" applyNumberFormat="0" applyBorder="0" applyAlignment="0" applyProtection="0">
      <alignment vertical="center"/>
    </xf>
    <xf numFmtId="0" fontId="42" fillId="10" borderId="16" applyNumberFormat="0" applyAlignment="0" applyProtection="0">
      <alignment vertical="center"/>
    </xf>
    <xf numFmtId="0" fontId="39" fillId="12" borderId="0" applyNumberFormat="0" applyBorder="0" applyAlignment="0" applyProtection="0">
      <alignment vertical="center"/>
    </xf>
    <xf numFmtId="0" fontId="32" fillId="11" borderId="0" applyNumberFormat="0" applyBorder="0" applyAlignment="0" applyProtection="0">
      <alignment vertical="center"/>
    </xf>
    <xf numFmtId="0" fontId="56" fillId="19" borderId="21" applyNumberFormat="0" applyAlignment="0" applyProtection="0">
      <alignment vertical="center"/>
    </xf>
    <xf numFmtId="0" fontId="34" fillId="0" borderId="0" applyNumberFormat="0" applyFill="0" applyBorder="0" applyAlignment="0" applyProtection="0">
      <alignment vertical="center"/>
    </xf>
    <xf numFmtId="0" fontId="39" fillId="5" borderId="0" applyNumberFormat="0" applyBorder="0" applyAlignment="0" applyProtection="0">
      <alignment vertical="center"/>
    </xf>
    <xf numFmtId="0" fontId="52" fillId="0" borderId="24" applyNumberFormat="0" applyFill="0" applyAlignment="0" applyProtection="0">
      <alignment vertical="center"/>
    </xf>
    <xf numFmtId="0" fontId="67" fillId="19" borderId="17" applyNumberFormat="0" applyAlignment="0" applyProtection="0">
      <alignment vertical="center"/>
    </xf>
    <xf numFmtId="0" fontId="67" fillId="19" borderId="17" applyNumberFormat="0" applyAlignment="0" applyProtection="0">
      <alignment vertical="center"/>
    </xf>
    <xf numFmtId="0" fontId="58" fillId="20" borderId="0" applyNumberFormat="0" applyBorder="0" applyAlignment="0" applyProtection="0">
      <alignment vertical="center"/>
    </xf>
    <xf numFmtId="0" fontId="44" fillId="0" borderId="0" applyNumberFormat="0" applyFill="0" applyBorder="0" applyAlignment="0" applyProtection="0">
      <alignment vertical="center"/>
    </xf>
    <xf numFmtId="0" fontId="32" fillId="16" borderId="0" applyNumberFormat="0" applyBorder="0" applyAlignment="0" applyProtection="0">
      <alignment vertical="center"/>
    </xf>
    <xf numFmtId="0" fontId="50" fillId="16" borderId="0" applyNumberFormat="0" applyBorder="0" applyAlignment="0" applyProtection="0">
      <alignment vertical="center"/>
    </xf>
    <xf numFmtId="0" fontId="56" fillId="19" borderId="21" applyNumberFormat="0" applyAlignment="0" applyProtection="0">
      <alignment vertical="center"/>
    </xf>
    <xf numFmtId="0" fontId="39" fillId="15" borderId="0" applyNumberFormat="0" applyBorder="0" applyAlignment="0" applyProtection="0">
      <alignment vertical="center"/>
    </xf>
    <xf numFmtId="0" fontId="32" fillId="11" borderId="0" applyNumberFormat="0" applyBorder="0" applyAlignment="0" applyProtection="0">
      <alignment vertical="center"/>
    </xf>
    <xf numFmtId="38" fontId="51" fillId="0" borderId="0" applyFont="0" applyFill="0" applyBorder="0" applyAlignment="0" applyProtection="0"/>
    <xf numFmtId="0" fontId="32" fillId="13" borderId="0" applyNumberFormat="0" applyBorder="0" applyAlignment="0" applyProtection="0">
      <alignment vertical="center"/>
    </xf>
    <xf numFmtId="0" fontId="39" fillId="15" borderId="0" applyNumberFormat="0" applyBorder="0" applyAlignment="0" applyProtection="0">
      <alignment vertical="center"/>
    </xf>
    <xf numFmtId="0" fontId="42" fillId="10" borderId="16" applyNumberFormat="0" applyAlignment="0" applyProtection="0">
      <alignment vertical="center"/>
    </xf>
    <xf numFmtId="0" fontId="45" fillId="19" borderId="17" applyNumberFormat="0" applyAlignment="0" applyProtection="0">
      <alignment vertical="center"/>
    </xf>
    <xf numFmtId="0" fontId="56" fillId="19" borderId="21" applyNumberFormat="0" applyAlignment="0" applyProtection="0">
      <alignment vertical="center"/>
    </xf>
    <xf numFmtId="0" fontId="48" fillId="0" borderId="18" applyNumberFormat="0" applyFill="0" applyAlignment="0" applyProtection="0">
      <alignment vertical="center"/>
    </xf>
    <xf numFmtId="0" fontId="47" fillId="21" borderId="0" applyNumberFormat="0" applyBorder="0" applyAlignment="0" applyProtection="0">
      <alignment vertical="center"/>
    </xf>
    <xf numFmtId="0" fontId="39" fillId="15" borderId="0" applyNumberFormat="0" applyBorder="0" applyAlignment="0" applyProtection="0">
      <alignment vertical="center"/>
    </xf>
    <xf numFmtId="0" fontId="43" fillId="16" borderId="0" applyNumberFormat="0" applyBorder="0" applyAlignment="0" applyProtection="0">
      <alignment vertical="center"/>
    </xf>
    <xf numFmtId="0" fontId="39" fillId="26" borderId="0" applyNumberFormat="0" applyBorder="0" applyAlignment="0" applyProtection="0">
      <alignment vertical="center"/>
    </xf>
    <xf numFmtId="0" fontId="31" fillId="0" borderId="22" applyNumberFormat="0" applyFill="0" applyAlignment="0" applyProtection="0">
      <alignment vertical="center"/>
    </xf>
    <xf numFmtId="0" fontId="32" fillId="4" borderId="0" applyNumberFormat="0" applyBorder="0" applyAlignment="0" applyProtection="0">
      <alignment vertical="center"/>
    </xf>
    <xf numFmtId="0" fontId="39" fillId="5" borderId="0" applyNumberFormat="0" applyBorder="0" applyAlignment="0" applyProtection="0">
      <alignment vertical="center"/>
    </xf>
    <xf numFmtId="0" fontId="32" fillId="11" borderId="0" applyNumberFormat="0" applyBorder="0" applyAlignment="0" applyProtection="0">
      <alignment vertical="center"/>
    </xf>
    <xf numFmtId="0" fontId="39" fillId="18" borderId="0" applyNumberFormat="0" applyBorder="0" applyAlignment="0" applyProtection="0">
      <alignment vertical="center"/>
    </xf>
    <xf numFmtId="0" fontId="39" fillId="15" borderId="0" applyNumberFormat="0" applyBorder="0" applyAlignment="0" applyProtection="0">
      <alignment vertical="center"/>
    </xf>
    <xf numFmtId="0" fontId="32" fillId="17" borderId="0" applyNumberFormat="0" applyBorder="0" applyAlignment="0" applyProtection="0">
      <alignment vertical="center"/>
    </xf>
    <xf numFmtId="0" fontId="32" fillId="2" borderId="0" applyNumberFormat="0" applyBorder="0" applyAlignment="0" applyProtection="0">
      <alignment vertical="center"/>
    </xf>
    <xf numFmtId="0" fontId="50" fillId="16" borderId="0" applyNumberFormat="0" applyBorder="0" applyAlignment="0" applyProtection="0">
      <alignment vertical="center"/>
    </xf>
    <xf numFmtId="0" fontId="47" fillId="21" borderId="0" applyNumberFormat="0" applyBorder="0" applyAlignment="0" applyProtection="0">
      <alignment vertical="center"/>
    </xf>
    <xf numFmtId="0" fontId="32" fillId="20" borderId="0" applyNumberFormat="0" applyBorder="0" applyAlignment="0" applyProtection="0">
      <alignment vertical="center"/>
    </xf>
    <xf numFmtId="0" fontId="48" fillId="0" borderId="18" applyNumberFormat="0" applyFill="0" applyAlignment="0" applyProtection="0">
      <alignment vertical="center"/>
    </xf>
    <xf numFmtId="0" fontId="47" fillId="21" borderId="0" applyNumberFormat="0" applyBorder="0" applyAlignment="0" applyProtection="0">
      <alignment vertical="center"/>
    </xf>
    <xf numFmtId="0" fontId="56" fillId="19" borderId="21" applyNumberFormat="0" applyAlignment="0" applyProtection="0">
      <alignment vertical="center"/>
    </xf>
    <xf numFmtId="0" fontId="47" fillId="21" borderId="0" applyNumberFormat="0" applyBorder="0" applyAlignment="0" applyProtection="0">
      <alignment vertical="center"/>
    </xf>
    <xf numFmtId="0" fontId="39" fillId="15" borderId="0" applyNumberFormat="0" applyBorder="0" applyAlignment="0" applyProtection="0">
      <alignment vertical="center"/>
    </xf>
    <xf numFmtId="0" fontId="41" fillId="5" borderId="0" applyNumberFormat="0" applyBorder="0" applyAlignment="0" applyProtection="0">
      <alignment vertical="center"/>
    </xf>
    <xf numFmtId="0" fontId="53" fillId="0" borderId="20" applyNumberFormat="0" applyFill="0" applyAlignment="0" applyProtection="0">
      <alignment vertical="center"/>
    </xf>
    <xf numFmtId="0" fontId="43" fillId="4" borderId="0" applyNumberFormat="0" applyBorder="0" applyAlignment="0" applyProtection="0">
      <alignment vertical="center"/>
    </xf>
    <xf numFmtId="0" fontId="57" fillId="17" borderId="0" applyNumberFormat="0" applyBorder="0" applyAlignment="0" applyProtection="0">
      <alignment vertical="center"/>
    </xf>
    <xf numFmtId="0" fontId="55" fillId="13" borderId="17" applyNumberFormat="0" applyAlignment="0" applyProtection="0">
      <alignment vertical="center"/>
    </xf>
    <xf numFmtId="0" fontId="39" fillId="5" borderId="0" applyNumberFormat="0" applyBorder="0" applyAlignment="0" applyProtection="0">
      <alignment vertical="center"/>
    </xf>
    <xf numFmtId="0" fontId="0" fillId="0" borderId="0">
      <alignment vertical="center"/>
    </xf>
    <xf numFmtId="0" fontId="79" fillId="0" borderId="20" applyNumberFormat="0" applyFill="0" applyAlignment="0" applyProtection="0">
      <alignment vertical="center"/>
    </xf>
    <xf numFmtId="0" fontId="31" fillId="0" borderId="22" applyNumberFormat="0" applyFill="0" applyAlignment="0" applyProtection="0">
      <alignment vertical="center"/>
    </xf>
    <xf numFmtId="0" fontId="32" fillId="17" borderId="0" applyNumberFormat="0" applyBorder="0" applyAlignment="0" applyProtection="0">
      <alignment vertical="center"/>
    </xf>
    <xf numFmtId="0" fontId="0" fillId="0" borderId="0">
      <alignment vertical="center"/>
    </xf>
    <xf numFmtId="0" fontId="39" fillId="15" borderId="0" applyNumberFormat="0" applyBorder="0" applyAlignment="0" applyProtection="0">
      <alignment vertical="center"/>
    </xf>
    <xf numFmtId="0" fontId="0" fillId="0" borderId="0"/>
    <xf numFmtId="0" fontId="50" fillId="16" borderId="0" applyNumberFormat="0" applyBorder="0" applyAlignment="0" applyProtection="0">
      <alignment vertical="center"/>
    </xf>
    <xf numFmtId="0" fontId="0" fillId="0" borderId="0">
      <alignment vertical="center"/>
    </xf>
    <xf numFmtId="0" fontId="31" fillId="0" borderId="22" applyNumberFormat="0" applyFill="0" applyAlignment="0" applyProtection="0">
      <alignment vertical="center"/>
    </xf>
    <xf numFmtId="0" fontId="42" fillId="10" borderId="16" applyNumberFormat="0" applyAlignment="0" applyProtection="0">
      <alignment vertical="center"/>
    </xf>
    <xf numFmtId="0" fontId="39" fillId="15" borderId="0" applyNumberFormat="0" applyBorder="0" applyAlignment="0" applyProtection="0">
      <alignment vertical="center"/>
    </xf>
    <xf numFmtId="0" fontId="39" fillId="27" borderId="0" applyNumberFormat="0" applyBorder="0" applyAlignment="0" applyProtection="0"/>
    <xf numFmtId="0" fontId="39" fillId="26" borderId="0" applyNumberFormat="0" applyBorder="0" applyAlignment="0" applyProtection="0">
      <alignment vertical="center"/>
    </xf>
    <xf numFmtId="0" fontId="53" fillId="0" borderId="20" applyNumberFormat="0" applyFill="0" applyAlignment="0" applyProtection="0">
      <alignment vertical="center"/>
    </xf>
    <xf numFmtId="0" fontId="41" fillId="18" borderId="0" applyNumberFormat="0" applyBorder="0" applyAlignment="0" applyProtection="0">
      <alignment vertical="center"/>
    </xf>
    <xf numFmtId="0" fontId="46" fillId="20" borderId="0" applyNumberFormat="0" applyBorder="0" applyAlignment="0" applyProtection="0"/>
    <xf numFmtId="0" fontId="31" fillId="0" borderId="22" applyNumberFormat="0" applyFill="0" applyAlignment="0" applyProtection="0">
      <alignment vertical="center"/>
    </xf>
    <xf numFmtId="0" fontId="39" fillId="3" borderId="0" applyNumberFormat="0" applyBorder="0" applyAlignment="0" applyProtection="0">
      <alignment vertical="center"/>
    </xf>
    <xf numFmtId="0" fontId="32" fillId="17" borderId="0" applyNumberFormat="0" applyBorder="0" applyAlignment="0" applyProtection="0">
      <alignment vertical="center"/>
    </xf>
    <xf numFmtId="0" fontId="39" fillId="18" borderId="0" applyNumberFormat="0" applyBorder="0" applyAlignment="0" applyProtection="0">
      <alignment vertical="center"/>
    </xf>
    <xf numFmtId="0" fontId="42" fillId="10" borderId="16" applyNumberFormat="0" applyAlignment="0" applyProtection="0">
      <alignment vertical="center"/>
    </xf>
    <xf numFmtId="0" fontId="45" fillId="19" borderId="17" applyNumberFormat="0" applyAlignment="0" applyProtection="0">
      <alignment vertical="center"/>
    </xf>
    <xf numFmtId="0" fontId="50" fillId="16" borderId="0" applyNumberFormat="0" applyBorder="0" applyAlignment="0" applyProtection="0">
      <alignment vertical="center"/>
    </xf>
    <xf numFmtId="0" fontId="43" fillId="4" borderId="0" applyNumberFormat="0" applyBorder="0" applyAlignment="0" applyProtection="0">
      <alignment vertical="center"/>
    </xf>
    <xf numFmtId="0" fontId="39" fillId="8" borderId="0" applyNumberFormat="0" applyBorder="0" applyAlignment="0" applyProtection="0">
      <alignment vertical="center"/>
    </xf>
    <xf numFmtId="0" fontId="51" fillId="23" borderId="19" applyNumberFormat="0" applyFont="0" applyAlignment="0" applyProtection="0">
      <alignment vertical="center"/>
    </xf>
    <xf numFmtId="0" fontId="44" fillId="0" borderId="0" applyNumberFormat="0" applyFill="0" applyBorder="0" applyAlignment="0" applyProtection="0">
      <alignment vertical="center"/>
    </xf>
    <xf numFmtId="0" fontId="48" fillId="0" borderId="18" applyNumberFormat="0" applyFill="0" applyAlignment="0" applyProtection="0">
      <alignment vertical="center"/>
    </xf>
    <xf numFmtId="0" fontId="47" fillId="21" borderId="0" applyNumberFormat="0" applyBorder="0" applyAlignment="0" applyProtection="0">
      <alignment vertical="center"/>
    </xf>
    <xf numFmtId="0" fontId="50" fillId="16" borderId="0" applyNumberFormat="0" applyBorder="0" applyAlignment="0" applyProtection="0">
      <alignment vertical="center"/>
    </xf>
    <xf numFmtId="0" fontId="50" fillId="16" borderId="0" applyNumberFormat="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50" fillId="16" borderId="0" applyNumberFormat="0" applyBorder="0" applyAlignment="0" applyProtection="0">
      <alignment vertical="center"/>
    </xf>
    <xf numFmtId="0" fontId="32" fillId="23" borderId="0" applyNumberFormat="0" applyBorder="0" applyAlignment="0" applyProtection="0"/>
    <xf numFmtId="0" fontId="53" fillId="0" borderId="20" applyNumberFormat="0" applyFill="0" applyAlignment="0" applyProtection="0">
      <alignment vertical="center"/>
    </xf>
    <xf numFmtId="0" fontId="31" fillId="0" borderId="22" applyNumberFormat="0" applyFill="0" applyAlignment="0" applyProtection="0">
      <alignment vertical="center"/>
    </xf>
    <xf numFmtId="0" fontId="39" fillId="26" borderId="0" applyNumberFormat="0" applyBorder="0" applyAlignment="0" applyProtection="0">
      <alignment vertical="center"/>
    </xf>
    <xf numFmtId="0" fontId="45" fillId="19" borderId="17" applyNumberFormat="0" applyAlignment="0" applyProtection="0">
      <alignment vertical="center"/>
    </xf>
    <xf numFmtId="0" fontId="32" fillId="20" borderId="0" applyNumberFormat="0" applyBorder="0" applyAlignment="0" applyProtection="0"/>
    <xf numFmtId="0" fontId="39" fillId="5" borderId="0" applyNumberFormat="0" applyBorder="0" applyAlignment="0" applyProtection="0">
      <alignment vertical="center"/>
    </xf>
    <xf numFmtId="0" fontId="41" fillId="8" borderId="0" applyNumberFormat="0" applyBorder="0" applyAlignment="0" applyProtection="0">
      <alignment vertical="center"/>
    </xf>
    <xf numFmtId="0" fontId="39" fillId="18" borderId="0" applyNumberFormat="0" applyBorder="0" applyAlignment="0" applyProtection="0">
      <alignment vertical="center"/>
    </xf>
    <xf numFmtId="0" fontId="53" fillId="0" borderId="20" applyNumberFormat="0" applyFill="0" applyAlignment="0" applyProtection="0">
      <alignment vertical="center"/>
    </xf>
    <xf numFmtId="0" fontId="56" fillId="19" borderId="21" applyNumberFormat="0" applyAlignment="0" applyProtection="0">
      <alignment vertical="center"/>
    </xf>
    <xf numFmtId="0" fontId="50" fillId="16" borderId="0" applyNumberFormat="0" applyBorder="0" applyAlignment="0" applyProtection="0">
      <alignment vertical="center"/>
    </xf>
    <xf numFmtId="0" fontId="39" fillId="26" borderId="0" applyNumberFormat="0" applyBorder="0" applyAlignment="0" applyProtection="0">
      <alignment vertical="center"/>
    </xf>
    <xf numFmtId="0" fontId="56" fillId="19" borderId="21" applyNumberFormat="0" applyAlignment="0" applyProtection="0">
      <alignment vertical="center"/>
    </xf>
    <xf numFmtId="0" fontId="39" fillId="24" borderId="0" applyNumberFormat="0" applyBorder="0" applyAlignment="0" applyProtection="0">
      <alignment vertical="center"/>
    </xf>
    <xf numFmtId="0" fontId="34" fillId="0" borderId="0" applyNumberFormat="0" applyFill="0" applyBorder="0" applyAlignment="0" applyProtection="0">
      <alignment vertical="center"/>
    </xf>
    <xf numFmtId="40" fontId="51" fillId="0" borderId="0" applyFont="0" applyFill="0" applyBorder="0" applyAlignment="0" applyProtection="0"/>
    <xf numFmtId="0" fontId="50" fillId="16" borderId="0" applyNumberFormat="0" applyBorder="0" applyAlignment="0" applyProtection="0">
      <alignment vertical="center"/>
    </xf>
    <xf numFmtId="192" fontId="51" fillId="0" borderId="0" applyFont="0" applyFill="0" applyBorder="0" applyAlignment="0" applyProtection="0"/>
    <xf numFmtId="0" fontId="34" fillId="0" borderId="0" applyNumberFormat="0" applyFill="0" applyBorder="0" applyAlignment="0" applyProtection="0">
      <alignment vertical="center"/>
    </xf>
    <xf numFmtId="0" fontId="53" fillId="0" borderId="20" applyNumberFormat="0" applyFill="0" applyAlignment="0" applyProtection="0">
      <alignment vertical="center"/>
    </xf>
    <xf numFmtId="0" fontId="46" fillId="20" borderId="0" applyNumberFormat="0" applyBorder="0" applyAlignment="0" applyProtection="0">
      <alignment vertical="center"/>
    </xf>
    <xf numFmtId="0" fontId="32" fillId="20" borderId="0" applyNumberFormat="0" applyBorder="0" applyAlignment="0" applyProtection="0">
      <alignment vertical="center"/>
    </xf>
    <xf numFmtId="0" fontId="39" fillId="18" borderId="0" applyNumberFormat="0" applyBorder="0" applyAlignment="0" applyProtection="0">
      <alignment vertical="center"/>
    </xf>
    <xf numFmtId="0" fontId="45" fillId="19" borderId="17" applyNumberFormat="0" applyAlignment="0" applyProtection="0">
      <alignment vertical="center"/>
    </xf>
    <xf numFmtId="0" fontId="42" fillId="10" borderId="16" applyNumberFormat="0" applyAlignment="0" applyProtection="0">
      <alignment vertical="center"/>
    </xf>
    <xf numFmtId="0" fontId="39" fillId="15" borderId="0" applyNumberFormat="0" applyBorder="0" applyAlignment="0" applyProtection="0">
      <alignment vertical="center"/>
    </xf>
    <xf numFmtId="0" fontId="39" fillId="8" borderId="0" applyNumberFormat="0" applyBorder="0" applyAlignment="0" applyProtection="0">
      <alignment vertical="center"/>
    </xf>
    <xf numFmtId="0" fontId="42" fillId="10" borderId="16" applyNumberFormat="0" applyAlignment="0" applyProtection="0">
      <alignment vertical="center"/>
    </xf>
    <xf numFmtId="0" fontId="68" fillId="16" borderId="0" applyNumberFormat="0" applyBorder="0" applyAlignment="0" applyProtection="0"/>
    <xf numFmtId="0" fontId="50" fillId="16" borderId="0" applyNumberFormat="0" applyBorder="0" applyAlignment="0" applyProtection="0">
      <alignment vertical="center"/>
    </xf>
    <xf numFmtId="0" fontId="32" fillId="19" borderId="0" applyNumberFormat="0" applyBorder="0" applyAlignment="0" applyProtection="0"/>
    <xf numFmtId="0" fontId="58" fillId="20" borderId="0" applyNumberFormat="0" applyBorder="0" applyAlignment="0" applyProtection="0">
      <alignment vertical="center"/>
    </xf>
    <xf numFmtId="0" fontId="39" fillId="24" borderId="0" applyNumberFormat="0" applyBorder="0" applyAlignment="0" applyProtection="0">
      <alignment vertical="center"/>
    </xf>
    <xf numFmtId="0" fontId="39" fillId="15" borderId="0" applyNumberFormat="0" applyBorder="0" applyAlignment="0" applyProtection="0">
      <alignment vertical="center"/>
    </xf>
    <xf numFmtId="0" fontId="39" fillId="18" borderId="0" applyNumberFormat="0" applyBorder="0" applyAlignment="0" applyProtection="0">
      <alignment vertical="center"/>
    </xf>
    <xf numFmtId="0" fontId="47" fillId="21" borderId="0" applyNumberFormat="0" applyBorder="0" applyAlignment="0" applyProtection="0">
      <alignment vertical="center"/>
    </xf>
    <xf numFmtId="0" fontId="39" fillId="8" borderId="0" applyNumberFormat="0" applyBorder="0" applyAlignment="0" applyProtection="0">
      <alignment vertical="center"/>
    </xf>
    <xf numFmtId="0" fontId="56" fillId="19" borderId="21" applyNumberFormat="0" applyAlignment="0" applyProtection="0">
      <alignment vertical="center"/>
    </xf>
    <xf numFmtId="0" fontId="32" fillId="4" borderId="0" applyNumberFormat="0" applyBorder="0" applyAlignment="0" applyProtection="0">
      <alignment vertical="center"/>
    </xf>
    <xf numFmtId="0" fontId="39" fillId="26" borderId="0" applyNumberFormat="0" applyBorder="0" applyAlignment="0" applyProtection="0">
      <alignment vertical="center"/>
    </xf>
    <xf numFmtId="0" fontId="32" fillId="7" borderId="0" applyNumberFormat="0" applyBorder="0" applyAlignment="0" applyProtection="0">
      <alignment vertical="center"/>
    </xf>
    <xf numFmtId="0" fontId="39" fillId="7"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9" fillId="7" borderId="0" applyNumberFormat="0" applyBorder="0" applyAlignment="0" applyProtection="0">
      <alignment vertical="center"/>
    </xf>
    <xf numFmtId="0" fontId="72" fillId="54" borderId="0" applyNumberFormat="0" applyBorder="0" applyAlignment="0" applyProtection="0">
      <alignment vertical="center"/>
    </xf>
    <xf numFmtId="0" fontId="45" fillId="19" borderId="17" applyNumberFormat="0" applyAlignment="0" applyProtection="0">
      <alignment vertical="center"/>
    </xf>
    <xf numFmtId="0" fontId="39" fillId="5" borderId="0" applyNumberFormat="0" applyBorder="0" applyAlignment="0" applyProtection="0">
      <alignment vertical="center"/>
    </xf>
    <xf numFmtId="0" fontId="32" fillId="4" borderId="0" applyNumberFormat="0" applyBorder="0" applyAlignment="0" applyProtection="0">
      <alignment vertical="center"/>
    </xf>
    <xf numFmtId="0" fontId="51" fillId="0" borderId="0" applyNumberFormat="0" applyFont="0" applyFill="0" applyBorder="0" applyAlignment="0" applyProtection="0">
      <alignment horizontal="left"/>
    </xf>
    <xf numFmtId="0" fontId="55" fillId="13" borderId="17" applyNumberFormat="0" applyAlignment="0" applyProtection="0">
      <alignment vertical="center"/>
    </xf>
    <xf numFmtId="0" fontId="53" fillId="0" borderId="20" applyNumberFormat="0" applyFill="0" applyAlignment="0" applyProtection="0">
      <alignment vertical="center"/>
    </xf>
    <xf numFmtId="0" fontId="43" fillId="16" borderId="0" applyNumberFormat="0" applyBorder="0" applyAlignment="0" applyProtection="0">
      <alignment vertical="center"/>
    </xf>
    <xf numFmtId="0" fontId="39" fillId="8" borderId="0" applyNumberFormat="0" applyBorder="0" applyAlignment="0" applyProtection="0">
      <alignment vertical="center"/>
    </xf>
    <xf numFmtId="0" fontId="34" fillId="0" borderId="0" applyNumberFormat="0" applyFill="0" applyBorder="0" applyAlignment="0" applyProtection="0">
      <alignment vertical="center"/>
    </xf>
    <xf numFmtId="0" fontId="56" fillId="19" borderId="21" applyNumberFormat="0" applyAlignment="0" applyProtection="0">
      <alignment vertical="center"/>
    </xf>
    <xf numFmtId="0" fontId="39" fillId="18" borderId="0" applyNumberFormat="0" applyBorder="0" applyAlignment="0" applyProtection="0">
      <alignment vertical="center"/>
    </xf>
    <xf numFmtId="0" fontId="32" fillId="4" borderId="0" applyNumberFormat="0" applyBorder="0" applyAlignment="0" applyProtection="0">
      <alignment vertical="center"/>
    </xf>
    <xf numFmtId="0" fontId="60" fillId="0" borderId="0"/>
    <xf numFmtId="0" fontId="32" fillId="2" borderId="0" applyNumberFormat="0" applyBorder="0" applyAlignment="0" applyProtection="0">
      <alignment vertical="center"/>
    </xf>
    <xf numFmtId="0" fontId="39" fillId="24" borderId="0" applyNumberFormat="0" applyBorder="0" applyAlignment="0" applyProtection="0">
      <alignment vertical="center"/>
    </xf>
    <xf numFmtId="0" fontId="32" fillId="2" borderId="0" applyNumberFormat="0" applyBorder="0" applyAlignment="0" applyProtection="0">
      <alignment vertical="center"/>
    </xf>
    <xf numFmtId="0" fontId="32" fillId="4" borderId="0" applyNumberFormat="0" applyBorder="0" applyAlignment="0" applyProtection="0">
      <alignment vertical="center"/>
    </xf>
    <xf numFmtId="0" fontId="39" fillId="18" borderId="0" applyNumberFormat="0" applyBorder="0" applyAlignment="0" applyProtection="0">
      <alignment vertical="center"/>
    </xf>
    <xf numFmtId="0" fontId="39" fillId="8" borderId="0" applyNumberFormat="0" applyBorder="0" applyAlignment="0" applyProtection="0">
      <alignment vertical="center"/>
    </xf>
    <xf numFmtId="0" fontId="46" fillId="17" borderId="0" applyNumberFormat="0" applyBorder="0" applyAlignment="0" applyProtection="0">
      <alignment vertical="center"/>
    </xf>
    <xf numFmtId="0" fontId="47" fillId="21" borderId="0" applyNumberFormat="0" applyBorder="0" applyAlignment="0" applyProtection="0">
      <alignment vertical="center"/>
    </xf>
    <xf numFmtId="0" fontId="65" fillId="19" borderId="21" applyNumberFormat="0" applyAlignment="0" applyProtection="0">
      <alignment vertical="center"/>
    </xf>
    <xf numFmtId="0" fontId="39" fillId="8" borderId="0" applyNumberFormat="0" applyBorder="0" applyAlignment="0" applyProtection="0">
      <alignment vertical="center"/>
    </xf>
    <xf numFmtId="0" fontId="39" fillId="27" borderId="0" applyNumberFormat="0" applyBorder="0" applyAlignment="0" applyProtection="0"/>
    <xf numFmtId="0" fontId="53" fillId="0" borderId="20" applyNumberFormat="0" applyFill="0" applyAlignment="0" applyProtection="0">
      <alignment vertical="center"/>
    </xf>
    <xf numFmtId="0" fontId="31" fillId="0" borderId="22" applyNumberFormat="0" applyFill="0" applyAlignment="0" applyProtection="0">
      <alignment vertical="center"/>
    </xf>
    <xf numFmtId="0" fontId="32" fillId="9" borderId="0" applyNumberFormat="0" applyBorder="0" applyAlignment="0" applyProtection="0">
      <alignment vertical="center"/>
    </xf>
    <xf numFmtId="0" fontId="45" fillId="19" borderId="17" applyNumberFormat="0" applyAlignment="0" applyProtection="0">
      <alignment vertical="center"/>
    </xf>
    <xf numFmtId="0" fontId="32" fillId="11" borderId="0" applyNumberFormat="0" applyBorder="0" applyAlignment="0" applyProtection="0">
      <alignment vertical="center"/>
    </xf>
    <xf numFmtId="0" fontId="32" fillId="20" borderId="0" applyNumberFormat="0" applyBorder="0" applyAlignment="0" applyProtection="0">
      <alignment vertical="center"/>
    </xf>
    <xf numFmtId="0" fontId="32" fillId="11" borderId="0" applyNumberFormat="0" applyBorder="0" applyAlignment="0" applyProtection="0">
      <alignment vertical="center"/>
    </xf>
    <xf numFmtId="0" fontId="39" fillId="7" borderId="0" applyNumberFormat="0" applyBorder="0" applyAlignment="0" applyProtection="0">
      <alignment vertical="center"/>
    </xf>
    <xf numFmtId="0" fontId="32" fillId="20" borderId="0" applyNumberFormat="0" applyBorder="0" applyAlignment="0" applyProtection="0">
      <alignment vertical="center"/>
    </xf>
    <xf numFmtId="0" fontId="45" fillId="19" borderId="17" applyNumberFormat="0" applyAlignment="0" applyProtection="0">
      <alignment vertical="center"/>
    </xf>
    <xf numFmtId="0" fontId="32" fillId="16" borderId="0" applyNumberFormat="0" applyBorder="0" applyAlignment="0" applyProtection="0">
      <alignment vertical="center"/>
    </xf>
    <xf numFmtId="0" fontId="57" fillId="20" borderId="0" applyNumberFormat="0" applyBorder="0" applyAlignment="0" applyProtection="0">
      <alignment vertical="center"/>
    </xf>
    <xf numFmtId="0" fontId="46" fillId="20" borderId="0" applyNumberFormat="0" applyBorder="0" applyAlignment="0" applyProtection="0">
      <alignment vertical="center"/>
    </xf>
    <xf numFmtId="0" fontId="53" fillId="0" borderId="20" applyNumberFormat="0" applyFill="0" applyAlignment="0" applyProtection="0">
      <alignment vertical="center"/>
    </xf>
    <xf numFmtId="0" fontId="39" fillId="26" borderId="0" applyNumberFormat="0" applyBorder="0" applyAlignment="0" applyProtection="0">
      <alignment vertical="center"/>
    </xf>
    <xf numFmtId="0" fontId="57" fillId="20" borderId="0" applyNumberFormat="0" applyBorder="0" applyAlignment="0" applyProtection="0">
      <alignment vertical="center"/>
    </xf>
    <xf numFmtId="0" fontId="39" fillId="15" borderId="0" applyNumberFormat="0" applyBorder="0" applyAlignment="0" applyProtection="0">
      <alignment vertical="center"/>
    </xf>
    <xf numFmtId="0" fontId="32" fillId="17" borderId="0" applyNumberFormat="0" applyBorder="0" applyAlignment="0" applyProtection="0">
      <alignment vertical="center"/>
    </xf>
    <xf numFmtId="0" fontId="0" fillId="0" borderId="0">
      <alignment vertical="center"/>
    </xf>
    <xf numFmtId="0" fontId="30" fillId="16" borderId="0" applyNumberFormat="0" applyBorder="0" applyAlignment="0" applyProtection="0">
      <alignment vertical="center"/>
    </xf>
    <xf numFmtId="0" fontId="50" fillId="16" borderId="0" applyNumberFormat="0" applyBorder="0" applyAlignment="0" applyProtection="0">
      <alignment vertical="center"/>
    </xf>
    <xf numFmtId="0" fontId="31" fillId="0" borderId="22" applyNumberFormat="0" applyFill="0" applyAlignment="0" applyProtection="0">
      <alignment vertical="center"/>
    </xf>
    <xf numFmtId="0" fontId="39" fillId="26" borderId="0" applyNumberFormat="0" applyBorder="0" applyAlignment="0" applyProtection="0">
      <alignment vertical="center"/>
    </xf>
    <xf numFmtId="0" fontId="45" fillId="19" borderId="17" applyNumberFormat="0" applyAlignment="0" applyProtection="0">
      <alignment vertical="center"/>
    </xf>
    <xf numFmtId="0" fontId="48" fillId="0" borderId="18" applyNumberFormat="0" applyFill="0" applyAlignment="0" applyProtection="0">
      <alignment vertical="center"/>
    </xf>
    <xf numFmtId="0" fontId="55" fillId="13" borderId="17" applyNumberFormat="0" applyAlignment="0" applyProtection="0">
      <alignment vertical="center"/>
    </xf>
    <xf numFmtId="0" fontId="39" fillId="26" borderId="0" applyNumberFormat="0" applyBorder="0" applyAlignment="0" applyProtection="0">
      <alignment vertical="center"/>
    </xf>
    <xf numFmtId="0" fontId="31" fillId="0" borderId="22" applyNumberFormat="0" applyFill="0" applyAlignment="0" applyProtection="0">
      <alignment vertical="center"/>
    </xf>
    <xf numFmtId="0" fontId="31" fillId="0" borderId="22" applyNumberFormat="0" applyFill="0" applyAlignment="0" applyProtection="0">
      <alignment vertical="center"/>
    </xf>
    <xf numFmtId="0" fontId="32" fillId="4" borderId="0" applyNumberFormat="0" applyBorder="0" applyAlignment="0" applyProtection="0">
      <alignment vertical="center"/>
    </xf>
    <xf numFmtId="0" fontId="39" fillId="5" borderId="0" applyNumberFormat="0" applyBorder="0" applyAlignment="0" applyProtection="0">
      <alignment vertical="center"/>
    </xf>
    <xf numFmtId="0" fontId="39" fillId="15" borderId="0" applyNumberFormat="0" applyBorder="0" applyAlignment="0" applyProtection="0">
      <alignment vertical="center"/>
    </xf>
    <xf numFmtId="0" fontId="59" fillId="17" borderId="0" applyNumberFormat="0" applyBorder="0" applyAlignment="0" applyProtection="0">
      <alignment vertical="center"/>
    </xf>
    <xf numFmtId="0" fontId="55" fillId="13" borderId="17" applyNumberFormat="0" applyAlignment="0" applyProtection="0">
      <alignment vertical="center"/>
    </xf>
    <xf numFmtId="0" fontId="39" fillId="26" borderId="0" applyNumberFormat="0" applyBorder="0" applyAlignment="0" applyProtection="0">
      <alignment vertical="center"/>
    </xf>
    <xf numFmtId="0" fontId="67" fillId="19" borderId="17" applyNumberFormat="0" applyAlignment="0" applyProtection="0">
      <alignment vertical="center"/>
    </xf>
    <xf numFmtId="0" fontId="32" fillId="2" borderId="0" applyNumberFormat="0" applyBorder="0" applyAlignment="0" applyProtection="0">
      <alignment vertical="center"/>
    </xf>
    <xf numFmtId="0" fontId="32" fillId="4" borderId="0" applyNumberFormat="0" applyBorder="0" applyAlignment="0" applyProtection="0">
      <alignment vertical="center"/>
    </xf>
    <xf numFmtId="0" fontId="32" fillId="14" borderId="0" applyNumberFormat="0" applyBorder="0" applyAlignment="0" applyProtection="0">
      <alignment vertical="center"/>
    </xf>
    <xf numFmtId="0" fontId="39" fillId="5" borderId="0" applyNumberFormat="0" applyBorder="0" applyAlignment="0" applyProtection="0">
      <alignment vertical="center"/>
    </xf>
    <xf numFmtId="0" fontId="32" fillId="4" borderId="0" applyNumberFormat="0" applyBorder="0" applyAlignment="0" applyProtection="0">
      <alignment vertical="center"/>
    </xf>
    <xf numFmtId="0" fontId="48" fillId="0" borderId="18" applyNumberFormat="0" applyFill="0" applyAlignment="0" applyProtection="0">
      <alignment vertical="center"/>
    </xf>
    <xf numFmtId="0" fontId="47" fillId="21" borderId="0" applyNumberFormat="0" applyBorder="0" applyAlignment="0" applyProtection="0">
      <alignment vertical="center"/>
    </xf>
    <xf numFmtId="0" fontId="56" fillId="19" borderId="21" applyNumberFormat="0" applyAlignment="0" applyProtection="0">
      <alignment vertical="center"/>
    </xf>
    <xf numFmtId="0" fontId="43" fillId="4" borderId="0" applyNumberFormat="0" applyBorder="0" applyAlignment="0" applyProtection="0">
      <alignment vertical="center"/>
    </xf>
    <xf numFmtId="0" fontId="41" fillId="3" borderId="0" applyNumberFormat="0" applyBorder="0" applyAlignment="0" applyProtection="0">
      <alignment vertical="center"/>
    </xf>
    <xf numFmtId="0" fontId="58" fillId="20" borderId="0" applyNumberFormat="0" applyBorder="0" applyAlignment="0" applyProtection="0">
      <alignment vertical="center"/>
    </xf>
    <xf numFmtId="0" fontId="59" fillId="17" borderId="0" applyNumberFormat="0" applyBorder="0" applyAlignment="0" applyProtection="0">
      <alignment vertical="center"/>
    </xf>
    <xf numFmtId="0" fontId="39" fillId="24" borderId="0" applyNumberFormat="0" applyBorder="0" applyAlignment="0" applyProtection="0">
      <alignment vertical="center"/>
    </xf>
    <xf numFmtId="0" fontId="34" fillId="0" borderId="0" applyNumberFormat="0" applyFill="0" applyBorder="0" applyAlignment="0" applyProtection="0">
      <alignment vertical="center"/>
    </xf>
    <xf numFmtId="0" fontId="58" fillId="20" borderId="0" applyNumberFormat="0" applyBorder="0" applyAlignment="0" applyProtection="0">
      <alignment vertical="center"/>
    </xf>
    <xf numFmtId="0" fontId="57" fillId="20" borderId="0" applyNumberFormat="0" applyBorder="0" applyAlignment="0" applyProtection="0">
      <alignment vertical="center"/>
    </xf>
    <xf numFmtId="0" fontId="55" fillId="13" borderId="17" applyNumberFormat="0" applyAlignment="0" applyProtection="0">
      <alignment vertical="center"/>
    </xf>
    <xf numFmtId="0" fontId="44" fillId="0" borderId="0" applyNumberFormat="0" applyFill="0" applyBorder="0" applyAlignment="0" applyProtection="0">
      <alignment vertical="center"/>
    </xf>
    <xf numFmtId="0" fontId="39" fillId="18" borderId="0" applyNumberFormat="0" applyBorder="0" applyAlignment="0" applyProtection="0">
      <alignment vertical="center"/>
    </xf>
    <xf numFmtId="0" fontId="39" fillId="8" borderId="0" applyNumberFormat="0" applyBorder="0" applyAlignment="0" applyProtection="0">
      <alignment vertical="center"/>
    </xf>
    <xf numFmtId="0" fontId="39" fillId="5" borderId="0" applyNumberFormat="0" applyBorder="0" applyAlignment="0" applyProtection="0">
      <alignment vertical="center"/>
    </xf>
    <xf numFmtId="0" fontId="55" fillId="13" borderId="17" applyNumberFormat="0" applyAlignment="0" applyProtection="0">
      <alignment vertical="center"/>
    </xf>
    <xf numFmtId="0" fontId="39" fillId="5" borderId="0" applyNumberFormat="0" applyBorder="0" applyAlignment="0" applyProtection="0">
      <alignment vertical="center"/>
    </xf>
    <xf numFmtId="0" fontId="0" fillId="0" borderId="0">
      <alignment vertical="center"/>
    </xf>
    <xf numFmtId="0" fontId="31" fillId="0" borderId="22" applyNumberFormat="0" applyFill="0" applyAlignment="0" applyProtection="0">
      <alignment vertical="center"/>
    </xf>
    <xf numFmtId="0" fontId="66" fillId="0" borderId="23" applyNumberFormat="0" applyAlignment="0" applyProtection="0">
      <alignment horizontal="left" vertical="center"/>
    </xf>
    <xf numFmtId="0" fontId="57" fillId="20" borderId="0" applyNumberFormat="0" applyBorder="0" applyAlignment="0" applyProtection="0">
      <alignment vertical="center"/>
    </xf>
    <xf numFmtId="0" fontId="54" fillId="16" borderId="0" applyNumberFormat="0" applyBorder="0" applyAlignment="0" applyProtection="0">
      <alignment vertical="center"/>
    </xf>
    <xf numFmtId="0" fontId="47" fillId="21" borderId="0" applyNumberFormat="0" applyBorder="0" applyAlignment="0" applyProtection="0">
      <alignment vertical="center"/>
    </xf>
    <xf numFmtId="0" fontId="39" fillId="8" borderId="0" applyNumberFormat="0" applyBorder="0" applyAlignment="0" applyProtection="0">
      <alignment vertical="center"/>
    </xf>
    <xf numFmtId="0" fontId="65" fillId="19" borderId="21" applyNumberFormat="0" applyAlignment="0" applyProtection="0">
      <alignment vertical="center"/>
    </xf>
    <xf numFmtId="0" fontId="39" fillId="5" borderId="0" applyNumberFormat="0" applyBorder="0" applyAlignment="0" applyProtection="0">
      <alignment vertical="center"/>
    </xf>
    <xf numFmtId="0" fontId="31" fillId="0" borderId="22" applyNumberFormat="0" applyFill="0" applyAlignment="0" applyProtection="0">
      <alignment vertical="center"/>
    </xf>
    <xf numFmtId="0" fontId="0" fillId="0" borderId="0">
      <alignment vertical="center"/>
    </xf>
    <xf numFmtId="0" fontId="39" fillId="8" borderId="0" applyNumberFormat="0" applyBorder="0" applyAlignment="0" applyProtection="0">
      <alignment vertical="center"/>
    </xf>
    <xf numFmtId="0" fontId="31" fillId="25" borderId="0" applyNumberFormat="0" applyBorder="0" applyAlignment="0" applyProtection="0"/>
    <xf numFmtId="194" fontId="51" fillId="0" borderId="0" applyFont="0" applyFill="0" applyBorder="0" applyAlignment="0" applyProtection="0"/>
    <xf numFmtId="0" fontId="51" fillId="23" borderId="19" applyNumberFormat="0" applyFont="0" applyAlignment="0" applyProtection="0">
      <alignment vertical="center"/>
    </xf>
    <xf numFmtId="0" fontId="60" fillId="0" borderId="0"/>
    <xf numFmtId="0" fontId="39" fillId="15" borderId="0" applyNumberFormat="0" applyBorder="0" applyAlignment="0" applyProtection="0">
      <alignment vertical="center"/>
    </xf>
    <xf numFmtId="0" fontId="31" fillId="0" borderId="22" applyNumberFormat="0" applyFill="0" applyAlignment="0" applyProtection="0">
      <alignment vertical="center"/>
    </xf>
    <xf numFmtId="0" fontId="39" fillId="26" borderId="0" applyNumberFormat="0" applyBorder="0" applyAlignment="0" applyProtection="0">
      <alignment vertical="center"/>
    </xf>
    <xf numFmtId="0" fontId="32" fillId="4" borderId="0" applyNumberFormat="0" applyBorder="0" applyAlignment="0" applyProtection="0">
      <alignment vertical="center"/>
    </xf>
    <xf numFmtId="0" fontId="64" fillId="0" borderId="0">
      <alignment horizontal="center" wrapText="1"/>
      <protection locked="0"/>
    </xf>
    <xf numFmtId="0" fontId="39" fillId="5" borderId="0" applyNumberFormat="0" applyBorder="0" applyAlignment="0" applyProtection="0">
      <alignment vertical="center"/>
    </xf>
    <xf numFmtId="0" fontId="31" fillId="0" borderId="22" applyNumberFormat="0" applyFill="0" applyAlignment="0" applyProtection="0">
      <alignment vertical="center"/>
    </xf>
    <xf numFmtId="0" fontId="32" fillId="19" borderId="0" applyNumberFormat="0" applyBorder="0" applyAlignment="0" applyProtection="0"/>
    <xf numFmtId="0" fontId="39" fillId="24"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xf numFmtId="0" fontId="63" fillId="0" borderId="18" applyNumberFormat="0" applyFill="0" applyAlignment="0" applyProtection="0">
      <alignment vertical="center"/>
    </xf>
    <xf numFmtId="0" fontId="41" fillId="12" borderId="0" applyNumberFormat="0" applyBorder="0" applyAlignment="0" applyProtection="0">
      <alignment vertical="center"/>
    </xf>
    <xf numFmtId="0" fontId="39" fillId="8" borderId="0" applyNumberFormat="0" applyBorder="0" applyAlignment="0" applyProtection="0">
      <alignment vertical="center"/>
    </xf>
    <xf numFmtId="0" fontId="50" fillId="16" borderId="0" applyNumberFormat="0" applyBorder="0" applyAlignment="0" applyProtection="0">
      <alignment vertical="center"/>
    </xf>
    <xf numFmtId="0" fontId="34" fillId="0" borderId="0" applyNumberFormat="0" applyFill="0" applyBorder="0" applyAlignment="0" applyProtection="0">
      <alignment vertical="center"/>
    </xf>
    <xf numFmtId="0" fontId="32" fillId="17" borderId="0" applyNumberFormat="0" applyBorder="0" applyAlignment="0" applyProtection="0">
      <alignment vertical="center"/>
    </xf>
    <xf numFmtId="0" fontId="53" fillId="0" borderId="20" applyNumberFormat="0" applyFill="0" applyAlignment="0" applyProtection="0">
      <alignment vertical="center"/>
    </xf>
    <xf numFmtId="0" fontId="39" fillId="18" borderId="0" applyNumberFormat="0" applyBorder="0" applyAlignment="0" applyProtection="0">
      <alignment vertical="center"/>
    </xf>
    <xf numFmtId="0" fontId="32" fillId="11" borderId="0" applyNumberFormat="0" applyBorder="0" applyAlignment="0" applyProtection="0">
      <alignment vertical="center"/>
    </xf>
    <xf numFmtId="0" fontId="55" fillId="13" borderId="17" applyNumberFormat="0" applyAlignment="0" applyProtection="0">
      <alignment vertical="center"/>
    </xf>
    <xf numFmtId="0" fontId="43" fillId="16" borderId="0" applyNumberFormat="0" applyBorder="0" applyAlignment="0" applyProtection="0">
      <alignment vertical="center"/>
    </xf>
    <xf numFmtId="0" fontId="39" fillId="5" borderId="0" applyNumberFormat="0" applyBorder="0" applyAlignment="0" applyProtection="0">
      <alignment vertical="center"/>
    </xf>
    <xf numFmtId="0" fontId="42" fillId="10" borderId="16" applyNumberFormat="0" applyAlignment="0" applyProtection="0">
      <alignment vertical="center"/>
    </xf>
    <xf numFmtId="0" fontId="32" fillId="13" borderId="0" applyNumberFormat="0" applyBorder="0" applyAlignment="0" applyProtection="0"/>
    <xf numFmtId="0" fontId="30" fillId="16" borderId="0" applyNumberFormat="0" applyBorder="0" applyAlignment="0" applyProtection="0">
      <alignment vertical="center"/>
    </xf>
    <xf numFmtId="192" fontId="51" fillId="0" borderId="0" applyFont="0" applyFill="0" applyBorder="0" applyAlignment="0" applyProtection="0"/>
    <xf numFmtId="0" fontId="32" fillId="14" borderId="0" applyNumberFormat="0" applyBorder="0" applyAlignment="0" applyProtection="0">
      <alignment vertical="center"/>
    </xf>
    <xf numFmtId="0" fontId="32" fillId="2" borderId="0" applyNumberFormat="0" applyBorder="0" applyAlignment="0" applyProtection="0">
      <alignment vertical="center"/>
    </xf>
    <xf numFmtId="0" fontId="39" fillId="15" borderId="0" applyNumberFormat="0" applyBorder="0" applyAlignment="0" applyProtection="0">
      <alignment vertical="center"/>
    </xf>
    <xf numFmtId="0" fontId="43" fillId="16" borderId="0" applyNumberFormat="0" applyBorder="0" applyAlignment="0" applyProtection="0">
      <alignment vertical="center"/>
    </xf>
    <xf numFmtId="0" fontId="32" fillId="4" borderId="0" applyNumberFormat="0" applyBorder="0" applyAlignment="0" applyProtection="0">
      <alignment vertical="center"/>
    </xf>
    <xf numFmtId="0" fontId="32" fillId="14" borderId="0" applyNumberFormat="0" applyBorder="0" applyAlignment="0" applyProtection="0">
      <alignment vertical="center"/>
    </xf>
    <xf numFmtId="0" fontId="31" fillId="0" borderId="22" applyNumberFormat="0" applyFill="0" applyAlignment="0" applyProtection="0">
      <alignment vertical="center"/>
    </xf>
    <xf numFmtId="0" fontId="39" fillId="15" borderId="0" applyNumberFormat="0" applyBorder="0" applyAlignment="0" applyProtection="0">
      <alignment vertical="center"/>
    </xf>
    <xf numFmtId="0" fontId="0" fillId="0" borderId="0"/>
    <xf numFmtId="0" fontId="46" fillId="20" borderId="0" applyNumberFormat="0" applyBorder="0" applyAlignment="0" applyProtection="0">
      <alignment vertical="center"/>
    </xf>
    <xf numFmtId="0" fontId="44" fillId="0" borderId="0" applyNumberFormat="0" applyFill="0" applyBorder="0" applyAlignment="0" applyProtection="0">
      <alignment vertical="center"/>
    </xf>
    <xf numFmtId="0" fontId="62" fillId="0" borderId="0"/>
    <xf numFmtId="0" fontId="39" fillId="18" borderId="0" applyNumberFormat="0" applyBorder="0" applyAlignment="0" applyProtection="0">
      <alignment vertical="center"/>
    </xf>
    <xf numFmtId="0" fontId="39" fillId="8" borderId="0" applyNumberFormat="0" applyBorder="0" applyAlignment="0" applyProtection="0">
      <alignment vertical="center"/>
    </xf>
    <xf numFmtId="0" fontId="55" fillId="13" borderId="17" applyNumberFormat="0" applyAlignment="0" applyProtection="0">
      <alignment vertical="center"/>
    </xf>
    <xf numFmtId="0" fontId="32" fillId="23" borderId="0" applyNumberFormat="0" applyBorder="0" applyAlignment="0" applyProtection="0"/>
    <xf numFmtId="0" fontId="39" fillId="18" borderId="0" applyNumberFormat="0" applyBorder="0" applyAlignment="0" applyProtection="0">
      <alignment vertical="center"/>
    </xf>
    <xf numFmtId="0" fontId="56" fillId="19" borderId="21" applyNumberFormat="0" applyAlignment="0" applyProtection="0">
      <alignment vertical="center"/>
    </xf>
    <xf numFmtId="0" fontId="34" fillId="0" borderId="0" applyNumberFormat="0" applyFill="0" applyBorder="0" applyAlignment="0" applyProtection="0">
      <alignment vertical="center"/>
    </xf>
    <xf numFmtId="0" fontId="50" fillId="16" borderId="0" applyNumberFormat="0" applyBorder="0" applyAlignment="0" applyProtection="0">
      <alignment vertical="center"/>
    </xf>
    <xf numFmtId="0" fontId="42" fillId="10" borderId="16" applyNumberFormat="0" applyAlignment="0" applyProtection="0">
      <alignment vertical="center"/>
    </xf>
    <xf numFmtId="0" fontId="45" fillId="19" borderId="17" applyNumberFormat="0" applyAlignment="0" applyProtection="0">
      <alignment vertical="center"/>
    </xf>
    <xf numFmtId="0" fontId="53" fillId="0" borderId="20" applyNumberFormat="0" applyFill="0" applyAlignment="0" applyProtection="0">
      <alignment vertical="center"/>
    </xf>
    <xf numFmtId="0" fontId="31" fillId="0" borderId="22" applyNumberFormat="0" applyFill="0" applyAlignment="0" applyProtection="0">
      <alignment vertical="center"/>
    </xf>
    <xf numFmtId="0" fontId="56" fillId="19" borderId="21" applyNumberFormat="0" applyAlignment="0" applyProtection="0">
      <alignment vertical="center"/>
    </xf>
    <xf numFmtId="0" fontId="32" fillId="16" borderId="0" applyNumberFormat="0" applyBorder="0" applyAlignment="0" applyProtection="0">
      <alignment vertical="center"/>
    </xf>
    <xf numFmtId="0" fontId="39" fillId="26" borderId="0" applyNumberFormat="0" applyBorder="0" applyAlignment="0" applyProtection="0">
      <alignment vertical="center"/>
    </xf>
    <xf numFmtId="0" fontId="32" fillId="4" borderId="0" applyNumberFormat="0" applyBorder="0" applyAlignment="0" applyProtection="0">
      <alignment vertical="center"/>
    </xf>
    <xf numFmtId="0" fontId="32" fillId="20" borderId="0" applyNumberFormat="0" applyBorder="0" applyAlignment="0" applyProtection="0">
      <alignment vertical="center"/>
    </xf>
    <xf numFmtId="0" fontId="32" fillId="14" borderId="0" applyNumberFormat="0" applyBorder="0" applyAlignment="0" applyProtection="0">
      <alignment vertical="center"/>
    </xf>
    <xf numFmtId="0" fontId="34" fillId="0" borderId="0" applyNumberFormat="0" applyFill="0" applyBorder="0" applyAlignment="0" applyProtection="0">
      <alignment vertical="center"/>
    </xf>
    <xf numFmtId="0" fontId="55" fillId="13" borderId="17" applyNumberFormat="0" applyAlignment="0" applyProtection="0">
      <alignment vertical="center"/>
    </xf>
    <xf numFmtId="0" fontId="51" fillId="23" borderId="19" applyNumberFormat="0" applyFont="0" applyAlignment="0" applyProtection="0">
      <alignment vertical="center"/>
    </xf>
    <xf numFmtId="0" fontId="44" fillId="0" borderId="0" applyNumberFormat="0" applyFill="0" applyBorder="0" applyAlignment="0" applyProtection="0">
      <alignment vertical="center"/>
    </xf>
    <xf numFmtId="0" fontId="48" fillId="0" borderId="18" applyNumberFormat="0" applyFill="0" applyAlignment="0" applyProtection="0">
      <alignment vertical="center"/>
    </xf>
    <xf numFmtId="0" fontId="47" fillId="21" borderId="0" applyNumberFormat="0" applyBorder="0" applyAlignment="0" applyProtection="0">
      <alignment vertical="center"/>
    </xf>
    <xf numFmtId="0" fontId="110" fillId="0" borderId="35">
      <alignment horizontal="center" vertical="center" wrapText="1"/>
    </xf>
    <xf numFmtId="0" fontId="50" fillId="16" borderId="0" applyNumberFormat="0" applyBorder="0" applyAlignment="0" applyProtection="0">
      <alignment vertical="center"/>
    </xf>
    <xf numFmtId="199" fontId="51" fillId="0" borderId="0"/>
    <xf numFmtId="0" fontId="39" fillId="8" borderId="0" applyNumberFormat="0" applyBorder="0" applyAlignment="0" applyProtection="0">
      <alignment vertical="center"/>
    </xf>
    <xf numFmtId="0" fontId="42" fillId="10" borderId="16" applyNumberFormat="0" applyAlignment="0" applyProtection="0">
      <alignment vertical="center"/>
    </xf>
    <xf numFmtId="0" fontId="45" fillId="19" borderId="17" applyNumberFormat="0" applyAlignment="0" applyProtection="0">
      <alignment vertical="center"/>
    </xf>
    <xf numFmtId="0" fontId="55" fillId="13" borderId="17" applyNumberFormat="0" applyAlignment="0" applyProtection="0">
      <alignment vertical="center"/>
    </xf>
    <xf numFmtId="0" fontId="51" fillId="23" borderId="19" applyNumberFormat="0" applyFont="0" applyAlignment="0" applyProtection="0">
      <alignment vertical="center"/>
    </xf>
    <xf numFmtId="0" fontId="41" fillId="18" borderId="0" applyNumberFormat="0" applyBorder="0" applyAlignment="0" applyProtection="0">
      <alignment vertical="center"/>
    </xf>
    <xf numFmtId="0" fontId="42" fillId="10" borderId="16" applyNumberFormat="0" applyAlignment="0" applyProtection="0">
      <alignment vertical="center"/>
    </xf>
    <xf numFmtId="0" fontId="81" fillId="0" borderId="0">
      <alignment vertical="center"/>
    </xf>
    <xf numFmtId="0" fontId="80" fillId="0" borderId="0">
      <alignment vertical="center"/>
    </xf>
    <xf numFmtId="0" fontId="30" fillId="4" borderId="0" applyNumberFormat="0" applyBorder="0" applyAlignment="0" applyProtection="0">
      <alignment vertical="center"/>
    </xf>
    <xf numFmtId="0" fontId="50" fillId="16" borderId="0" applyNumberFormat="0" applyBorder="0" applyAlignment="0" applyProtection="0">
      <alignment vertical="center"/>
    </xf>
    <xf numFmtId="0" fontId="34" fillId="0" borderId="0" applyNumberFormat="0" applyFill="0" applyBorder="0" applyAlignment="0" applyProtection="0">
      <alignment vertical="center"/>
    </xf>
    <xf numFmtId="0" fontId="39" fillId="24" borderId="0" applyNumberFormat="0" applyBorder="0" applyAlignment="0" applyProtection="0">
      <alignment vertical="center"/>
    </xf>
    <xf numFmtId="0" fontId="34" fillId="0" borderId="0" applyNumberFormat="0" applyFill="0" applyBorder="0" applyAlignment="0" applyProtection="0">
      <alignment vertical="center"/>
    </xf>
    <xf numFmtId="0" fontId="32" fillId="7" borderId="0" applyNumberFormat="0" applyBorder="0" applyAlignment="0" applyProtection="0">
      <alignment vertical="center"/>
    </xf>
    <xf numFmtId="0" fontId="32" fillId="20" borderId="0" applyNumberFormat="0" applyBorder="0" applyAlignment="0" applyProtection="0">
      <alignment vertical="center"/>
    </xf>
    <xf numFmtId="0" fontId="46" fillId="20" borderId="0" applyNumberFormat="0" applyBorder="0" applyAlignment="0" applyProtection="0">
      <alignment vertical="center"/>
    </xf>
    <xf numFmtId="0" fontId="0" fillId="0" borderId="0">
      <alignment vertical="center"/>
    </xf>
    <xf numFmtId="0" fontId="39" fillId="8" borderId="0" applyNumberFormat="0" applyBorder="0" applyAlignment="0" applyProtection="0">
      <alignment vertical="center"/>
    </xf>
    <xf numFmtId="0" fontId="39" fillId="27" borderId="0" applyNumberFormat="0" applyBorder="0" applyAlignment="0" applyProtection="0"/>
    <xf numFmtId="0" fontId="55" fillId="13" borderId="17" applyNumberFormat="0" applyAlignment="0" applyProtection="0">
      <alignment vertical="center"/>
    </xf>
    <xf numFmtId="0" fontId="31" fillId="0" borderId="22" applyNumberFormat="0" applyFill="0" applyAlignment="0" applyProtection="0">
      <alignment vertical="center"/>
    </xf>
    <xf numFmtId="0" fontId="39" fillId="3" borderId="0" applyNumberFormat="0" applyBorder="0" applyAlignment="0" applyProtection="0">
      <alignment vertical="center"/>
    </xf>
    <xf numFmtId="0" fontId="113" fillId="21" borderId="0" applyNumberFormat="0" applyBorder="0" applyAlignment="0" applyProtection="0">
      <alignment vertical="center"/>
    </xf>
    <xf numFmtId="0" fontId="55" fillId="13" borderId="17" applyNumberFormat="0" applyAlignment="0" applyProtection="0">
      <alignment vertical="center"/>
    </xf>
    <xf numFmtId="0" fontId="39" fillId="18" borderId="0" applyNumberFormat="0" applyBorder="0" applyAlignment="0" applyProtection="0">
      <alignment vertical="center"/>
    </xf>
    <xf numFmtId="0" fontId="39" fillId="24" borderId="0" applyNumberFormat="0" applyBorder="0" applyAlignment="0" applyProtection="0">
      <alignment vertical="center"/>
    </xf>
    <xf numFmtId="0" fontId="39" fillId="26" borderId="0" applyNumberFormat="0" applyBorder="0" applyAlignment="0" applyProtection="0">
      <alignment vertical="center"/>
    </xf>
    <xf numFmtId="0" fontId="34" fillId="0" borderId="0" applyNumberFormat="0" applyFill="0" applyBorder="0" applyAlignment="0" applyProtection="0">
      <alignment vertical="center"/>
    </xf>
    <xf numFmtId="0" fontId="32" fillId="2" borderId="0" applyNumberFormat="0" applyBorder="0" applyAlignment="0" applyProtection="0">
      <alignment vertical="center"/>
    </xf>
    <xf numFmtId="0" fontId="39" fillId="24" borderId="0" applyNumberFormat="0" applyBorder="0" applyAlignment="0" applyProtection="0">
      <alignment vertical="center"/>
    </xf>
    <xf numFmtId="0" fontId="32" fillId="19" borderId="0" applyNumberFormat="0" applyBorder="0" applyAlignment="0" applyProtection="0"/>
    <xf numFmtId="0" fontId="39" fillId="5" borderId="0" applyNumberFormat="0" applyBorder="0" applyAlignment="0" applyProtection="0">
      <alignment vertical="center"/>
    </xf>
    <xf numFmtId="0" fontId="32" fillId="4" borderId="0" applyNumberFormat="0" applyBorder="0" applyAlignment="0" applyProtection="0">
      <alignment vertical="center"/>
    </xf>
    <xf numFmtId="0" fontId="39" fillId="5" borderId="0" applyNumberFormat="0" applyBorder="0" applyAlignment="0" applyProtection="0">
      <alignment vertical="center"/>
    </xf>
    <xf numFmtId="0" fontId="42" fillId="10" borderId="16" applyNumberFormat="0" applyAlignment="0" applyProtection="0">
      <alignment vertical="center"/>
    </xf>
    <xf numFmtId="0" fontId="50" fillId="16" borderId="0" applyNumberFormat="0" applyBorder="0" applyAlignment="0" applyProtection="0">
      <alignment vertical="center"/>
    </xf>
    <xf numFmtId="0" fontId="34" fillId="0" borderId="0" applyNumberFormat="0" applyFill="0" applyBorder="0" applyAlignment="0" applyProtection="0">
      <alignment vertical="center"/>
    </xf>
    <xf numFmtId="0" fontId="46" fillId="20" borderId="0" applyNumberFormat="0" applyBorder="0" applyAlignment="0" applyProtection="0">
      <alignment vertical="center"/>
    </xf>
    <xf numFmtId="0" fontId="0" fillId="0" borderId="0">
      <alignment vertical="center"/>
    </xf>
    <xf numFmtId="0" fontId="42" fillId="10" borderId="16" applyNumberFormat="0" applyAlignment="0" applyProtection="0">
      <alignment vertical="center"/>
    </xf>
    <xf numFmtId="0" fontId="31" fillId="0" borderId="22" applyNumberFormat="0" applyFill="0" applyAlignment="0" applyProtection="0">
      <alignment vertical="center"/>
    </xf>
    <xf numFmtId="0" fontId="51" fillId="23" borderId="19" applyNumberFormat="0" applyFont="0" applyAlignment="0" applyProtection="0">
      <alignment vertical="center"/>
    </xf>
    <xf numFmtId="0" fontId="39" fillId="5" borderId="0" applyNumberFormat="0" applyBorder="0" applyAlignment="0" applyProtection="0">
      <alignment vertical="center"/>
    </xf>
    <xf numFmtId="0" fontId="32" fillId="4" borderId="0" applyNumberFormat="0" applyBorder="0" applyAlignment="0" applyProtection="0">
      <alignment vertical="center"/>
    </xf>
    <xf numFmtId="0" fontId="39" fillId="5" borderId="0" applyNumberFormat="0" applyBorder="0" applyAlignment="0" applyProtection="0">
      <alignment vertical="center"/>
    </xf>
    <xf numFmtId="0" fontId="31" fillId="0" borderId="22" applyNumberFormat="0" applyFill="0" applyAlignment="0" applyProtection="0">
      <alignment vertical="center"/>
    </xf>
    <xf numFmtId="0" fontId="42" fillId="10" borderId="16" applyNumberFormat="0" applyAlignment="0" applyProtection="0">
      <alignment vertical="center"/>
    </xf>
    <xf numFmtId="0" fontId="39" fillId="5" borderId="0" applyNumberFormat="0" applyBorder="0" applyAlignment="0" applyProtection="0">
      <alignment vertical="center"/>
    </xf>
    <xf numFmtId="0" fontId="39" fillId="12" borderId="0" applyNumberFormat="0" applyBorder="0" applyAlignment="0" applyProtection="0">
      <alignment vertical="center"/>
    </xf>
    <xf numFmtId="0" fontId="54" fillId="16"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9" fillId="12" borderId="0" applyNumberFormat="0" applyBorder="0" applyAlignment="0" applyProtection="0">
      <alignment vertical="center"/>
    </xf>
    <xf numFmtId="0" fontId="39" fillId="18" borderId="0" applyNumberFormat="0" applyBorder="0" applyAlignment="0" applyProtection="0">
      <alignment vertical="center"/>
    </xf>
    <xf numFmtId="0" fontId="32" fillId="11" borderId="0" applyNumberFormat="0" applyBorder="0" applyAlignment="0" applyProtection="0">
      <alignment vertical="center"/>
    </xf>
    <xf numFmtId="0" fontId="39" fillId="18" borderId="0" applyNumberFormat="0" applyBorder="0" applyAlignment="0" applyProtection="0">
      <alignment vertical="center"/>
    </xf>
    <xf numFmtId="0" fontId="43" fillId="16" borderId="0" applyNumberFormat="0" applyBorder="0" applyAlignment="0" applyProtection="0">
      <alignment vertical="center"/>
    </xf>
    <xf numFmtId="0" fontId="32" fillId="20" borderId="0" applyNumberFormat="0" applyBorder="0" applyAlignment="0" applyProtection="0">
      <alignment vertical="center"/>
    </xf>
    <xf numFmtId="0" fontId="47" fillId="21" borderId="0" applyNumberFormat="0" applyBorder="0" applyAlignment="0" applyProtection="0">
      <alignment vertical="center"/>
    </xf>
    <xf numFmtId="0" fontId="48" fillId="0" borderId="18" applyNumberFormat="0" applyFill="0" applyAlignment="0" applyProtection="0">
      <alignment vertical="center"/>
    </xf>
    <xf numFmtId="0" fontId="56" fillId="19" borderId="21" applyNumberFormat="0" applyAlignment="0" applyProtection="0">
      <alignment vertical="center"/>
    </xf>
    <xf numFmtId="0" fontId="42" fillId="10" borderId="16" applyNumberFormat="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9" fillId="9" borderId="0" applyNumberFormat="0" applyBorder="0" applyAlignment="0" applyProtection="0">
      <alignment vertical="center"/>
    </xf>
    <xf numFmtId="0" fontId="51" fillId="34" borderId="0" applyNumberFormat="0" applyFont="0" applyBorder="0" applyAlignment="0" applyProtection="0"/>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9" fillId="9" borderId="0" applyNumberFormat="0" applyBorder="0" applyAlignment="0" applyProtection="0">
      <alignment vertical="center"/>
    </xf>
    <xf numFmtId="0" fontId="32" fillId="16" borderId="0" applyNumberFormat="0" applyBorder="0" applyAlignment="0" applyProtection="0">
      <alignment vertical="center"/>
    </xf>
    <xf numFmtId="0" fontId="32" fillId="9" borderId="0" applyNumberFormat="0" applyBorder="0" applyAlignment="0" applyProtection="0">
      <alignment vertical="center"/>
    </xf>
    <xf numFmtId="0" fontId="43" fillId="16" borderId="0" applyNumberFormat="0" applyBorder="0" applyAlignment="0" applyProtection="0">
      <alignment vertical="center"/>
    </xf>
    <xf numFmtId="0" fontId="32" fillId="13" borderId="0" applyNumberFormat="0" applyBorder="0" applyAlignment="0" applyProtection="0">
      <alignment vertical="center"/>
    </xf>
    <xf numFmtId="0" fontId="32" fillId="7" borderId="0" applyNumberFormat="0" applyBorder="0" applyAlignment="0" applyProtection="0">
      <alignment vertical="center"/>
    </xf>
    <xf numFmtId="0" fontId="77" fillId="52" borderId="0" applyNumberFormat="0" applyBorder="0" applyAlignment="0" applyProtection="0">
      <alignment vertical="center"/>
    </xf>
    <xf numFmtId="0" fontId="39" fillId="12" borderId="0" applyNumberFormat="0" applyBorder="0" applyAlignment="0" applyProtection="0">
      <alignment vertical="center"/>
    </xf>
    <xf numFmtId="0" fontId="32" fillId="20" borderId="0" applyNumberFormat="0" applyBorder="0" applyAlignment="0" applyProtection="0">
      <alignment vertical="center"/>
    </xf>
    <xf numFmtId="0" fontId="32" fillId="11" borderId="0" applyNumberFormat="0" applyBorder="0" applyAlignment="0" applyProtection="0">
      <alignment vertical="center"/>
    </xf>
    <xf numFmtId="0" fontId="42" fillId="10" borderId="16" applyNumberFormat="0" applyAlignment="0" applyProtection="0">
      <alignment vertical="center"/>
    </xf>
    <xf numFmtId="0" fontId="39" fillId="15" borderId="0" applyNumberFormat="0" applyBorder="0" applyAlignment="0" applyProtection="0"/>
    <xf numFmtId="0" fontId="51" fillId="23" borderId="19" applyNumberFormat="0" applyFont="0" applyAlignment="0" applyProtection="0">
      <alignment vertical="center"/>
    </xf>
    <xf numFmtId="0" fontId="50" fillId="16" borderId="0" applyNumberFormat="0" applyBorder="0" applyAlignment="0" applyProtection="0">
      <alignment vertical="center"/>
    </xf>
    <xf numFmtId="0" fontId="43" fillId="16" borderId="0" applyNumberFormat="0" applyBorder="0" applyAlignment="0" applyProtection="0">
      <alignment vertical="center"/>
    </xf>
    <xf numFmtId="0" fontId="0" fillId="0" borderId="0">
      <alignment vertical="center"/>
    </xf>
    <xf numFmtId="0" fontId="58" fillId="20" borderId="0" applyNumberFormat="0" applyBorder="0" applyAlignment="0" applyProtection="0">
      <alignment vertical="center"/>
    </xf>
    <xf numFmtId="0" fontId="61" fillId="0" borderId="0"/>
    <xf numFmtId="0" fontId="32" fillId="17" borderId="0" applyNumberFormat="0" applyBorder="0" applyAlignment="0" applyProtection="0">
      <alignment vertical="center"/>
    </xf>
    <xf numFmtId="0" fontId="32" fillId="2" borderId="0" applyNumberFormat="0" applyBorder="0" applyAlignment="0" applyProtection="0">
      <alignment vertical="center"/>
    </xf>
    <xf numFmtId="0" fontId="53" fillId="0" borderId="20" applyNumberFormat="0" applyFill="0" applyAlignment="0" applyProtection="0">
      <alignment vertical="center"/>
    </xf>
    <xf numFmtId="0" fontId="32" fillId="4" borderId="0" applyNumberFormat="0" applyBorder="0" applyAlignment="0" applyProtection="0">
      <alignment vertical="center"/>
    </xf>
    <xf numFmtId="0" fontId="39" fillId="5" borderId="0" applyNumberFormat="0" applyBorder="0" applyAlignment="0" applyProtection="0">
      <alignment vertical="center"/>
    </xf>
    <xf numFmtId="0" fontId="51" fillId="23" borderId="19" applyNumberFormat="0" applyFont="0" applyAlignment="0" applyProtection="0">
      <alignment vertical="center"/>
    </xf>
    <xf numFmtId="0" fontId="46" fillId="20" borderId="0" applyNumberFormat="0" applyBorder="0" applyAlignment="0" applyProtection="0">
      <alignment vertical="center"/>
    </xf>
    <xf numFmtId="0" fontId="53" fillId="0" borderId="20" applyNumberFormat="0" applyFill="0" applyAlignment="0" applyProtection="0">
      <alignment vertical="center"/>
    </xf>
    <xf numFmtId="0" fontId="39" fillId="15" borderId="0" applyNumberFormat="0" applyBorder="0" applyAlignment="0" applyProtection="0">
      <alignment vertical="center"/>
    </xf>
    <xf numFmtId="0" fontId="30" fillId="11" borderId="0" applyNumberFormat="0" applyBorder="0" applyAlignment="0" applyProtection="0">
      <alignment vertical="center"/>
    </xf>
    <xf numFmtId="0" fontId="32" fillId="13" borderId="0" applyNumberFormat="0" applyBorder="0" applyAlignment="0" applyProtection="0">
      <alignment vertical="center"/>
    </xf>
    <xf numFmtId="0" fontId="39" fillId="7" borderId="0" applyNumberFormat="0" applyBorder="0" applyAlignment="0" applyProtection="0">
      <alignment vertical="center"/>
    </xf>
    <xf numFmtId="0" fontId="61" fillId="0" borderId="0"/>
    <xf numFmtId="0" fontId="45" fillId="19" borderId="17" applyNumberFormat="0" applyAlignment="0" applyProtection="0">
      <alignment vertical="center"/>
    </xf>
    <xf numFmtId="0" fontId="32" fillId="16" borderId="0" applyNumberFormat="0" applyBorder="0" applyAlignment="0" applyProtection="0">
      <alignment vertical="center"/>
    </xf>
    <xf numFmtId="0" fontId="46" fillId="17" borderId="0" applyNumberFormat="0" applyBorder="0" applyAlignment="0" applyProtection="0">
      <alignment vertical="center"/>
    </xf>
    <xf numFmtId="0" fontId="32" fillId="9" borderId="0" applyNumberFormat="0" applyBorder="0" applyAlignment="0" applyProtection="0">
      <alignment vertical="center"/>
    </xf>
    <xf numFmtId="0" fontId="30" fillId="2" borderId="0" applyNumberFormat="0" applyBorder="0" applyAlignment="0" applyProtection="0">
      <alignment vertical="center"/>
    </xf>
    <xf numFmtId="0" fontId="41" fillId="9" borderId="0" applyNumberFormat="0" applyBorder="0" applyAlignment="0" applyProtection="0">
      <alignment vertical="center"/>
    </xf>
    <xf numFmtId="0" fontId="32" fillId="7" borderId="0" applyNumberFormat="0" applyBorder="0" applyAlignment="0" applyProtection="0">
      <alignment vertical="center"/>
    </xf>
    <xf numFmtId="0" fontId="32" fillId="13" borderId="0" applyNumberFormat="0" applyBorder="0" applyAlignment="0" applyProtection="0">
      <alignment vertical="center"/>
    </xf>
    <xf numFmtId="0" fontId="39" fillId="18" borderId="0" applyNumberFormat="0" applyBorder="0" applyAlignment="0" applyProtection="0">
      <alignment vertical="center"/>
    </xf>
    <xf numFmtId="0" fontId="32" fillId="11" borderId="0" applyNumberFormat="0" applyBorder="0" applyAlignment="0" applyProtection="0">
      <alignment vertical="center"/>
    </xf>
    <xf numFmtId="0" fontId="39" fillId="12" borderId="0" applyNumberFormat="0" applyBorder="0" applyAlignment="0" applyProtection="0">
      <alignment vertical="center"/>
    </xf>
    <xf numFmtId="0" fontId="32" fillId="11" borderId="0" applyNumberFormat="0" applyBorder="0" applyAlignment="0" applyProtection="0">
      <alignment vertical="center"/>
    </xf>
    <xf numFmtId="0" fontId="43" fillId="4" borderId="0" applyNumberFormat="0" applyBorder="0" applyAlignment="0" applyProtection="0">
      <alignment vertical="center"/>
    </xf>
    <xf numFmtId="0" fontId="32" fillId="2" borderId="0" applyNumberFormat="0" applyBorder="0" applyAlignment="0" applyProtection="0">
      <alignment vertical="center"/>
    </xf>
    <xf numFmtId="0" fontId="39" fillId="15" borderId="0" applyNumberFormat="0" applyBorder="0" applyAlignment="0" applyProtection="0">
      <alignment vertical="center"/>
    </xf>
    <xf numFmtId="0" fontId="39" fillId="8" borderId="0" applyNumberFormat="0" applyBorder="0" applyAlignment="0" applyProtection="0">
      <alignment vertical="center"/>
    </xf>
    <xf numFmtId="0" fontId="32" fillId="2" borderId="0" applyNumberFormat="0" applyBorder="0" applyAlignment="0" applyProtection="0">
      <alignment vertical="center"/>
    </xf>
    <xf numFmtId="0" fontId="39" fillId="5" borderId="0" applyNumberFormat="0" applyBorder="0" applyAlignment="0" applyProtection="0">
      <alignment vertical="center"/>
    </xf>
    <xf numFmtId="0" fontId="47" fillId="21" borderId="0" applyNumberFormat="0" applyBorder="0" applyAlignment="0" applyProtection="0">
      <alignment vertical="center"/>
    </xf>
    <xf numFmtId="0" fontId="50" fillId="16" borderId="0" applyNumberFormat="0" applyBorder="0" applyAlignment="0" applyProtection="0">
      <alignment vertical="center"/>
    </xf>
    <xf numFmtId="0" fontId="32" fillId="13" borderId="0" applyNumberFormat="0" applyBorder="0" applyAlignment="0" applyProtection="0">
      <alignment vertical="center"/>
    </xf>
    <xf numFmtId="0" fontId="47" fillId="21" borderId="0" applyNumberFormat="0" applyBorder="0" applyAlignment="0" applyProtection="0">
      <alignment vertical="center"/>
    </xf>
    <xf numFmtId="0" fontId="51" fillId="0" borderId="0" applyNumberFormat="0" applyFill="0" applyBorder="0" applyAlignment="0" applyProtection="0"/>
    <xf numFmtId="0" fontId="60" fillId="0" borderId="0"/>
    <xf numFmtId="0" fontId="32" fillId="2" borderId="0" applyNumberFormat="0" applyBorder="0" applyAlignment="0" applyProtection="0">
      <alignment vertical="center"/>
    </xf>
    <xf numFmtId="0" fontId="50" fillId="16" borderId="0" applyNumberFormat="0" applyBorder="0" applyAlignment="0" applyProtection="0">
      <alignment vertical="center"/>
    </xf>
    <xf numFmtId="0" fontId="32" fillId="7" borderId="0" applyNumberFormat="0" applyBorder="0" applyAlignment="0" applyProtection="0">
      <alignment vertical="center"/>
    </xf>
    <xf numFmtId="0" fontId="39" fillId="5" borderId="0" applyNumberFormat="0" applyBorder="0" applyAlignment="0" applyProtection="0">
      <alignment vertical="center"/>
    </xf>
    <xf numFmtId="0" fontId="40" fillId="0" borderId="15" applyNumberFormat="0" applyFill="0" applyAlignment="0" applyProtection="0">
      <alignment vertical="center"/>
    </xf>
    <xf numFmtId="0" fontId="32" fillId="4" borderId="0" applyNumberFormat="0" applyBorder="0" applyAlignment="0" applyProtection="0">
      <alignment vertical="center"/>
    </xf>
    <xf numFmtId="0" fontId="43" fillId="4" borderId="0" applyNumberFormat="0" applyBorder="0" applyAlignment="0" applyProtection="0">
      <alignment vertical="center"/>
    </xf>
    <xf numFmtId="0" fontId="39" fillId="7" borderId="0" applyNumberFormat="0" applyBorder="0" applyAlignment="0" applyProtection="0">
      <alignment vertical="center"/>
    </xf>
    <xf numFmtId="0" fontId="32" fillId="20" borderId="0" applyNumberFormat="0" applyBorder="0" applyAlignment="0" applyProtection="0">
      <alignment vertical="center"/>
    </xf>
    <xf numFmtId="0" fontId="59" fillId="17" borderId="0" applyNumberFormat="0" applyBorder="0" applyAlignment="0" applyProtection="0">
      <alignment vertical="center"/>
    </xf>
    <xf numFmtId="0" fontId="32" fillId="7" borderId="0" applyNumberFormat="0" applyBorder="0" applyAlignment="0" applyProtection="0">
      <alignment vertical="center"/>
    </xf>
    <xf numFmtId="0" fontId="32" fillId="4" borderId="0" applyNumberFormat="0" applyBorder="0" applyAlignment="0" applyProtection="0">
      <alignment vertical="center"/>
    </xf>
    <xf numFmtId="0" fontId="39" fillId="7" borderId="0" applyNumberFormat="0" applyBorder="0" applyAlignment="0" applyProtection="0">
      <alignment vertical="center"/>
    </xf>
    <xf numFmtId="0" fontId="32" fillId="4" borderId="0" applyNumberFormat="0" applyBorder="0" applyAlignment="0" applyProtection="0">
      <alignment vertical="center"/>
    </xf>
    <xf numFmtId="0" fontId="39" fillId="26" borderId="0" applyNumberFormat="0" applyBorder="0" applyAlignment="0" applyProtection="0">
      <alignment vertical="center"/>
    </xf>
    <xf numFmtId="0" fontId="32" fillId="2" borderId="0" applyNumberFormat="0" applyBorder="0" applyAlignment="0" applyProtection="0">
      <alignment vertical="center"/>
    </xf>
    <xf numFmtId="0" fontId="39" fillId="9" borderId="0" applyNumberFormat="0" applyBorder="0" applyAlignment="0" applyProtection="0">
      <alignment vertical="center"/>
    </xf>
    <xf numFmtId="0" fontId="32" fillId="2" borderId="0" applyNumberFormat="0" applyBorder="0" applyAlignment="0" applyProtection="0">
      <alignment vertical="center"/>
    </xf>
    <xf numFmtId="0" fontId="39" fillId="15" borderId="0" applyNumberFormat="0" applyBorder="0" applyAlignment="0" applyProtection="0">
      <alignment vertical="center"/>
    </xf>
    <xf numFmtId="0" fontId="51" fillId="23" borderId="19" applyNumberFormat="0" applyFont="0" applyAlignment="0" applyProtection="0">
      <alignment vertical="center"/>
    </xf>
    <xf numFmtId="0" fontId="50" fillId="16" borderId="0" applyNumberFormat="0" applyBorder="0" applyAlignment="0" applyProtection="0">
      <alignment vertical="center"/>
    </xf>
    <xf numFmtId="0" fontId="32" fillId="13" borderId="0" applyNumberFormat="0" applyBorder="0" applyAlignment="0" applyProtection="0">
      <alignment vertical="center"/>
    </xf>
    <xf numFmtId="0" fontId="51" fillId="23" borderId="19" applyNumberFormat="0" applyFont="0" applyAlignment="0" applyProtection="0">
      <alignment vertical="center"/>
    </xf>
    <xf numFmtId="0" fontId="57" fillId="17" borderId="0" applyNumberFormat="0" applyBorder="0" applyAlignment="0" applyProtection="0">
      <alignment vertical="center"/>
    </xf>
    <xf numFmtId="0" fontId="39" fillId="18" borderId="0" applyNumberFormat="0" applyBorder="0" applyAlignment="0" applyProtection="0">
      <alignment vertical="center"/>
    </xf>
    <xf numFmtId="0" fontId="55" fillId="13" borderId="17" applyNumberFormat="0" applyAlignment="0" applyProtection="0">
      <alignment vertical="center"/>
    </xf>
    <xf numFmtId="188" fontId="51" fillId="0" borderId="0" applyFont="0" applyFill="0" applyBorder="0" applyAlignment="0" applyProtection="0"/>
    <xf numFmtId="0" fontId="30" fillId="14" borderId="0" applyNumberFormat="0" applyBorder="0" applyAlignment="0" applyProtection="0">
      <alignment vertical="center"/>
    </xf>
    <xf numFmtId="0" fontId="48" fillId="0" borderId="18" applyNumberFormat="0" applyFill="0" applyAlignment="0" applyProtection="0">
      <alignment vertical="center"/>
    </xf>
    <xf numFmtId="0" fontId="47" fillId="21" borderId="0" applyNumberFormat="0" applyBorder="0" applyAlignment="0" applyProtection="0">
      <alignment vertical="center"/>
    </xf>
    <xf numFmtId="0" fontId="32" fillId="14" borderId="0" applyNumberFormat="0" applyBorder="0" applyAlignment="0" applyProtection="0">
      <alignment vertical="center"/>
    </xf>
    <xf numFmtId="0" fontId="45" fillId="19" borderId="17" applyNumberFormat="0" applyAlignment="0" applyProtection="0">
      <alignment vertical="center"/>
    </xf>
    <xf numFmtId="0" fontId="42" fillId="10" borderId="16" applyNumberFormat="0" applyAlignment="0" applyProtection="0">
      <alignment vertical="center"/>
    </xf>
    <xf numFmtId="0" fontId="32" fillId="17" borderId="0" applyNumberFormat="0" applyBorder="0" applyAlignment="0" applyProtection="0">
      <alignment vertical="center"/>
    </xf>
    <xf numFmtId="0" fontId="32" fillId="2" borderId="0" applyNumberFormat="0" applyBorder="0" applyAlignment="0" applyProtection="0">
      <alignment vertical="center"/>
    </xf>
    <xf numFmtId="0" fontId="39" fillId="5" borderId="0" applyNumberFormat="0" applyBorder="0" applyAlignment="0" applyProtection="0">
      <alignment vertical="center"/>
    </xf>
    <xf numFmtId="0" fontId="44" fillId="0" borderId="0" applyNumberFormat="0" applyFill="0" applyBorder="0" applyAlignment="0" applyProtection="0">
      <alignment vertical="center"/>
    </xf>
    <xf numFmtId="0" fontId="39" fillId="15" borderId="0" applyNumberFormat="0" applyBorder="0" applyAlignment="0" applyProtection="0">
      <alignment vertical="center"/>
    </xf>
    <xf numFmtId="0" fontId="55" fillId="13" borderId="17" applyNumberFormat="0" applyAlignment="0" applyProtection="0">
      <alignment vertical="center"/>
    </xf>
    <xf numFmtId="0" fontId="30" fillId="16" borderId="0" applyNumberFormat="0" applyBorder="0" applyAlignment="0" applyProtection="0">
      <alignment vertical="center"/>
    </xf>
    <xf numFmtId="0" fontId="32" fillId="14" borderId="0" applyNumberFormat="0" applyBorder="0" applyAlignment="0" applyProtection="0">
      <alignment vertical="center"/>
    </xf>
    <xf numFmtId="0" fontId="39" fillId="3" borderId="0" applyNumberFormat="0" applyBorder="0" applyAlignment="0" applyProtection="0">
      <alignment vertical="center"/>
    </xf>
    <xf numFmtId="0" fontId="32" fillId="7" borderId="0" applyNumberFormat="0" applyBorder="0" applyAlignment="0" applyProtection="0">
      <alignment vertical="center"/>
    </xf>
    <xf numFmtId="0" fontId="32" fillId="20" borderId="0" applyNumberFormat="0" applyBorder="0" applyAlignment="0" applyProtection="0">
      <alignment vertical="center"/>
    </xf>
    <xf numFmtId="0" fontId="39" fillId="7" borderId="0" applyNumberFormat="0" applyBorder="0" applyAlignment="0" applyProtection="0">
      <alignment vertical="center"/>
    </xf>
    <xf numFmtId="0" fontId="58" fillId="20" borderId="0" applyNumberFormat="0" applyBorder="0" applyAlignment="0" applyProtection="0">
      <alignment vertical="center"/>
    </xf>
    <xf numFmtId="0" fontId="39" fillId="7" borderId="0" applyNumberFormat="0" applyBorder="0" applyAlignment="0" applyProtection="0">
      <alignment vertical="center"/>
    </xf>
    <xf numFmtId="0" fontId="32" fillId="20" borderId="0" applyNumberFormat="0" applyBorder="0" applyAlignment="0" applyProtection="0">
      <alignment vertical="center"/>
    </xf>
    <xf numFmtId="0" fontId="51" fillId="23" borderId="19" applyNumberFormat="0" applyFont="0" applyAlignment="0" applyProtection="0">
      <alignment vertical="center"/>
    </xf>
    <xf numFmtId="0" fontId="32" fillId="7" borderId="0" applyNumberFormat="0" applyBorder="0" applyAlignment="0" applyProtection="0">
      <alignment vertical="center"/>
    </xf>
    <xf numFmtId="0" fontId="39" fillId="7" borderId="0" applyNumberFormat="0" applyBorder="0" applyAlignment="0" applyProtection="0">
      <alignment vertical="center"/>
    </xf>
    <xf numFmtId="0" fontId="32" fillId="20" borderId="0" applyNumberFormat="0" applyBorder="0" applyAlignment="0" applyProtection="0">
      <alignment vertical="center"/>
    </xf>
    <xf numFmtId="0" fontId="51" fillId="23" borderId="19" applyNumberFormat="0" applyFont="0" applyAlignment="0" applyProtection="0">
      <alignment vertical="center"/>
    </xf>
    <xf numFmtId="0" fontId="57" fillId="20" borderId="0" applyNumberFormat="0" applyBorder="0" applyAlignment="0" applyProtection="0">
      <alignment vertical="center"/>
    </xf>
    <xf numFmtId="0" fontId="42" fillId="10" borderId="16" applyNumberFormat="0" applyAlignment="0" applyProtection="0">
      <alignment vertical="center"/>
    </xf>
    <xf numFmtId="0" fontId="32" fillId="9" borderId="0" applyNumberFormat="0" applyBorder="0" applyAlignment="0" applyProtection="0">
      <alignment vertical="center"/>
    </xf>
    <xf numFmtId="0" fontId="32" fillId="13" borderId="0" applyNumberFormat="0" applyBorder="0" applyAlignment="0" applyProtection="0"/>
    <xf numFmtId="0" fontId="32" fillId="16" borderId="0" applyNumberFormat="0" applyBorder="0" applyAlignment="0" applyProtection="0">
      <alignment vertical="center"/>
    </xf>
    <xf numFmtId="0" fontId="56" fillId="19" borderId="21" applyNumberFormat="0" applyAlignment="0" applyProtection="0">
      <alignment vertical="center"/>
    </xf>
    <xf numFmtId="0" fontId="55" fillId="13" borderId="17" applyNumberFormat="0" applyAlignment="0" applyProtection="0">
      <alignment vertical="center"/>
    </xf>
    <xf numFmtId="0" fontId="39" fillId="5" borderId="0" applyNumberFormat="0" applyBorder="0" applyAlignment="0" applyProtection="0">
      <alignment vertical="center"/>
    </xf>
    <xf numFmtId="0" fontId="39" fillId="8" borderId="0" applyNumberFormat="0" applyBorder="0" applyAlignment="0" applyProtection="0">
      <alignment vertical="center"/>
    </xf>
    <xf numFmtId="0" fontId="39" fillId="2" borderId="0" applyNumberFormat="0" applyBorder="0" applyAlignment="0" applyProtection="0"/>
    <xf numFmtId="0" fontId="32" fillId="4" borderId="0" applyNumberFormat="0" applyBorder="0" applyAlignment="0" applyProtection="0">
      <alignment vertical="center"/>
    </xf>
    <xf numFmtId="0" fontId="39" fillId="26" borderId="0" applyNumberFormat="0" applyBorder="0" applyAlignment="0" applyProtection="0">
      <alignment vertical="center"/>
    </xf>
    <xf numFmtId="0" fontId="39" fillId="7" borderId="0" applyNumberFormat="0" applyBorder="0" applyAlignment="0" applyProtection="0">
      <alignment vertical="center"/>
    </xf>
    <xf numFmtId="0" fontId="32" fillId="2" borderId="0" applyNumberFormat="0" applyBorder="0" applyAlignment="0" applyProtection="0">
      <alignment vertical="center"/>
    </xf>
    <xf numFmtId="0" fontId="51" fillId="23" borderId="19" applyNumberFormat="0" applyFont="0" applyAlignment="0" applyProtection="0">
      <alignment vertical="center"/>
    </xf>
    <xf numFmtId="0" fontId="39" fillId="5" borderId="0" applyNumberFormat="0" applyBorder="0" applyAlignment="0" applyProtection="0">
      <alignment vertical="center"/>
    </xf>
    <xf numFmtId="0" fontId="48" fillId="0" borderId="18" applyNumberFormat="0" applyFill="0" applyAlignment="0" applyProtection="0">
      <alignment vertical="center"/>
    </xf>
    <xf numFmtId="0" fontId="32" fillId="13" borderId="0" applyNumberFormat="0" applyBorder="0" applyAlignment="0" applyProtection="0">
      <alignment vertical="center"/>
    </xf>
    <xf numFmtId="0" fontId="32" fillId="9" borderId="0" applyNumberFormat="0" applyBorder="0" applyAlignment="0" applyProtection="0">
      <alignment vertical="center"/>
    </xf>
    <xf numFmtId="0" fontId="30" fillId="4" borderId="0" applyNumberFormat="0" applyBorder="0" applyAlignment="0" applyProtection="0">
      <alignment vertical="center"/>
    </xf>
    <xf numFmtId="0" fontId="39" fillId="9" borderId="0" applyNumberFormat="0" applyBorder="0" applyAlignment="0" applyProtection="0">
      <alignment vertical="center"/>
    </xf>
    <xf numFmtId="0" fontId="53" fillId="0" borderId="20" applyNumberFormat="0" applyFill="0" applyAlignment="0" applyProtection="0">
      <alignment vertical="center"/>
    </xf>
    <xf numFmtId="0" fontId="51" fillId="23" borderId="19" applyNumberFormat="0" applyFont="0" applyAlignment="0" applyProtection="0">
      <alignment vertical="center"/>
    </xf>
    <xf numFmtId="0" fontId="32" fillId="7" borderId="0" applyNumberFormat="0" applyBorder="0" applyAlignment="0" applyProtection="0">
      <alignment vertical="center"/>
    </xf>
    <xf numFmtId="0" fontId="32" fillId="23" borderId="0" applyNumberFormat="0" applyBorder="0" applyAlignment="0" applyProtection="0"/>
    <xf numFmtId="0" fontId="39" fillId="7" borderId="0" applyNumberFormat="0" applyBorder="0" applyAlignment="0" applyProtection="0">
      <alignment vertical="center"/>
    </xf>
    <xf numFmtId="196" fontId="51" fillId="0" borderId="0" applyFont="0" applyFill="0" applyBorder="0" applyAlignment="0" applyProtection="0">
      <alignment vertical="center"/>
    </xf>
    <xf numFmtId="0" fontId="51" fillId="0" borderId="6" applyNumberFormat="0" applyFill="0" applyProtection="0">
      <alignment horizontal="left"/>
    </xf>
    <xf numFmtId="0" fontId="32" fillId="14" borderId="0" applyNumberFormat="0" applyBorder="0" applyAlignment="0" applyProtection="0"/>
    <xf numFmtId="38" fontId="51" fillId="0" borderId="0" applyFont="0" applyFill="0" applyBorder="0" applyAlignment="0" applyProtection="0"/>
    <xf numFmtId="0" fontId="55" fillId="13" borderId="17" applyNumberFormat="0" applyAlignment="0" applyProtection="0">
      <alignment vertical="center"/>
    </xf>
    <xf numFmtId="0" fontId="42" fillId="10" borderId="16" applyNumberFormat="0" applyAlignment="0" applyProtection="0">
      <alignment vertical="center"/>
    </xf>
    <xf numFmtId="0" fontId="54" fillId="16" borderId="0" applyNumberFormat="0" applyBorder="0" applyAlignment="0" applyProtection="0">
      <alignment vertical="center"/>
    </xf>
    <xf numFmtId="0" fontId="32" fillId="4" borderId="0" applyNumberFormat="0" applyBorder="0" applyAlignment="0" applyProtection="0">
      <alignment vertical="center"/>
    </xf>
    <xf numFmtId="0" fontId="39" fillId="2" borderId="0" applyNumberFormat="0" applyBorder="0" applyAlignment="0" applyProtection="0"/>
    <xf numFmtId="0" fontId="39" fillId="26" borderId="0" applyNumberFormat="0" applyBorder="0" applyAlignment="0" applyProtection="0">
      <alignment vertical="center"/>
    </xf>
    <xf numFmtId="196" fontId="51" fillId="0" borderId="0" applyFont="0" applyFill="0" applyBorder="0" applyAlignment="0" applyProtection="0">
      <alignment vertical="center"/>
    </xf>
    <xf numFmtId="0" fontId="32" fillId="14" borderId="0" applyNumberFormat="0" applyBorder="0" applyAlignment="0" applyProtection="0"/>
    <xf numFmtId="0" fontId="39" fillId="7" borderId="0" applyNumberFormat="0" applyBorder="0" applyAlignment="0" applyProtection="0">
      <alignment vertical="center"/>
    </xf>
    <xf numFmtId="0" fontId="32" fillId="16" borderId="0" applyNumberFormat="0" applyBorder="0" applyAlignment="0" applyProtection="0">
      <alignment vertical="center"/>
    </xf>
    <xf numFmtId="0" fontId="32" fillId="2" borderId="0" applyNumberFormat="0" applyBorder="0" applyAlignment="0" applyProtection="0">
      <alignment vertical="center"/>
    </xf>
    <xf numFmtId="0" fontId="31" fillId="25" borderId="0" applyNumberFormat="0" applyBorder="0" applyAlignment="0" applyProtection="0"/>
    <xf numFmtId="0" fontId="32" fillId="13" borderId="0" applyNumberFormat="0" applyBorder="0" applyAlignment="0" applyProtection="0">
      <alignment vertical="center"/>
    </xf>
    <xf numFmtId="0" fontId="9" fillId="0" borderId="0"/>
    <xf numFmtId="0" fontId="32" fillId="9" borderId="0" applyNumberFormat="0" applyBorder="0" applyAlignment="0" applyProtection="0">
      <alignment vertical="center"/>
    </xf>
    <xf numFmtId="0" fontId="39" fillId="9" borderId="0" applyNumberFormat="0" applyBorder="0" applyAlignment="0" applyProtection="0">
      <alignment vertical="center"/>
    </xf>
    <xf numFmtId="0" fontId="39" fillId="7" borderId="0" applyNumberFormat="0" applyBorder="0" applyAlignment="0" applyProtection="0">
      <alignment vertical="center"/>
    </xf>
    <xf numFmtId="0" fontId="32" fillId="13" borderId="0" applyNumberFormat="0" applyBorder="0" applyAlignment="0" applyProtection="0">
      <alignment vertical="center"/>
    </xf>
    <xf numFmtId="0" fontId="32" fillId="11" borderId="0" applyNumberFormat="0" applyBorder="0" applyAlignment="0" applyProtection="0">
      <alignment vertical="center"/>
    </xf>
    <xf numFmtId="0" fontId="53" fillId="0" borderId="20" applyNumberFormat="0" applyFill="0" applyAlignment="0" applyProtection="0">
      <alignment vertical="center"/>
    </xf>
    <xf numFmtId="0" fontId="51" fillId="0" borderId="0" applyFont="0" applyFill="0" applyBorder="0" applyAlignment="0" applyProtection="0"/>
    <xf numFmtId="0" fontId="39" fillId="5" borderId="0" applyNumberFormat="0" applyBorder="0" applyAlignment="0" applyProtection="0">
      <alignment vertical="center"/>
    </xf>
    <xf numFmtId="0" fontId="47" fillId="21" borderId="0" applyNumberFormat="0" applyBorder="0" applyAlignment="0" applyProtection="0">
      <alignment vertical="center"/>
    </xf>
    <xf numFmtId="0" fontId="39" fillId="3" borderId="0" applyNumberFormat="0" applyBorder="0" applyAlignment="0" applyProtection="0">
      <alignment vertical="center"/>
    </xf>
    <xf numFmtId="0" fontId="32" fillId="2" borderId="0" applyNumberFormat="0" applyBorder="0" applyAlignment="0" applyProtection="0">
      <alignment vertical="center"/>
    </xf>
    <xf numFmtId="0" fontId="46" fillId="20" borderId="0" applyNumberFormat="0" applyBorder="0" applyAlignment="0" applyProtection="0"/>
    <xf numFmtId="0" fontId="51" fillId="23" borderId="19" applyNumberFormat="0" applyFont="0" applyAlignment="0" applyProtection="0">
      <alignment vertical="center"/>
    </xf>
    <xf numFmtId="0" fontId="51" fillId="23" borderId="19" applyNumberFormat="0" applyFont="0" applyAlignment="0" applyProtection="0">
      <alignment vertical="center"/>
    </xf>
    <xf numFmtId="0" fontId="39" fillId="24" borderId="0" applyNumberFormat="0" applyBorder="0" applyAlignment="0" applyProtection="0">
      <alignment vertical="center"/>
    </xf>
    <xf numFmtId="0" fontId="44" fillId="0" borderId="0" applyNumberFormat="0" applyFill="0" applyBorder="0" applyAlignment="0" applyProtection="0">
      <alignment vertical="center"/>
    </xf>
    <xf numFmtId="0" fontId="39" fillId="15" borderId="0" applyNumberFormat="0" applyBorder="0" applyAlignment="0" applyProtection="0">
      <alignment vertical="center"/>
    </xf>
    <xf numFmtId="0" fontId="32" fillId="9" borderId="0" applyNumberFormat="0" applyBorder="0" applyAlignment="0" applyProtection="0">
      <alignment vertical="center"/>
    </xf>
    <xf numFmtId="0" fontId="39" fillId="2" borderId="0" applyNumberFormat="0" applyBorder="0" applyAlignment="0" applyProtection="0"/>
    <xf numFmtId="0" fontId="51" fillId="23" borderId="19" applyNumberFormat="0" applyFont="0" applyAlignment="0" applyProtection="0">
      <alignment vertical="center"/>
    </xf>
    <xf numFmtId="0" fontId="52" fillId="0" borderId="0" applyNumberFormat="0" applyFill="0" applyBorder="0" applyAlignment="0" applyProtection="0">
      <alignment vertical="center"/>
    </xf>
    <xf numFmtId="0" fontId="42" fillId="10" borderId="16" applyNumberFormat="0" applyAlignment="0" applyProtection="0">
      <alignment vertical="center"/>
    </xf>
    <xf numFmtId="0" fontId="32" fillId="14" borderId="0" applyNumberFormat="0" applyBorder="0" applyAlignment="0" applyProtection="0">
      <alignment vertical="center"/>
    </xf>
    <xf numFmtId="0" fontId="39" fillId="3" borderId="0" applyNumberFormat="0" applyBorder="0" applyAlignment="0" applyProtection="0">
      <alignment vertical="center"/>
    </xf>
    <xf numFmtId="0" fontId="34" fillId="0" borderId="0" applyNumberFormat="0" applyFill="0" applyBorder="0" applyAlignment="0" applyProtection="0">
      <alignment vertical="center"/>
    </xf>
    <xf numFmtId="0" fontId="51" fillId="23" borderId="19" applyNumberFormat="0" applyFont="0" applyAlignment="0" applyProtection="0">
      <alignment vertical="center"/>
    </xf>
    <xf numFmtId="0" fontId="71" fillId="28" borderId="27" applyNumberFormat="0" applyAlignment="0" applyProtection="0">
      <alignment vertical="center"/>
    </xf>
    <xf numFmtId="0" fontId="46" fillId="20" borderId="0" applyNumberFormat="0" applyBorder="0" applyAlignment="0" applyProtection="0"/>
    <xf numFmtId="0" fontId="32" fillId="9" borderId="0" applyNumberFormat="0" applyBorder="0" applyAlignment="0" applyProtection="0">
      <alignment vertical="center"/>
    </xf>
    <xf numFmtId="0" fontId="32" fillId="7" borderId="0" applyNumberFormat="0" applyBorder="0" applyAlignment="0" applyProtection="0">
      <alignment vertical="center"/>
    </xf>
    <xf numFmtId="0" fontId="46" fillId="20" borderId="0" applyNumberFormat="0" applyBorder="0" applyAlignment="0" applyProtection="0">
      <alignment vertical="center"/>
    </xf>
    <xf numFmtId="0" fontId="50" fillId="16" borderId="0" applyNumberFormat="0" applyBorder="0" applyAlignment="0" applyProtection="0">
      <alignment vertical="center"/>
    </xf>
    <xf numFmtId="0" fontId="47" fillId="21" borderId="0" applyNumberFormat="0" applyBorder="0" applyAlignment="0" applyProtection="0">
      <alignment vertical="center"/>
    </xf>
    <xf numFmtId="0" fontId="48" fillId="0" borderId="18" applyNumberFormat="0" applyFill="0" applyAlignment="0" applyProtection="0">
      <alignment vertical="center"/>
    </xf>
    <xf numFmtId="0" fontId="46" fillId="20" borderId="0" applyNumberFormat="0" applyBorder="0" applyAlignment="0" applyProtection="0">
      <alignment vertical="center"/>
    </xf>
    <xf numFmtId="0" fontId="0" fillId="0" borderId="0">
      <alignment vertical="center"/>
    </xf>
    <xf numFmtId="0" fontId="39" fillId="15" borderId="0" applyNumberFormat="0" applyBorder="0" applyAlignment="0" applyProtection="0">
      <alignment vertical="center"/>
    </xf>
    <xf numFmtId="0" fontId="32" fillId="9" borderId="0" applyNumberFormat="0" applyBorder="0" applyAlignment="0" applyProtection="0">
      <alignment vertical="center"/>
    </xf>
    <xf numFmtId="0" fontId="32" fillId="2" borderId="0" applyNumberFormat="0" applyBorder="0" applyAlignment="0" applyProtection="0">
      <alignment vertical="center"/>
    </xf>
    <xf numFmtId="0" fontId="39" fillId="9" borderId="0" applyNumberFormat="0" applyBorder="0" applyAlignment="0" applyProtection="0">
      <alignment vertical="center"/>
    </xf>
    <xf numFmtId="0" fontId="32" fillId="4" borderId="0" applyNumberFormat="0" applyBorder="0" applyAlignment="0" applyProtection="0">
      <alignment vertical="center"/>
    </xf>
    <xf numFmtId="0" fontId="43" fillId="16" borderId="0" applyNumberFormat="0" applyBorder="0" applyAlignment="0" applyProtection="0">
      <alignment vertical="center"/>
    </xf>
    <xf numFmtId="0" fontId="32" fillId="13" borderId="0" applyNumberFormat="0" applyBorder="0" applyAlignment="0" applyProtection="0">
      <alignment vertical="center"/>
    </xf>
    <xf numFmtId="0" fontId="39" fillId="9" borderId="0" applyNumberFormat="0" applyBorder="0" applyAlignment="0" applyProtection="0">
      <alignment vertical="center"/>
    </xf>
    <xf numFmtId="187" fontId="49" fillId="22" borderId="0"/>
    <xf numFmtId="0" fontId="48" fillId="0" borderId="18" applyNumberFormat="0" applyFill="0" applyAlignment="0" applyProtection="0">
      <alignment vertical="center"/>
    </xf>
    <xf numFmtId="0" fontId="47" fillId="21" borderId="0" applyNumberFormat="0" applyBorder="0" applyAlignment="0" applyProtection="0">
      <alignment vertical="center"/>
    </xf>
    <xf numFmtId="0" fontId="32" fillId="7" borderId="0" applyNumberFormat="0" applyBorder="0" applyAlignment="0" applyProtection="0">
      <alignment vertical="center"/>
    </xf>
    <xf numFmtId="0" fontId="46" fillId="20" borderId="0" applyNumberFormat="0" applyBorder="0" applyAlignment="0" applyProtection="0"/>
    <xf numFmtId="0" fontId="39" fillId="5" borderId="0" applyNumberFormat="0" applyBorder="0" applyAlignment="0" applyProtection="0">
      <alignment vertical="center"/>
    </xf>
    <xf numFmtId="0" fontId="32" fillId="2" borderId="0" applyNumberFormat="0" applyBorder="0" applyAlignment="0" applyProtection="0">
      <alignment vertical="center"/>
    </xf>
    <xf numFmtId="0" fontId="39" fillId="5" borderId="0" applyNumberFormat="0" applyBorder="0" applyAlignment="0" applyProtection="0">
      <alignment vertical="center"/>
    </xf>
    <xf numFmtId="0" fontId="32" fillId="2" borderId="0" applyNumberFormat="0" applyBorder="0" applyAlignment="0" applyProtection="0">
      <alignment vertical="center"/>
    </xf>
    <xf numFmtId="0" fontId="45" fillId="19" borderId="17" applyNumberFormat="0" applyAlignment="0" applyProtection="0">
      <alignment vertical="center"/>
    </xf>
    <xf numFmtId="0" fontId="32" fillId="17" borderId="0" applyNumberFormat="0" applyBorder="0" applyAlignment="0" applyProtection="0">
      <alignment vertical="center"/>
    </xf>
    <xf numFmtId="0" fontId="39" fillId="15" borderId="0" applyNumberFormat="0" applyBorder="0" applyAlignment="0" applyProtection="0">
      <alignment vertical="center"/>
    </xf>
    <xf numFmtId="0" fontId="32" fillId="7" borderId="0" applyNumberFormat="0" applyBorder="0" applyAlignment="0" applyProtection="0">
      <alignment vertical="center"/>
    </xf>
    <xf numFmtId="0" fontId="44" fillId="0" borderId="0" applyNumberFormat="0" applyFill="0" applyBorder="0" applyAlignment="0" applyProtection="0">
      <alignment vertical="center"/>
    </xf>
    <xf numFmtId="0" fontId="32" fillId="2" borderId="0" applyNumberFormat="0" applyBorder="0" applyAlignment="0" applyProtection="0">
      <alignment vertical="center"/>
    </xf>
    <xf numFmtId="0" fontId="32" fillId="2" borderId="0" applyNumberFormat="0" applyBorder="0" applyAlignment="0" applyProtection="0">
      <alignment vertical="center"/>
    </xf>
    <xf numFmtId="0" fontId="32" fillId="11" borderId="0" applyNumberFormat="0" applyBorder="0" applyAlignment="0" applyProtection="0">
      <alignment vertical="center"/>
    </xf>
    <xf numFmtId="0" fontId="32" fillId="9" borderId="0" applyNumberFormat="0" applyBorder="0" applyAlignment="0" applyProtection="0">
      <alignment vertical="center"/>
    </xf>
    <xf numFmtId="0" fontId="39" fillId="15" borderId="0" applyNumberFormat="0" applyBorder="0" applyAlignment="0" applyProtection="0">
      <alignment vertical="center"/>
    </xf>
    <xf numFmtId="0" fontId="32" fillId="17" borderId="0" applyNumberFormat="0" applyBorder="0" applyAlignment="0" applyProtection="0">
      <alignment vertical="center"/>
    </xf>
    <xf numFmtId="0" fontId="32" fillId="2" borderId="0" applyNumberFormat="0" applyBorder="0" applyAlignment="0" applyProtection="0">
      <alignment vertical="center"/>
    </xf>
    <xf numFmtId="0" fontId="32" fillId="11" borderId="0" applyNumberFormat="0" applyBorder="0" applyAlignment="0" applyProtection="0">
      <alignment vertical="center"/>
    </xf>
    <xf numFmtId="0" fontId="39" fillId="12" borderId="0" applyNumberFormat="0" applyBorder="0" applyAlignment="0" applyProtection="0">
      <alignment vertical="center"/>
    </xf>
    <xf numFmtId="0" fontId="39" fillId="18" borderId="0" applyNumberFormat="0" applyBorder="0" applyAlignment="0" applyProtection="0">
      <alignment vertical="center"/>
    </xf>
    <xf numFmtId="0" fontId="32" fillId="17" borderId="0" applyNumberFormat="0" applyBorder="0" applyAlignment="0" applyProtection="0">
      <alignment vertical="center"/>
    </xf>
    <xf numFmtId="0" fontId="39" fillId="15" borderId="0" applyNumberFormat="0" applyBorder="0" applyAlignment="0" applyProtection="0">
      <alignment vertical="center"/>
    </xf>
    <xf numFmtId="0" fontId="32" fillId="2" borderId="0" applyNumberFormat="0" applyBorder="0" applyAlignment="0" applyProtection="0">
      <alignment vertical="center"/>
    </xf>
    <xf numFmtId="0" fontId="39" fillId="3" borderId="0" applyNumberFormat="0" applyBorder="0" applyAlignment="0" applyProtection="0">
      <alignment vertical="center"/>
    </xf>
    <xf numFmtId="0" fontId="32" fillId="14" borderId="0" applyNumberFormat="0" applyBorder="0" applyAlignment="0" applyProtection="0">
      <alignment vertical="center"/>
    </xf>
    <xf numFmtId="0" fontId="43" fillId="16" borderId="0" applyNumberFormat="0" applyBorder="0" applyAlignment="0" applyProtection="0">
      <alignment vertical="center"/>
    </xf>
    <xf numFmtId="0" fontId="41" fillId="3" borderId="0" applyNumberFormat="0" applyBorder="0" applyAlignment="0" applyProtection="0">
      <alignment vertical="center"/>
    </xf>
    <xf numFmtId="0" fontId="32" fillId="2" borderId="0" applyNumberFormat="0" applyBorder="0" applyAlignment="0" applyProtection="0">
      <alignment vertical="center"/>
    </xf>
    <xf numFmtId="0" fontId="32" fillId="14" borderId="0" applyNumberFormat="0" applyBorder="0" applyAlignment="0" applyProtection="0">
      <alignment vertical="center"/>
    </xf>
    <xf numFmtId="0" fontId="48" fillId="0" borderId="18" applyNumberFormat="0" applyFill="0" applyAlignment="0" applyProtection="0">
      <alignment vertical="center"/>
    </xf>
    <xf numFmtId="0" fontId="47" fillId="21" borderId="0" applyNumberFormat="0" applyBorder="0" applyAlignment="0" applyProtection="0">
      <alignment vertical="center"/>
    </xf>
    <xf numFmtId="0" fontId="32" fillId="20" borderId="0" applyNumberFormat="0" applyBorder="0" applyAlignment="0" applyProtection="0">
      <alignment vertical="center"/>
    </xf>
    <xf numFmtId="0" fontId="32" fillId="13" borderId="0" applyNumberFormat="0" applyBorder="0" applyAlignment="0" applyProtection="0">
      <alignment vertical="center"/>
    </xf>
    <xf numFmtId="0" fontId="39" fillId="12" borderId="0" applyNumberFormat="0" applyBorder="0" applyAlignment="0" applyProtection="0">
      <alignment vertical="center"/>
    </xf>
    <xf numFmtId="0" fontId="32" fillId="11" borderId="0" applyNumberFormat="0" applyBorder="0" applyAlignment="0" applyProtection="0">
      <alignment vertical="center"/>
    </xf>
    <xf numFmtId="0" fontId="42" fillId="10" borderId="16" applyNumberFormat="0" applyAlignment="0" applyProtection="0">
      <alignment vertical="center"/>
    </xf>
    <xf numFmtId="0" fontId="53" fillId="0" borderId="20" applyNumberFormat="0" applyFill="0" applyAlignment="0" applyProtection="0">
      <alignment vertical="center"/>
    </xf>
    <xf numFmtId="0" fontId="46" fillId="20" borderId="0" applyNumberFormat="0" applyBorder="0" applyAlignment="0" applyProtection="0">
      <alignment vertical="center"/>
    </xf>
    <xf numFmtId="0" fontId="44" fillId="0" borderId="0" applyNumberFormat="0" applyFill="0" applyBorder="0" applyAlignment="0" applyProtection="0">
      <alignment vertical="center"/>
    </xf>
    <xf numFmtId="0" fontId="70" fillId="13" borderId="17" applyNumberFormat="0" applyAlignment="0" applyProtection="0">
      <alignment vertical="center"/>
    </xf>
    <xf numFmtId="0" fontId="48" fillId="0" borderId="18" applyNumberFormat="0" applyFill="0" applyAlignment="0" applyProtection="0">
      <alignment vertical="center"/>
    </xf>
    <xf numFmtId="0" fontId="46" fillId="20" borderId="0" applyNumberFormat="0" applyBorder="0" applyAlignment="0" applyProtection="0">
      <alignment vertical="center"/>
    </xf>
    <xf numFmtId="0" fontId="0" fillId="0" borderId="0" applyNumberFormat="0" applyFill="0" applyBorder="0" applyAlignment="0" applyProtection="0"/>
    <xf numFmtId="0" fontId="30" fillId="13" borderId="0" applyNumberFormat="0" applyBorder="0" applyAlignment="0" applyProtection="0">
      <alignment vertical="center"/>
    </xf>
    <xf numFmtId="0" fontId="30" fillId="11" borderId="0" applyNumberFormat="0" applyBorder="0" applyAlignment="0" applyProtection="0">
      <alignment vertical="center"/>
    </xf>
    <xf numFmtId="0" fontId="39" fillId="15" borderId="0" applyNumberFormat="0" applyBorder="0" applyAlignment="0" applyProtection="0">
      <alignment vertical="center"/>
    </xf>
    <xf numFmtId="0" fontId="39" fillId="10" borderId="0" applyNumberFormat="0" applyBorder="0" applyAlignment="0" applyProtection="0"/>
    <xf numFmtId="0" fontId="32" fillId="14" borderId="0" applyNumberFormat="0" applyBorder="0" applyAlignment="0" applyProtection="0">
      <alignment vertical="center"/>
    </xf>
    <xf numFmtId="0" fontId="32" fillId="13" borderId="0" applyNumberFormat="0" applyBorder="0" applyAlignment="0" applyProtection="0">
      <alignment vertical="center"/>
    </xf>
    <xf numFmtId="0" fontId="39" fillId="8" borderId="0" applyNumberFormat="0" applyBorder="0" applyAlignment="0" applyProtection="0">
      <alignment vertical="center"/>
    </xf>
    <xf numFmtId="0" fontId="32" fillId="13" borderId="0" applyNumberFormat="0" applyBorder="0" applyAlignment="0" applyProtection="0">
      <alignment vertical="center"/>
    </xf>
    <xf numFmtId="0" fontId="31" fillId="25" borderId="0" applyNumberFormat="0" applyBorder="0" applyAlignment="0" applyProtection="0"/>
    <xf numFmtId="0" fontId="39" fillId="19" borderId="0" applyNumberFormat="0" applyBorder="0" applyAlignment="0" applyProtection="0"/>
    <xf numFmtId="0" fontId="50" fillId="16" borderId="0" applyNumberFormat="0" applyBorder="0" applyAlignment="0" applyProtection="0">
      <alignment vertical="center"/>
    </xf>
    <xf numFmtId="0" fontId="48" fillId="0" borderId="18" applyNumberFormat="0" applyFill="0" applyAlignment="0" applyProtection="0">
      <alignment vertical="center"/>
    </xf>
    <xf numFmtId="0" fontId="47" fillId="21" borderId="0" applyNumberFormat="0" applyBorder="0" applyAlignment="0" applyProtection="0">
      <alignment vertical="center"/>
    </xf>
    <xf numFmtId="0" fontId="32" fillId="7" borderId="0" applyNumberFormat="0" applyBorder="0" applyAlignment="0" applyProtection="0">
      <alignment vertical="center"/>
    </xf>
    <xf numFmtId="0" fontId="44" fillId="0" borderId="0" applyNumberFormat="0" applyFill="0" applyBorder="0" applyAlignment="0" applyProtection="0">
      <alignment vertical="center"/>
    </xf>
    <xf numFmtId="0" fontId="32" fillId="2" borderId="0" applyNumberFormat="0" applyBorder="0" applyAlignment="0" applyProtection="0">
      <alignment vertical="center"/>
    </xf>
    <xf numFmtId="0" fontId="39" fillId="8" borderId="0" applyNumberFormat="0" applyBorder="0" applyAlignment="0" applyProtection="0">
      <alignment vertical="center"/>
    </xf>
    <xf numFmtId="0" fontId="39" fillId="3" borderId="0" applyNumberFormat="0" applyBorder="0" applyAlignment="0" applyProtection="0">
      <alignment vertical="center"/>
    </xf>
    <xf numFmtId="0" fontId="45" fillId="19" borderId="17" applyNumberFormat="0" applyAlignment="0" applyProtection="0">
      <alignment vertical="center"/>
    </xf>
    <xf numFmtId="192" fontId="51" fillId="0" borderId="0" applyFont="0" applyFill="0" applyBorder="0" applyAlignment="0" applyProtection="0"/>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2" fillId="2" borderId="0" applyNumberFormat="0" applyBorder="0" applyAlignment="0" applyProtection="0">
      <alignment vertical="center"/>
    </xf>
    <xf numFmtId="0" fontId="39" fillId="3" borderId="0" applyNumberFormat="0" applyBorder="0" applyAlignment="0" applyProtection="0">
      <alignment vertical="center"/>
    </xf>
    <xf numFmtId="0" fontId="32" fillId="14" borderId="0" applyNumberFormat="0" applyBorder="0" applyAlignment="0" applyProtection="0"/>
    <xf numFmtId="0" fontId="51" fillId="23" borderId="19" applyNumberFormat="0" applyFont="0" applyAlignment="0" applyProtection="0">
      <alignment vertical="center"/>
    </xf>
    <xf numFmtId="186" fontId="51" fillId="0" borderId="0" applyFont="0" applyFill="0" applyProtection="0"/>
    <xf numFmtId="0" fontId="39" fillId="12" borderId="0" applyNumberFormat="0" applyBorder="0" applyAlignment="0" applyProtection="0">
      <alignment vertical="center"/>
    </xf>
    <xf numFmtId="0" fontId="32" fillId="11" borderId="0" applyNumberFormat="0" applyBorder="0" applyAlignment="0" applyProtection="0">
      <alignment vertical="center"/>
    </xf>
    <xf numFmtId="0" fontId="42" fillId="10" borderId="16" applyNumberFormat="0" applyAlignment="0" applyProtection="0">
      <alignment vertical="center"/>
    </xf>
    <xf numFmtId="0" fontId="39" fillId="18" borderId="0" applyNumberFormat="0" applyBorder="0" applyAlignment="0" applyProtection="0">
      <alignment vertical="center"/>
    </xf>
    <xf numFmtId="0" fontId="43" fillId="16" borderId="0" applyNumberFormat="0" applyBorder="0" applyAlignment="0" applyProtection="0">
      <alignment vertical="center"/>
    </xf>
    <xf numFmtId="0" fontId="32" fillId="2" borderId="0" applyNumberFormat="0" applyBorder="0" applyAlignment="0" applyProtection="0">
      <alignment vertical="center"/>
    </xf>
    <xf numFmtId="0" fontId="39" fillId="3" borderId="0" applyNumberFormat="0" applyBorder="0" applyAlignment="0" applyProtection="0">
      <alignment vertical="center"/>
    </xf>
    <xf numFmtId="0" fontId="41" fillId="9" borderId="0" applyNumberFormat="0" applyBorder="0" applyAlignment="0" applyProtection="0">
      <alignment vertical="center"/>
    </xf>
    <xf numFmtId="0" fontId="39" fillId="9" borderId="0" applyNumberFormat="0" applyBorder="0" applyAlignment="0" applyProtection="0">
      <alignment vertical="center"/>
    </xf>
    <xf numFmtId="0" fontId="32" fillId="2" borderId="0" applyNumberFormat="0" applyBorder="0" applyAlignment="0" applyProtection="0">
      <alignment vertical="center"/>
    </xf>
    <xf numFmtId="0" fontId="57" fillId="20" borderId="0" applyNumberFormat="0" applyBorder="0" applyAlignment="0" applyProtection="0">
      <alignment vertical="center"/>
    </xf>
    <xf numFmtId="0" fontId="32" fillId="9" borderId="0" applyNumberFormat="0" applyBorder="0" applyAlignment="0" applyProtection="0">
      <alignment vertical="center"/>
    </xf>
    <xf numFmtId="0" fontId="39" fillId="7" borderId="0" applyNumberFormat="0" applyBorder="0" applyAlignment="0" applyProtection="0">
      <alignment vertical="center"/>
    </xf>
    <xf numFmtId="0" fontId="39" fillId="8" borderId="0" applyNumberFormat="0" applyBorder="0" applyAlignment="0" applyProtection="0">
      <alignment vertical="center"/>
    </xf>
    <xf numFmtId="0" fontId="39" fillId="7" borderId="0" applyNumberFormat="0" applyBorder="0" applyAlignment="0" applyProtection="0">
      <alignment vertical="center"/>
    </xf>
    <xf numFmtId="0" fontId="40" fillId="0" borderId="15" applyNumberFormat="0" applyFill="0" applyAlignment="0" applyProtection="0">
      <alignment vertical="center"/>
    </xf>
    <xf numFmtId="0" fontId="48" fillId="0" borderId="18" applyNumberFormat="0" applyFill="0" applyAlignment="0" applyProtection="0">
      <alignment vertical="center"/>
    </xf>
    <xf numFmtId="0" fontId="39" fillId="7" borderId="0" applyNumberFormat="0" applyBorder="0" applyAlignment="0" applyProtection="0">
      <alignment vertical="center"/>
    </xf>
    <xf numFmtId="0" fontId="39" fillId="12" borderId="0" applyNumberFormat="0" applyBorder="0" applyAlignment="0" applyProtection="0">
      <alignment vertical="center"/>
    </xf>
    <xf numFmtId="0" fontId="31" fillId="6" borderId="0" applyNumberFormat="0" applyBorder="0" applyAlignment="0" applyProtection="0"/>
    <xf numFmtId="0" fontId="32" fillId="4" borderId="0" applyNumberFormat="0" applyBorder="0" applyAlignment="0" applyProtection="0">
      <alignment vertical="center"/>
    </xf>
    <xf numFmtId="0" fontId="32" fillId="2" borderId="0" applyNumberFormat="0" applyBorder="0" applyAlignment="0" applyProtection="0">
      <alignment vertical="center"/>
    </xf>
    <xf numFmtId="0" fontId="39" fillId="5" borderId="0" applyNumberFormat="0" applyBorder="0" applyAlignment="0" applyProtection="0">
      <alignment vertical="center"/>
    </xf>
    <xf numFmtId="0" fontId="39" fillId="3" borderId="0" applyNumberFormat="0" applyBorder="0" applyAlignment="0" applyProtection="0">
      <alignment vertical="center"/>
    </xf>
    <xf numFmtId="0" fontId="44" fillId="0" borderId="0" applyNumberFormat="0" applyFill="0" applyBorder="0" applyAlignment="0" applyProtection="0">
      <alignment vertical="center"/>
    </xf>
    <xf numFmtId="0" fontId="32" fillId="14" borderId="0" applyNumberFormat="0" applyBorder="0" applyAlignment="0" applyProtection="0"/>
    <xf numFmtId="0" fontId="39" fillId="7" borderId="0" applyNumberFormat="0" applyBorder="0" applyAlignment="0" applyProtection="0">
      <alignment vertical="center"/>
    </xf>
    <xf numFmtId="0" fontId="39" fillId="5" borderId="0" applyNumberFormat="0" applyBorder="0" applyAlignment="0" applyProtection="0">
      <alignment vertical="center"/>
    </xf>
    <xf numFmtId="0" fontId="39" fillId="5" borderId="0" applyNumberFormat="0" applyBorder="0" applyAlignment="0" applyProtection="0">
      <alignment vertical="center"/>
    </xf>
    <xf numFmtId="0" fontId="32" fillId="13" borderId="0" applyNumberFormat="0" applyBorder="0" applyAlignment="0" applyProtection="0"/>
    <xf numFmtId="0" fontId="32" fillId="16" borderId="0" applyNumberFormat="0" applyBorder="0" applyAlignment="0" applyProtection="0">
      <alignment vertical="center"/>
    </xf>
    <xf numFmtId="0" fontId="32" fillId="9" borderId="0" applyNumberFormat="0" applyBorder="0" applyAlignment="0" applyProtection="0">
      <alignment vertical="center"/>
    </xf>
    <xf numFmtId="0" fontId="32" fillId="4" borderId="0" applyNumberFormat="0" applyBorder="0" applyAlignment="0" applyProtection="0">
      <alignment vertical="center"/>
    </xf>
    <xf numFmtId="0" fontId="39" fillId="7" borderId="0" applyNumberFormat="0" applyBorder="0" applyAlignment="0" applyProtection="0">
      <alignment vertical="center"/>
    </xf>
    <xf numFmtId="0" fontId="44" fillId="0" borderId="0" applyNumberFormat="0" applyFill="0" applyBorder="0" applyAlignment="0" applyProtection="0">
      <alignment vertical="center"/>
    </xf>
    <xf numFmtId="0" fontId="32" fillId="14" borderId="0" applyNumberFormat="0" applyBorder="0" applyAlignment="0" applyProtection="0"/>
    <xf numFmtId="0" fontId="32" fillId="4" borderId="0" applyNumberFormat="0" applyBorder="0" applyAlignment="0" applyProtection="0">
      <alignment vertical="center"/>
    </xf>
    <xf numFmtId="0" fontId="32" fillId="2" borderId="0" applyNumberFormat="0" applyBorder="0" applyAlignment="0" applyProtection="0">
      <alignment vertical="center"/>
    </xf>
    <xf numFmtId="0" fontId="39" fillId="3" borderId="0" applyNumberFormat="0" applyBorder="0" applyAlignment="0" applyProtection="0">
      <alignment vertical="center"/>
    </xf>
    <xf numFmtId="0" fontId="39" fillId="5" borderId="0" applyNumberFormat="0" applyBorder="0" applyAlignment="0" applyProtection="0">
      <alignment vertical="center"/>
    </xf>
    <xf numFmtId="0" fontId="39" fillId="19" borderId="0" applyNumberFormat="0" applyBorder="0" applyAlignment="0" applyProtection="0"/>
    <xf numFmtId="0" fontId="51" fillId="23" borderId="19" applyNumberFormat="0" applyFont="0" applyAlignment="0" applyProtection="0">
      <alignment vertical="center"/>
    </xf>
    <xf numFmtId="0" fontId="39" fillId="15" borderId="0" applyNumberFormat="0" applyBorder="0" applyAlignment="0" applyProtection="0">
      <alignment vertical="center"/>
    </xf>
    <xf numFmtId="0" fontId="39" fillId="7" borderId="0" applyNumberFormat="0" applyBorder="0" applyAlignment="0" applyProtection="0">
      <alignment vertical="center"/>
    </xf>
    <xf numFmtId="0" fontId="32" fillId="14" borderId="0" applyNumberFormat="0" applyBorder="0" applyAlignment="0" applyProtection="0"/>
    <xf numFmtId="0" fontId="39" fillId="3" borderId="0" applyNumberFormat="0" applyBorder="0" applyAlignment="0" applyProtection="0">
      <alignment vertical="center"/>
    </xf>
    <xf numFmtId="0" fontId="31" fillId="0" borderId="22" applyNumberFormat="0" applyFill="0" applyAlignment="0" applyProtection="0">
      <alignment vertical="center"/>
    </xf>
    <xf numFmtId="0" fontId="32" fillId="2" borderId="0" applyNumberFormat="0" applyBorder="0" applyAlignment="0" applyProtection="0">
      <alignment vertical="center"/>
    </xf>
  </cellStyleXfs>
  <cellXfs count="349">
    <xf numFmtId="0" fontId="0" fillId="0" borderId="0" xfId="0" applyFont="1" applyAlignment="1">
      <alignment vertical="center"/>
    </xf>
    <xf numFmtId="0" fontId="1" fillId="0" borderId="0" xfId="0" applyFont="1" applyFill="1" applyBorder="1" applyAlignment="1">
      <alignment vertical="center"/>
    </xf>
    <xf numFmtId="198" fontId="1"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vertical="center"/>
    </xf>
    <xf numFmtId="198" fontId="2" fillId="0" borderId="0" xfId="0" applyNumberFormat="1" applyFont="1" applyFill="1" applyBorder="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0" xfId="0" applyFont="1" applyFill="1" applyBorder="1" applyAlignment="1">
      <alignment vertical="center"/>
    </xf>
    <xf numFmtId="209" fontId="6" fillId="0" borderId="0" xfId="0" applyNumberFormat="1" applyFont="1" applyFill="1" applyBorder="1" applyAlignment="1" applyProtection="1">
      <alignment horizontal="center" vertical="center" wrapText="1"/>
    </xf>
    <xf numFmtId="209" fontId="7" fillId="0" borderId="1" xfId="0" applyNumberFormat="1" applyFont="1" applyFill="1" applyBorder="1" applyAlignment="1" applyProtection="1">
      <alignment horizontal="center" vertical="center" wrapText="1"/>
    </xf>
    <xf numFmtId="209" fontId="8" fillId="0" borderId="1" xfId="0" applyNumberFormat="1" applyFont="1" applyFill="1" applyBorder="1" applyAlignment="1" applyProtection="1">
      <alignment horizontal="center" vertical="center" wrapText="1"/>
    </xf>
    <xf numFmtId="198" fontId="8" fillId="0" borderId="1" xfId="0" applyNumberFormat="1" applyFont="1" applyFill="1" applyBorder="1" applyAlignment="1" applyProtection="1">
      <alignment horizontal="center" vertical="center" wrapText="1"/>
    </xf>
    <xf numFmtId="198" fontId="9" fillId="0" borderId="1" xfId="0" applyNumberFormat="1" applyFont="1" applyFill="1" applyBorder="1" applyAlignment="1" applyProtection="1">
      <alignment horizontal="center" vertical="center" wrapText="1"/>
    </xf>
    <xf numFmtId="210" fontId="8" fillId="0" borderId="1" xfId="1864" applyNumberFormat="1" applyFont="1" applyFill="1" applyBorder="1" applyAlignment="1" applyProtection="1">
      <alignment horizontal="center" vertical="center" wrapText="1"/>
    </xf>
    <xf numFmtId="210" fontId="9" fillId="0" borderId="1" xfId="1864"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198" fontId="9"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0" fillId="0" borderId="1" xfId="0" applyFont="1" applyFill="1" applyBorder="1" applyAlignment="1">
      <alignment vertical="center" wrapText="1"/>
    </xf>
    <xf numFmtId="209" fontId="10"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vertical="center" wrapText="1"/>
    </xf>
    <xf numFmtId="209" fontId="11" fillId="0" borderId="1" xfId="0" applyNumberFormat="1" applyFont="1" applyFill="1" applyBorder="1" applyAlignment="1" applyProtection="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209" fontId="12" fillId="0" borderId="1" xfId="0" applyNumberFormat="1" applyFont="1" applyFill="1" applyBorder="1" applyAlignment="1">
      <alignment horizontal="center" vertical="center"/>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vertical="center" wrapText="1"/>
    </xf>
    <xf numFmtId="198" fontId="9" fillId="0" borderId="1" xfId="0" applyNumberFormat="1" applyFont="1" applyFill="1" applyBorder="1" applyAlignment="1" applyProtection="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vertical="center" wrapText="1"/>
    </xf>
    <xf numFmtId="198" fontId="13" fillId="0" borderId="1" xfId="0" applyNumberFormat="1" applyFont="1" applyFill="1" applyBorder="1" applyAlignment="1">
      <alignment horizontal="center" vertical="center"/>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49" fontId="15" fillId="0" borderId="1" xfId="0" applyNumberFormat="1" applyFont="1" applyFill="1" applyBorder="1" applyAlignment="1" applyProtection="1">
      <alignment horizontal="center" vertical="center" wrapText="1"/>
    </xf>
    <xf numFmtId="49" fontId="15" fillId="0" borderId="1" xfId="0" applyNumberFormat="1" applyFont="1" applyFill="1" applyBorder="1" applyAlignment="1" applyProtection="1">
      <alignment vertical="center" wrapText="1"/>
    </xf>
    <xf numFmtId="198"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198" fontId="15" fillId="0" borderId="1" xfId="0" applyNumberFormat="1" applyFont="1" applyFill="1" applyBorder="1" applyAlignment="1" applyProtection="1">
      <alignment horizontal="center" vertical="center"/>
    </xf>
    <xf numFmtId="0" fontId="16" fillId="0" borderId="1" xfId="0" applyFont="1" applyFill="1" applyBorder="1" applyAlignment="1">
      <alignment horizontal="center" vertical="center" wrapText="1"/>
    </xf>
    <xf numFmtId="209" fontId="17" fillId="0" borderId="0" xfId="0" applyNumberFormat="1" applyFont="1" applyFill="1" applyBorder="1" applyAlignment="1" applyProtection="1">
      <alignment vertical="center" wrapText="1"/>
    </xf>
    <xf numFmtId="198" fontId="15" fillId="0" borderId="1" xfId="0" applyNumberFormat="1" applyFont="1" applyFill="1" applyBorder="1" applyAlignment="1" applyProtection="1">
      <alignment horizontal="center" vertical="center" wrapText="1"/>
    </xf>
    <xf numFmtId="198" fontId="7" fillId="0" borderId="1" xfId="0" applyNumberFormat="1" applyFont="1" applyFill="1" applyBorder="1" applyAlignment="1" applyProtection="1">
      <alignment horizontal="center" vertical="center" wrapText="1"/>
    </xf>
    <xf numFmtId="209" fontId="14" fillId="0" borderId="1" xfId="0" applyNumberFormat="1" applyFont="1" applyFill="1" applyBorder="1" applyAlignment="1">
      <alignment horizontal="center" vertical="center" wrapText="1"/>
    </xf>
    <xf numFmtId="209" fontId="1" fillId="0" borderId="1" xfId="0" applyNumberFormat="1" applyFont="1" applyFill="1" applyBorder="1" applyAlignment="1">
      <alignment horizontal="center" vertical="center"/>
    </xf>
    <xf numFmtId="198" fontId="14" fillId="0" borderId="1" xfId="0" applyNumberFormat="1" applyFont="1" applyFill="1" applyBorder="1" applyAlignment="1">
      <alignment horizontal="center" vertical="center" wrapText="1"/>
    </xf>
    <xf numFmtId="198" fontId="9" fillId="0" borderId="1" xfId="0" applyNumberFormat="1" applyFont="1" applyFill="1" applyBorder="1" applyAlignment="1">
      <alignment horizontal="right" vertical="center"/>
    </xf>
    <xf numFmtId="209" fontId="18" fillId="0" borderId="1" xfId="0" applyNumberFormat="1" applyFont="1" applyFill="1" applyBorder="1" applyAlignment="1" applyProtection="1">
      <alignment horizontal="center" vertical="center" wrapText="1"/>
    </xf>
    <xf numFmtId="198" fontId="9" fillId="0" borderId="1" xfId="0" applyNumberFormat="1" applyFont="1" applyFill="1" applyBorder="1" applyAlignment="1">
      <alignment horizontal="center" vertical="center" wrapText="1"/>
    </xf>
    <xf numFmtId="209" fontId="19" fillId="0" borderId="0" xfId="0" applyNumberFormat="1" applyFont="1" applyFill="1" applyBorder="1" applyAlignment="1" applyProtection="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198" fontId="21"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9" fillId="0" borderId="1" xfId="0" applyFont="1" applyFill="1" applyBorder="1" applyAlignment="1" applyProtection="1">
      <alignment horizontal="left" vertical="top" wrapText="1"/>
    </xf>
    <xf numFmtId="0" fontId="22" fillId="0" borderId="1" xfId="0" applyFont="1" applyFill="1" applyBorder="1" applyAlignment="1">
      <alignment horizontal="left" vertical="top" wrapText="1"/>
    </xf>
    <xf numFmtId="209" fontId="9" fillId="0" borderId="1" xfId="0" applyNumberFormat="1" applyFont="1" applyFill="1" applyBorder="1" applyAlignment="1">
      <alignment horizontal="left" vertical="top" wrapText="1"/>
    </xf>
    <xf numFmtId="0" fontId="13" fillId="0" borderId="1" xfId="0" applyFont="1" applyFill="1" applyBorder="1" applyAlignment="1">
      <alignment horizontal="left" vertical="top" wrapText="1"/>
    </xf>
    <xf numFmtId="0" fontId="13" fillId="0" borderId="1" xfId="0" applyFont="1" applyFill="1" applyBorder="1" applyAlignment="1">
      <alignment horizontal="left" vertical="center" wrapText="1"/>
    </xf>
    <xf numFmtId="0" fontId="7" fillId="0" borderId="0" xfId="264" applyFont="1" applyFill="1"/>
    <xf numFmtId="0" fontId="18" fillId="0" borderId="0" xfId="264" applyFont="1" applyFill="1" applyAlignment="1">
      <alignment vertical="center"/>
    </xf>
    <xf numFmtId="0" fontId="18" fillId="0" borderId="0" xfId="264" applyFont="1" applyFill="1" applyAlignment="1">
      <alignment horizontal="left" wrapText="1"/>
    </xf>
    <xf numFmtId="0" fontId="18" fillId="0" borderId="0" xfId="264" applyFont="1" applyFill="1" applyAlignment="1">
      <alignment horizontal="center" vertical="center"/>
    </xf>
    <xf numFmtId="0" fontId="18" fillId="0" borderId="0" xfId="264" applyFont="1" applyFill="1"/>
    <xf numFmtId="0" fontId="23" fillId="0" borderId="0" xfId="264" applyFont="1" applyFill="1" applyAlignment="1">
      <alignment horizontal="left" wrapText="1"/>
    </xf>
    <xf numFmtId="183" fontId="24" fillId="0" borderId="0" xfId="203" applyNumberFormat="1" applyFont="1" applyFill="1" applyAlignment="1">
      <alignment horizontal="center" vertical="center"/>
    </xf>
    <xf numFmtId="193" fontId="18" fillId="0" borderId="0" xfId="362" applyNumberFormat="1" applyFont="1" applyFill="1" applyBorder="1" applyAlignment="1">
      <alignment horizontal="left" vertical="center" wrapText="1"/>
    </xf>
    <xf numFmtId="196" fontId="18" fillId="0" borderId="1" xfId="1924" applyFont="1" applyFill="1" applyBorder="1" applyAlignment="1">
      <alignment horizontal="center" vertical="center" wrapText="1"/>
    </xf>
    <xf numFmtId="0" fontId="0" fillId="0" borderId="1" xfId="0" applyFont="1" applyFill="1" applyBorder="1" applyAlignment="1">
      <alignment horizontal="center" vertical="center" wrapText="1"/>
    </xf>
    <xf numFmtId="196" fontId="7" fillId="0" borderId="1" xfId="1924" applyFont="1" applyFill="1" applyBorder="1" applyAlignment="1">
      <alignment horizontal="center" vertical="center" wrapText="1"/>
    </xf>
    <xf numFmtId="193" fontId="25" fillId="0" borderId="1" xfId="0" applyNumberFormat="1" applyFont="1" applyFill="1" applyBorder="1" applyAlignment="1">
      <alignment horizontal="center" vertical="center" wrapText="1"/>
    </xf>
    <xf numFmtId="193" fontId="25" fillId="0" borderId="1" xfId="264" applyNumberFormat="1" applyFont="1" applyFill="1" applyBorder="1" applyAlignment="1">
      <alignment horizontal="center" vertical="center"/>
    </xf>
    <xf numFmtId="4" fontId="18" fillId="0" borderId="1" xfId="0" applyNumberFormat="1" applyFont="1" applyFill="1" applyBorder="1" applyAlignment="1">
      <alignment horizontal="center" vertical="center" wrapText="1"/>
    </xf>
    <xf numFmtId="3" fontId="25" fillId="0" borderId="1" xfId="264" applyNumberFormat="1" applyFont="1" applyFill="1" applyBorder="1" applyAlignment="1">
      <alignment horizontal="center" vertical="center"/>
    </xf>
    <xf numFmtId="3" fontId="0" fillId="0" borderId="1" xfId="264" applyNumberFormat="1" applyFont="1" applyFill="1" applyBorder="1" applyAlignment="1">
      <alignment horizontal="center" vertical="center"/>
    </xf>
    <xf numFmtId="3" fontId="26" fillId="0" borderId="1" xfId="0" applyNumberFormat="1" applyFont="1" applyFill="1" applyBorder="1" applyAlignment="1">
      <alignment horizontal="center" vertical="center"/>
    </xf>
    <xf numFmtId="3" fontId="0"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3" fontId="28"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3" fontId="18" fillId="0" borderId="1" xfId="264" applyNumberFormat="1" applyFont="1" applyFill="1" applyBorder="1" applyAlignment="1">
      <alignment horizontal="center" vertical="center"/>
    </xf>
    <xf numFmtId="4" fontId="7" fillId="0" borderId="1" xfId="0" applyNumberFormat="1" applyFont="1" applyFill="1" applyBorder="1" applyAlignment="1">
      <alignment horizontal="center" vertical="center" wrapText="1"/>
    </xf>
    <xf numFmtId="0" fontId="27" fillId="0" borderId="1" xfId="0" applyFont="1" applyBorder="1" applyAlignment="1">
      <alignment horizontal="center" vertical="center"/>
    </xf>
    <xf numFmtId="3" fontId="7" fillId="0" borderId="1" xfId="264" applyNumberFormat="1" applyFont="1" applyFill="1" applyBorder="1" applyAlignment="1">
      <alignment horizontal="center" vertical="center"/>
    </xf>
    <xf numFmtId="193" fontId="7" fillId="0" borderId="1" xfId="264" applyNumberFormat="1" applyFont="1" applyBorder="1" applyAlignment="1">
      <alignment horizontal="center" vertical="center"/>
    </xf>
    <xf numFmtId="193" fontId="18" fillId="0" borderId="2" xfId="264" applyNumberFormat="1" applyFont="1" applyBorder="1" applyAlignment="1">
      <alignment horizontal="center" vertical="center"/>
    </xf>
    <xf numFmtId="0" fontId="18" fillId="0" borderId="1" xfId="264" applyFont="1" applyFill="1" applyBorder="1" applyAlignment="1">
      <alignment horizontal="center" vertical="center" wrapText="1"/>
    </xf>
    <xf numFmtId="0" fontId="18" fillId="0" borderId="1" xfId="264" applyFont="1" applyFill="1" applyBorder="1" applyAlignment="1">
      <alignment horizontal="center" vertical="center"/>
    </xf>
    <xf numFmtId="0" fontId="18" fillId="0" borderId="0" xfId="264" applyFont="1" applyFill="1" applyAlignment="1">
      <alignment horizontal="center"/>
    </xf>
    <xf numFmtId="0" fontId="7" fillId="0" borderId="1" xfId="264" applyFont="1" applyFill="1" applyBorder="1" applyAlignment="1">
      <alignment vertical="center"/>
    </xf>
    <xf numFmtId="193" fontId="7" fillId="0" borderId="0" xfId="264" applyNumberFormat="1" applyFont="1" applyFill="1"/>
    <xf numFmtId="0" fontId="18" fillId="0" borderId="1" xfId="264" applyFont="1" applyFill="1" applyBorder="1" applyAlignment="1">
      <alignment vertical="center"/>
    </xf>
    <xf numFmtId="0" fontId="0" fillId="0" borderId="0" xfId="0" applyFont="1" applyFill="1" applyAlignment="1">
      <alignment vertical="center"/>
    </xf>
    <xf numFmtId="0" fontId="23" fillId="0" borderId="0" xfId="0" applyFont="1" applyFill="1" applyAlignment="1">
      <alignment vertical="center"/>
    </xf>
    <xf numFmtId="0" fontId="24" fillId="0" borderId="0" xfId="0" applyFont="1" applyFill="1" applyAlignment="1">
      <alignment horizontal="center" vertical="center"/>
    </xf>
    <xf numFmtId="0" fontId="18" fillId="0" borderId="0" xfId="0" applyFont="1" applyFill="1" applyAlignment="1">
      <alignment vertical="center"/>
    </xf>
    <xf numFmtId="0" fontId="25" fillId="0" borderId="2" xfId="0" applyFont="1" applyFill="1" applyBorder="1" applyAlignment="1">
      <alignment horizontal="center" vertical="center"/>
    </xf>
    <xf numFmtId="0" fontId="25" fillId="0" borderId="3" xfId="0" applyFont="1" applyFill="1" applyBorder="1" applyAlignment="1">
      <alignment horizontal="center" vertical="center"/>
    </xf>
    <xf numFmtId="0" fontId="7" fillId="0" borderId="1"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7" fillId="0" borderId="5"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wrapText="1"/>
      <protection locked="0"/>
    </xf>
    <xf numFmtId="0" fontId="29" fillId="0" borderId="1" xfId="195" applyFont="1" applyFill="1" applyBorder="1" applyAlignment="1" applyProtection="1">
      <alignment horizontal="justify" vertical="center" wrapText="1"/>
      <protection locked="0"/>
    </xf>
    <xf numFmtId="193" fontId="25" fillId="0" borderId="1" xfId="0" applyNumberFormat="1" applyFont="1" applyFill="1" applyBorder="1" applyAlignment="1">
      <alignment horizontal="right" vertical="center"/>
    </xf>
    <xf numFmtId="0" fontId="30" fillId="0" borderId="1" xfId="195" applyFont="1" applyFill="1" applyBorder="1" applyAlignment="1" applyProtection="1">
      <alignment horizontal="justify" vertical="center" wrapText="1"/>
      <protection locked="0"/>
    </xf>
    <xf numFmtId="193" fontId="0" fillId="0" borderId="1" xfId="0" applyNumberFormat="1" applyFont="1" applyFill="1" applyBorder="1" applyAlignment="1">
      <alignment horizontal="right" vertical="center"/>
    </xf>
    <xf numFmtId="193" fontId="0" fillId="0" borderId="1" xfId="0" applyNumberFormat="1" applyFont="1" applyFill="1" applyBorder="1" applyAlignment="1">
      <alignment vertical="center"/>
    </xf>
    <xf numFmtId="0" fontId="30" fillId="0" borderId="1" xfId="195" applyFont="1" applyFill="1" applyBorder="1" applyAlignment="1" applyProtection="1">
      <alignment horizontal="left" vertical="center" wrapText="1" indent="1"/>
      <protection locked="0"/>
    </xf>
    <xf numFmtId="0" fontId="18" fillId="0" borderId="1" xfId="195" applyFont="1" applyFill="1" applyBorder="1" applyAlignment="1" applyProtection="1">
      <alignment horizontal="justify" vertical="center" wrapText="1"/>
      <protection locked="0"/>
    </xf>
    <xf numFmtId="193" fontId="31" fillId="0" borderId="7" xfId="227" applyNumberFormat="1" applyFont="1" applyFill="1" applyBorder="1" applyAlignment="1">
      <alignment horizontal="right" vertical="center"/>
    </xf>
    <xf numFmtId="193" fontId="32" fillId="0" borderId="7" xfId="227" applyNumberFormat="1" applyFont="1" applyFill="1" applyBorder="1" applyAlignment="1">
      <alignment horizontal="right" vertical="center"/>
    </xf>
    <xf numFmtId="0" fontId="25" fillId="0" borderId="1" xfId="0" applyFont="1" applyFill="1" applyBorder="1" applyAlignment="1">
      <alignment horizontal="center" vertical="center"/>
    </xf>
    <xf numFmtId="0" fontId="0" fillId="0" borderId="0" xfId="0" applyFont="1" applyFill="1" applyBorder="1" applyAlignment="1">
      <alignment vertical="center"/>
    </xf>
    <xf numFmtId="193" fontId="0" fillId="0" borderId="0" xfId="0" applyNumberFormat="1" applyFont="1" applyFill="1" applyAlignment="1">
      <alignment vertical="center"/>
    </xf>
    <xf numFmtId="0" fontId="29" fillId="0" borderId="0" xfId="870" applyFont="1" applyFill="1" applyBorder="1" applyAlignment="1" applyProtection="1">
      <alignment horizontal="justify" vertical="center" wrapText="1"/>
      <protection locked="0"/>
    </xf>
    <xf numFmtId="0" fontId="29" fillId="0" borderId="0" xfId="870" applyFont="1" applyFill="1" applyAlignment="1" applyProtection="1">
      <alignment horizontal="justify" vertical="center" wrapText="1"/>
      <protection locked="0"/>
    </xf>
    <xf numFmtId="0" fontId="30" fillId="0" borderId="0" xfId="195" applyFont="1" applyFill="1" applyBorder="1" applyAlignment="1" applyProtection="1">
      <alignment horizontal="justify" vertical="center" wrapText="1"/>
      <protection locked="0"/>
    </xf>
    <xf numFmtId="0" fontId="30" fillId="0" borderId="0" xfId="195" applyFont="1" applyFill="1" applyAlignment="1" applyProtection="1">
      <alignment horizontal="justify" vertical="center" wrapText="1"/>
      <protection locked="0"/>
    </xf>
    <xf numFmtId="0" fontId="30" fillId="0" borderId="0" xfId="195" applyFont="1" applyFill="1" applyBorder="1" applyAlignment="1" applyProtection="1">
      <alignment horizontal="left" vertical="center" wrapText="1" indent="1"/>
      <protection locked="0"/>
    </xf>
    <xf numFmtId="0" fontId="30" fillId="0" borderId="0" xfId="195" applyFont="1" applyFill="1" applyAlignment="1" applyProtection="1">
      <alignment horizontal="left" vertical="center" wrapText="1" indent="1"/>
      <protection locked="0"/>
    </xf>
    <xf numFmtId="193" fontId="18" fillId="0" borderId="0" xfId="0" applyNumberFormat="1" applyFont="1" applyFill="1" applyBorder="1" applyAlignment="1" applyProtection="1">
      <alignment vertical="center"/>
    </xf>
    <xf numFmtId="193" fontId="18" fillId="0" borderId="0" xfId="0" applyNumberFormat="1" applyFont="1" applyFill="1" applyAlignment="1" applyProtection="1">
      <alignment vertical="center"/>
    </xf>
    <xf numFmtId="0" fontId="25" fillId="0" borderId="8" xfId="0" applyFont="1" applyFill="1" applyBorder="1" applyAlignment="1">
      <alignment horizontal="center" vertical="center"/>
    </xf>
    <xf numFmtId="0" fontId="29" fillId="0" borderId="2" xfId="195" applyFont="1" applyFill="1" applyBorder="1" applyAlignment="1" applyProtection="1">
      <alignment horizontal="justify" vertical="center" wrapText="1"/>
      <protection locked="0"/>
    </xf>
    <xf numFmtId="193" fontId="25" fillId="0" borderId="1" xfId="0" applyNumberFormat="1" applyFont="1" applyFill="1" applyBorder="1" applyAlignment="1">
      <alignment vertical="center"/>
    </xf>
    <xf numFmtId="0" fontId="0" fillId="0" borderId="2" xfId="0" applyFont="1" applyFill="1" applyBorder="1" applyAlignment="1">
      <alignment vertical="center"/>
    </xf>
    <xf numFmtId="0" fontId="0" fillId="0" borderId="2" xfId="0" applyFill="1" applyBorder="1" applyAlignment="1">
      <alignment vertical="center"/>
    </xf>
    <xf numFmtId="0" fontId="0" fillId="0" borderId="2" xfId="0" applyFont="1" applyFill="1" applyBorder="1" applyAlignment="1">
      <alignment horizontal="left" vertical="center"/>
    </xf>
    <xf numFmtId="0" fontId="0" fillId="0" borderId="9" xfId="0" applyFont="1" applyFill="1" applyBorder="1" applyAlignment="1">
      <alignment horizontal="left" vertical="center"/>
    </xf>
    <xf numFmtId="193" fontId="0" fillId="0" borderId="4" xfId="0" applyNumberFormat="1" applyFont="1" applyFill="1" applyBorder="1" applyAlignment="1">
      <alignment vertical="center"/>
    </xf>
    <xf numFmtId="0" fontId="0" fillId="0" borderId="1" xfId="0" applyFont="1" applyFill="1" applyBorder="1" applyAlignment="1">
      <alignment horizontal="left" vertical="center"/>
    </xf>
    <xf numFmtId="0" fontId="0" fillId="0" borderId="1" xfId="0" applyFont="1" applyFill="1" applyBorder="1" applyAlignment="1">
      <alignment vertical="center"/>
    </xf>
    <xf numFmtId="0" fontId="0" fillId="0" borderId="10" xfId="0" applyFont="1" applyFill="1" applyBorder="1" applyAlignment="1">
      <alignment vertical="center"/>
    </xf>
    <xf numFmtId="193" fontId="0" fillId="0" borderId="6" xfId="0" applyNumberFormat="1" applyFont="1" applyFill="1" applyBorder="1" applyAlignment="1">
      <alignment vertical="center"/>
    </xf>
    <xf numFmtId="0" fontId="29" fillId="0" borderId="9" xfId="195" applyFont="1" applyFill="1" applyBorder="1" applyAlignment="1" applyProtection="1">
      <alignment horizontal="justify" vertical="center" wrapText="1"/>
      <protection locked="0"/>
    </xf>
    <xf numFmtId="0" fontId="7" fillId="0" borderId="1" xfId="0" applyFont="1" applyFill="1" applyBorder="1" applyAlignment="1" applyProtection="1">
      <alignment horizontal="center" vertical="center" wrapText="1"/>
      <protection locked="0"/>
    </xf>
    <xf numFmtId="4" fontId="0" fillId="0" borderId="0" xfId="0" applyNumberFormat="1" applyFill="1" applyAlignment="1">
      <alignment vertical="center"/>
    </xf>
    <xf numFmtId="189" fontId="0" fillId="0" borderId="0" xfId="0" applyNumberFormat="1" applyFont="1" applyFill="1" applyAlignment="1">
      <alignment vertical="center"/>
    </xf>
    <xf numFmtId="0" fontId="18" fillId="0" borderId="0" xfId="0" applyFont="1" applyFill="1"/>
    <xf numFmtId="0" fontId="7" fillId="0" borderId="0" xfId="0" applyFont="1" applyFill="1"/>
    <xf numFmtId="0" fontId="0" fillId="0" borderId="0" xfId="0" applyFill="1"/>
    <xf numFmtId="0" fontId="33" fillId="0" borderId="0" xfId="87" applyFont="1" applyFill="1" applyAlignment="1">
      <alignment vertical="center"/>
    </xf>
    <xf numFmtId="0" fontId="30" fillId="0" borderId="0" xfId="87" applyFont="1" applyFill="1" applyAlignment="1">
      <alignment vertical="center"/>
    </xf>
    <xf numFmtId="0" fontId="0" fillId="0" borderId="0" xfId="0" applyFill="1" applyAlignment="1">
      <alignment vertical="center"/>
    </xf>
    <xf numFmtId="0" fontId="18" fillId="0" borderId="1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 xfId="0" applyFont="1" applyFill="1" applyBorder="1" applyAlignment="1">
      <alignment horizontal="center" vertical="center"/>
    </xf>
    <xf numFmtId="193" fontId="18" fillId="0" borderId="1" xfId="0" applyNumberFormat="1" applyFont="1" applyFill="1" applyBorder="1"/>
    <xf numFmtId="193" fontId="0" fillId="0" borderId="1" xfId="1924" applyNumberFormat="1" applyFont="1" applyFill="1" applyBorder="1" applyAlignment="1">
      <alignment vertical="center"/>
    </xf>
    <xf numFmtId="193" fontId="7" fillId="0" borderId="1" xfId="0" applyNumberFormat="1" applyFont="1" applyFill="1" applyBorder="1"/>
    <xf numFmtId="0" fontId="25" fillId="0" borderId="1" xfId="0" applyFont="1" applyFill="1" applyBorder="1" applyAlignment="1">
      <alignment horizontal="left" vertical="center"/>
    </xf>
    <xf numFmtId="0" fontId="34" fillId="0" borderId="0" xfId="0" applyFont="1" applyFill="1"/>
    <xf numFmtId="0" fontId="0" fillId="0" borderId="8"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6" xfId="0" applyFont="1" applyFill="1" applyBorder="1" applyAlignment="1">
      <alignment horizontal="center" vertical="center" wrapText="1"/>
    </xf>
    <xf numFmtId="184" fontId="0" fillId="0" borderId="0" xfId="0" applyNumberFormat="1" applyFill="1"/>
    <xf numFmtId="193" fontId="0" fillId="0" borderId="5" xfId="0" applyNumberFormat="1" applyFont="1" applyFill="1" applyBorder="1" applyAlignment="1">
      <alignment vertical="center"/>
    </xf>
    <xf numFmtId="193" fontId="0" fillId="0" borderId="1" xfId="0" applyNumberFormat="1" applyFont="1" applyFill="1" applyBorder="1" applyAlignment="1">
      <alignment horizontal="center" vertical="center"/>
    </xf>
    <xf numFmtId="193" fontId="25" fillId="0" borderId="1" xfId="0" applyNumberFormat="1" applyFont="1" applyFill="1" applyBorder="1" applyAlignment="1">
      <alignment horizontal="center" vertical="center"/>
    </xf>
    <xf numFmtId="193" fontId="0" fillId="0" borderId="1" xfId="0" applyNumberFormat="1" applyFont="1" applyFill="1" applyBorder="1" applyAlignment="1">
      <alignment horizontal="left" vertical="center"/>
    </xf>
    <xf numFmtId="0" fontId="25" fillId="0" borderId="0" xfId="0" applyFont="1" applyFill="1" applyAlignment="1">
      <alignment horizontal="center"/>
    </xf>
    <xf numFmtId="0" fontId="18" fillId="0" borderId="0" xfId="0" applyFont="1" applyFill="1" applyAlignment="1">
      <alignment horizontal="right" vertical="center"/>
    </xf>
    <xf numFmtId="209" fontId="25" fillId="0" borderId="0" xfId="0" applyNumberFormat="1" applyFont="1" applyFill="1" applyAlignment="1">
      <alignment horizontal="center"/>
    </xf>
    <xf numFmtId="0" fontId="25" fillId="0" borderId="0" xfId="0" applyFont="1" applyFill="1" applyAlignment="1">
      <alignment vertical="center"/>
    </xf>
    <xf numFmtId="0" fontId="0" fillId="0" borderId="0" xfId="2132" applyFill="1" applyAlignment="1">
      <alignment horizontal="center"/>
    </xf>
    <xf numFmtId="0" fontId="25" fillId="0" borderId="0" xfId="0" applyFont="1" applyFill="1" applyAlignment="1">
      <alignment horizontal="center" vertical="center"/>
    </xf>
    <xf numFmtId="0" fontId="0" fillId="0" borderId="0" xfId="0" applyFont="1" applyFill="1" applyAlignment="1">
      <alignment horizontal="center" vertical="center"/>
    </xf>
    <xf numFmtId="0" fontId="25" fillId="0" borderId="0" xfId="2132" applyFont="1" applyFill="1" applyAlignment="1">
      <alignment horizontal="center"/>
    </xf>
    <xf numFmtId="193" fontId="25" fillId="0" borderId="0" xfId="2132" applyNumberFormat="1" applyFont="1" applyFill="1" applyAlignment="1">
      <alignment horizontal="center"/>
    </xf>
    <xf numFmtId="0" fontId="24" fillId="0" borderId="0" xfId="0" applyFont="1" applyFill="1" applyAlignment="1">
      <alignment horizontal="center" vertical="top"/>
    </xf>
    <xf numFmtId="0" fontId="18" fillId="0" borderId="11" xfId="0" applyFont="1" applyFill="1" applyBorder="1" applyAlignment="1">
      <alignment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18" fillId="0" borderId="1" xfId="565" applyFont="1" applyFill="1" applyBorder="1"/>
    <xf numFmtId="193" fontId="25" fillId="0" borderId="1" xfId="2132" applyNumberFormat="1" applyFont="1" applyFill="1" applyBorder="1" applyAlignment="1">
      <alignment horizontal="center"/>
    </xf>
    <xf numFmtId="193" fontId="0" fillId="0" borderId="1" xfId="2132" applyNumberFormat="1" applyFill="1" applyBorder="1" applyAlignment="1">
      <alignment horizontal="center"/>
    </xf>
    <xf numFmtId="0" fontId="18" fillId="0" borderId="1" xfId="0" applyFont="1" applyFill="1" applyBorder="1" applyAlignment="1">
      <alignment vertical="center"/>
    </xf>
    <xf numFmtId="0" fontId="7" fillId="0" borderId="1" xfId="0" applyFont="1" applyFill="1" applyBorder="1" applyAlignment="1">
      <alignment horizontal="center"/>
    </xf>
    <xf numFmtId="0" fontId="7" fillId="0" borderId="1" xfId="565" applyFont="1" applyFill="1" applyBorder="1" applyAlignment="1">
      <alignment horizontal="left"/>
    </xf>
    <xf numFmtId="193" fontId="0" fillId="0" borderId="1" xfId="2132" applyNumberFormat="1" applyFont="1" applyFill="1" applyBorder="1" applyAlignment="1">
      <alignment horizontal="center"/>
    </xf>
    <xf numFmtId="0" fontId="18" fillId="0" borderId="1" xfId="565" applyFont="1" applyFill="1" applyBorder="1" applyAlignment="1">
      <alignment horizontal="left" vertical="center"/>
    </xf>
    <xf numFmtId="0" fontId="7" fillId="0" borderId="1" xfId="565" applyFont="1" applyFill="1" applyBorder="1" applyAlignment="1">
      <alignment vertical="center" wrapText="1"/>
    </xf>
    <xf numFmtId="0" fontId="7" fillId="0" borderId="1" xfId="565" applyFont="1" applyFill="1" applyBorder="1" applyAlignment="1">
      <alignment horizontal="center"/>
    </xf>
    <xf numFmtId="198" fontId="18" fillId="0" borderId="12" xfId="0" applyNumberFormat="1" applyFont="1" applyFill="1" applyBorder="1" applyAlignment="1">
      <alignment horizontal="left" vertical="center" wrapText="1"/>
    </xf>
    <xf numFmtId="193" fontId="18" fillId="0" borderId="0" xfId="2132" applyNumberFormat="1" applyFont="1" applyFill="1" applyAlignment="1">
      <alignment horizontal="center"/>
    </xf>
    <xf numFmtId="0" fontId="7" fillId="0" borderId="0" xfId="0" applyFont="1" applyFill="1" applyAlignment="1">
      <alignment horizontal="center" vertical="center"/>
    </xf>
    <xf numFmtId="0" fontId="18" fillId="0" borderId="0" xfId="0" applyFont="1" applyFill="1" applyAlignment="1">
      <alignment horizontal="center" vertical="center"/>
    </xf>
    <xf numFmtId="0" fontId="18" fillId="0" borderId="0" xfId="2132" applyFont="1" applyFill="1" applyAlignment="1">
      <alignment horizontal="center"/>
    </xf>
    <xf numFmtId="193" fontId="18" fillId="0" borderId="1" xfId="0" applyNumberFormat="1" applyFont="1" applyFill="1" applyBorder="1" applyAlignment="1">
      <alignment horizontal="right" vertical="center"/>
    </xf>
    <xf numFmtId="193" fontId="0" fillId="0" borderId="1" xfId="2132" applyNumberFormat="1" applyFill="1" applyBorder="1" applyAlignment="1">
      <alignment horizontal="right"/>
    </xf>
    <xf numFmtId="193" fontId="18" fillId="0" borderId="1" xfId="2132" applyNumberFormat="1" applyFont="1" applyFill="1" applyBorder="1" applyAlignment="1">
      <alignment horizontal="right" wrapText="1"/>
    </xf>
    <xf numFmtId="193" fontId="29" fillId="0" borderId="1" xfId="0" applyNumberFormat="1" applyFont="1" applyFill="1" applyBorder="1" applyAlignment="1">
      <alignment horizontal="right" vertical="center"/>
    </xf>
    <xf numFmtId="0" fontId="7" fillId="0" borderId="0" xfId="2132" applyFont="1" applyFill="1" applyAlignment="1">
      <alignment horizontal="center"/>
    </xf>
    <xf numFmtId="0" fontId="7" fillId="0" borderId="8" xfId="0" applyFont="1" applyFill="1" applyBorder="1" applyAlignment="1">
      <alignment horizontal="center" vertical="center"/>
    </xf>
    <xf numFmtId="204" fontId="7" fillId="0" borderId="1" xfId="2132" applyNumberFormat="1" applyFont="1" applyFill="1" applyBorder="1" applyAlignment="1">
      <alignment horizontal="right" wrapText="1"/>
    </xf>
    <xf numFmtId="193" fontId="18" fillId="0" borderId="1" xfId="565" applyNumberFormat="1" applyFont="1" applyFill="1" applyBorder="1"/>
    <xf numFmtId="193" fontId="18" fillId="0" borderId="1" xfId="0" applyNumberFormat="1" applyFont="1" applyFill="1" applyBorder="1" applyAlignment="1">
      <alignment vertical="center"/>
    </xf>
    <xf numFmtId="193" fontId="7" fillId="0" borderId="1" xfId="565" applyNumberFormat="1" applyFont="1" applyFill="1" applyBorder="1" applyAlignment="1">
      <alignment horizontal="center"/>
    </xf>
    <xf numFmtId="193" fontId="7" fillId="0" borderId="1" xfId="565" applyNumberFormat="1" applyFont="1" applyFill="1" applyBorder="1"/>
    <xf numFmtId="193" fontId="18" fillId="0" borderId="1" xfId="0" applyNumberFormat="1" applyFont="1" applyFill="1" applyBorder="1" applyAlignment="1">
      <alignment horizontal="right"/>
    </xf>
    <xf numFmtId="193" fontId="18" fillId="0" borderId="1" xfId="565" applyNumberFormat="1" applyFont="1" applyFill="1" applyBorder="1" applyAlignment="1">
      <alignment horizontal="left"/>
    </xf>
    <xf numFmtId="193" fontId="7" fillId="0" borderId="1" xfId="565" applyNumberFormat="1" applyFont="1" applyFill="1" applyBorder="1" applyAlignment="1">
      <alignment vertical="center"/>
    </xf>
    <xf numFmtId="198" fontId="7" fillId="0" borderId="12" xfId="0" applyNumberFormat="1" applyFont="1" applyFill="1" applyBorder="1" applyAlignment="1">
      <alignment horizontal="center" vertical="center" wrapText="1"/>
    </xf>
    <xf numFmtId="193" fontId="30" fillId="0" borderId="0" xfId="0" applyNumberFormat="1" applyFont="1" applyFill="1" applyAlignment="1">
      <alignment vertical="center"/>
    </xf>
    <xf numFmtId="0" fontId="29" fillId="0" borderId="0" xfId="0" applyFont="1" applyFill="1" applyAlignment="1">
      <alignment horizontal="center" vertical="center"/>
    </xf>
    <xf numFmtId="0" fontId="30" fillId="0" borderId="0" xfId="0" applyFont="1" applyFill="1" applyAlignment="1">
      <alignment horizontal="center" vertical="center"/>
    </xf>
    <xf numFmtId="0" fontId="30" fillId="0" borderId="0" xfId="0" applyFont="1" applyFill="1" applyAlignment="1">
      <alignment vertical="center"/>
    </xf>
    <xf numFmtId="193" fontId="18" fillId="0" borderId="11" xfId="0" applyNumberFormat="1" applyFont="1" applyFill="1" applyBorder="1" applyAlignment="1">
      <alignment vertical="center"/>
    </xf>
    <xf numFmtId="193" fontId="18" fillId="0" borderId="0" xfId="0" applyNumberFormat="1" applyFont="1" applyFill="1" applyBorder="1" applyAlignment="1">
      <alignment vertical="center"/>
    </xf>
    <xf numFmtId="31" fontId="18" fillId="0" borderId="0" xfId="0" applyNumberFormat="1" applyFont="1" applyFill="1" applyBorder="1" applyAlignment="1">
      <alignment horizontal="center" vertical="center"/>
    </xf>
    <xf numFmtId="193" fontId="7" fillId="0" borderId="1" xfId="0" applyNumberFormat="1" applyFont="1" applyFill="1" applyBorder="1" applyAlignment="1">
      <alignment horizontal="center" vertical="center" wrapText="1"/>
    </xf>
    <xf numFmtId="193" fontId="18" fillId="0" borderId="1" xfId="565" applyNumberFormat="1" applyFont="1" applyFill="1" applyBorder="1" applyAlignment="1">
      <alignment horizontal="right" vertical="center"/>
    </xf>
    <xf numFmtId="193" fontId="7" fillId="0" borderId="6" xfId="0" applyNumberFormat="1" applyFont="1" applyFill="1" applyBorder="1" applyAlignment="1">
      <alignment horizontal="right" vertical="center"/>
    </xf>
    <xf numFmtId="193" fontId="7" fillId="0" borderId="1" xfId="0" applyNumberFormat="1" applyFont="1" applyFill="1" applyBorder="1" applyAlignment="1">
      <alignment horizontal="right" vertical="center"/>
    </xf>
    <xf numFmtId="193" fontId="25" fillId="0" borderId="1" xfId="2132" applyNumberFormat="1" applyFont="1" applyFill="1" applyBorder="1" applyAlignment="1">
      <alignment horizontal="right"/>
    </xf>
    <xf numFmtId="193" fontId="18" fillId="0" borderId="1" xfId="2132" applyNumberFormat="1" applyFont="1" applyFill="1" applyBorder="1" applyAlignment="1">
      <alignment horizontal="right"/>
    </xf>
    <xf numFmtId="193" fontId="7" fillId="0" borderId="1" xfId="0" applyNumberFormat="1" applyFont="1" applyFill="1" applyBorder="1" applyAlignment="1">
      <alignment horizontal="right" wrapText="1"/>
    </xf>
    <xf numFmtId="193" fontId="7" fillId="0" borderId="12" xfId="0" applyNumberFormat="1" applyFont="1" applyFill="1" applyBorder="1" applyAlignment="1">
      <alignment horizontal="left" vertical="center" wrapText="1"/>
    </xf>
    <xf numFmtId="184" fontId="7" fillId="0" borderId="12" xfId="0" applyNumberFormat="1" applyFont="1" applyFill="1" applyBorder="1" applyAlignment="1">
      <alignment horizontal="center" vertical="center" wrapText="1"/>
    </xf>
    <xf numFmtId="193" fontId="29" fillId="0" borderId="0" xfId="2132" applyNumberFormat="1" applyFont="1" applyFill="1" applyAlignment="1">
      <alignment horizontal="center"/>
    </xf>
    <xf numFmtId="0" fontId="29" fillId="0" borderId="0" xfId="2132" applyFont="1" applyFill="1" applyAlignment="1">
      <alignment horizontal="center"/>
    </xf>
    <xf numFmtId="193" fontId="7" fillId="0" borderId="0" xfId="2132" applyNumberFormat="1" applyFont="1" applyFill="1" applyAlignment="1">
      <alignment horizontal="center"/>
    </xf>
    <xf numFmtId="193" fontId="7" fillId="0" borderId="0" xfId="0" applyNumberFormat="1" applyFont="1" applyFill="1" applyAlignment="1">
      <alignment horizontal="center" vertical="center"/>
    </xf>
    <xf numFmtId="0" fontId="35" fillId="0" borderId="0" xfId="0" applyFont="1" applyFill="1" applyAlignment="1">
      <alignment vertical="center"/>
    </xf>
    <xf numFmtId="0" fontId="0" fillId="0" borderId="0" xfId="0" applyFont="1" applyFill="1" applyAlignment="1">
      <alignment vertical="top"/>
    </xf>
    <xf numFmtId="0" fontId="0" fillId="0" borderId="0" xfId="0" applyFont="1" applyFill="1" applyAlignment="1">
      <alignment vertical="center" wrapText="1"/>
    </xf>
    <xf numFmtId="198" fontId="0" fillId="0" borderId="0" xfId="0" applyNumberFormat="1" applyFont="1" applyFill="1" applyAlignment="1">
      <alignment horizontal="center" vertical="center"/>
    </xf>
    <xf numFmtId="0" fontId="36" fillId="0" borderId="0" xfId="0" applyFont="1" applyFill="1" applyAlignment="1">
      <alignment vertical="center"/>
    </xf>
    <xf numFmtId="31" fontId="18" fillId="0" borderId="11" xfId="0" applyNumberFormat="1" applyFont="1" applyFill="1" applyBorder="1" applyAlignment="1">
      <alignment horizontal="center" vertical="center"/>
    </xf>
    <xf numFmtId="0" fontId="7" fillId="0" borderId="1" xfId="0" applyFont="1" applyFill="1" applyBorder="1" applyAlignment="1">
      <alignment horizontal="left"/>
    </xf>
    <xf numFmtId="0" fontId="7" fillId="0" borderId="1" xfId="0" applyFont="1" applyFill="1" applyBorder="1" applyAlignment="1">
      <alignment vertical="center"/>
    </xf>
    <xf numFmtId="0" fontId="37" fillId="0" borderId="1" xfId="0" applyFont="1" applyFill="1" applyBorder="1" applyAlignment="1">
      <alignment vertical="center"/>
    </xf>
    <xf numFmtId="0" fontId="37" fillId="0" borderId="6" xfId="0" applyFont="1" applyFill="1" applyBorder="1" applyAlignment="1">
      <alignment vertical="center"/>
    </xf>
    <xf numFmtId="1" fontId="7" fillId="0" borderId="1" xfId="565" applyNumberFormat="1" applyFont="1" applyFill="1" applyBorder="1" applyAlignment="1" applyProtection="1">
      <alignment horizontal="center" vertical="center"/>
      <protection locked="0"/>
    </xf>
    <xf numFmtId="1" fontId="7" fillId="0" borderId="1" xfId="565" applyNumberFormat="1" applyFont="1" applyFill="1" applyBorder="1" applyAlignment="1" applyProtection="1">
      <alignment vertical="center"/>
      <protection locked="0"/>
    </xf>
    <xf numFmtId="1" fontId="18" fillId="0" borderId="1" xfId="565" applyNumberFormat="1" applyFont="1" applyFill="1" applyBorder="1" applyAlignment="1" applyProtection="1">
      <alignment horizontal="left" vertical="center"/>
      <protection locked="0"/>
    </xf>
    <xf numFmtId="0" fontId="18" fillId="0" borderId="1" xfId="565" applyFont="1" applyFill="1" applyBorder="1" applyAlignment="1">
      <alignment vertical="center"/>
    </xf>
    <xf numFmtId="0" fontId="7" fillId="0" borderId="1" xfId="565" applyFont="1" applyFill="1" applyBorder="1" applyAlignment="1">
      <alignment vertical="center"/>
    </xf>
    <xf numFmtId="1" fontId="18" fillId="0" borderId="1" xfId="0" applyNumberFormat="1" applyFont="1" applyFill="1" applyBorder="1" applyAlignment="1" applyProtection="1">
      <alignment horizontal="left" vertical="center" wrapText="1"/>
      <protection locked="0"/>
    </xf>
    <xf numFmtId="1" fontId="18" fillId="0" borderId="1" xfId="0" applyNumberFormat="1" applyFont="1" applyFill="1" applyBorder="1" applyAlignment="1" applyProtection="1">
      <alignment horizontal="left" vertical="center"/>
      <protection locked="0"/>
    </xf>
    <xf numFmtId="1" fontId="18" fillId="0" borderId="1" xfId="0" applyNumberFormat="1" applyFont="1" applyBorder="1" applyAlignment="1" applyProtection="1">
      <alignment horizontal="left" vertical="center" wrapText="1"/>
      <protection locked="0"/>
    </xf>
    <xf numFmtId="193" fontId="18" fillId="0" borderId="1" xfId="565" applyNumberFormat="1" applyFont="1" applyFill="1" applyBorder="1" applyAlignment="1">
      <alignment horizontal="right"/>
    </xf>
    <xf numFmtId="193" fontId="18" fillId="0" borderId="1" xfId="1924" applyNumberFormat="1" applyFont="1" applyFill="1" applyBorder="1" applyAlignment="1">
      <alignment horizontal="center" wrapText="1"/>
    </xf>
    <xf numFmtId="193" fontId="30" fillId="0" borderId="1" xfId="0" applyNumberFormat="1" applyFont="1" applyFill="1" applyBorder="1" applyAlignment="1">
      <alignment horizontal="right" vertical="center"/>
    </xf>
    <xf numFmtId="31" fontId="7" fillId="0" borderId="11" xfId="0" applyNumberFormat="1" applyFont="1" applyFill="1" applyBorder="1" applyAlignment="1">
      <alignment horizontal="center" vertical="center"/>
    </xf>
    <xf numFmtId="198" fontId="7" fillId="0" borderId="1" xfId="0" applyNumberFormat="1"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204" fontId="7" fillId="0" borderId="1" xfId="0" applyNumberFormat="1" applyFont="1" applyFill="1" applyBorder="1" applyAlignment="1">
      <alignment horizontal="right"/>
    </xf>
    <xf numFmtId="193" fontId="7" fillId="0" borderId="2" xfId="0" applyNumberFormat="1" applyFont="1" applyFill="1" applyBorder="1" applyAlignment="1">
      <alignment horizontal="left"/>
    </xf>
    <xf numFmtId="193" fontId="18" fillId="0" borderId="2" xfId="0" applyNumberFormat="1" applyFont="1" applyFill="1" applyBorder="1" applyAlignment="1">
      <alignment vertical="center"/>
    </xf>
    <xf numFmtId="193" fontId="18" fillId="0" borderId="10" xfId="0" applyNumberFormat="1" applyFont="1" applyFill="1" applyBorder="1" applyAlignment="1">
      <alignment vertical="center"/>
    </xf>
    <xf numFmtId="193" fontId="30" fillId="0" borderId="10" xfId="0" applyNumberFormat="1" applyFont="1" applyFill="1" applyBorder="1" applyAlignment="1">
      <alignment vertical="center"/>
    </xf>
    <xf numFmtId="193" fontId="30" fillId="0" borderId="2" xfId="0" applyNumberFormat="1" applyFont="1" applyFill="1" applyBorder="1" applyAlignment="1">
      <alignment vertical="center"/>
    </xf>
    <xf numFmtId="193" fontId="18" fillId="0" borderId="2" xfId="0" applyNumberFormat="1" applyFont="1" applyFill="1" applyBorder="1" applyAlignment="1">
      <alignment horizontal="left"/>
    </xf>
    <xf numFmtId="193" fontId="18" fillId="0" borderId="0" xfId="0" applyNumberFormat="1" applyFont="1" applyFill="1" applyAlignment="1">
      <alignment vertical="center"/>
    </xf>
    <xf numFmtId="193" fontId="7" fillId="0" borderId="2" xfId="0" applyNumberFormat="1" applyFont="1" applyFill="1" applyBorder="1" applyAlignment="1">
      <alignment horizontal="center"/>
    </xf>
    <xf numFmtId="193" fontId="7" fillId="0" borderId="2" xfId="565" applyNumberFormat="1" applyFont="1" applyFill="1" applyBorder="1" applyAlignment="1" applyProtection="1">
      <alignment horizontal="center" vertical="center"/>
      <protection locked="0"/>
    </xf>
    <xf numFmtId="193" fontId="7" fillId="0" borderId="2" xfId="0" applyNumberFormat="1" applyFont="1" applyFill="1" applyBorder="1" applyAlignment="1" applyProtection="1">
      <alignment horizontal="left" vertical="center"/>
    </xf>
    <xf numFmtId="193" fontId="18" fillId="0" borderId="2" xfId="2962" applyNumberFormat="1" applyFont="1" applyFill="1" applyBorder="1" applyAlignment="1">
      <alignment vertical="center"/>
    </xf>
    <xf numFmtId="193" fontId="18" fillId="0" borderId="1" xfId="0" applyNumberFormat="1" applyFont="1" applyFill="1" applyBorder="1" applyAlignment="1" applyProtection="1">
      <alignment horizontal="right" vertical="center"/>
    </xf>
    <xf numFmtId="193" fontId="18" fillId="0" borderId="1" xfId="2962" applyNumberFormat="1" applyFont="1" applyFill="1" applyBorder="1" applyAlignment="1">
      <alignment horizontal="right" wrapText="1"/>
    </xf>
    <xf numFmtId="193" fontId="18" fillId="0" borderId="2" xfId="2962" applyNumberFormat="1" applyFont="1" applyFill="1" applyBorder="1" applyAlignment="1">
      <alignment vertical="center" wrapText="1"/>
    </xf>
    <xf numFmtId="193" fontId="18" fillId="0" borderId="2" xfId="2962" applyNumberFormat="1" applyFont="1" applyFill="1" applyBorder="1" applyAlignment="1">
      <alignment horizontal="left" vertical="center" wrapText="1"/>
    </xf>
    <xf numFmtId="193" fontId="7" fillId="0" borderId="2" xfId="2962" applyNumberFormat="1" applyFont="1" applyFill="1" applyBorder="1" applyAlignment="1">
      <alignment vertical="center"/>
    </xf>
    <xf numFmtId="193" fontId="18" fillId="0" borderId="2" xfId="0" applyNumberFormat="1" applyFont="1" applyFill="1" applyBorder="1" applyAlignment="1" applyProtection="1">
      <alignment horizontal="left" vertical="center"/>
      <protection locked="0"/>
    </xf>
    <xf numFmtId="193" fontId="18" fillId="0" borderId="2" xfId="0" applyNumberFormat="1" applyFont="1" applyFill="1" applyBorder="1" applyAlignment="1" applyProtection="1">
      <alignment vertical="center"/>
    </xf>
    <xf numFmtId="193" fontId="18" fillId="0" borderId="1" xfId="37" applyNumberFormat="1" applyFont="1" applyFill="1" applyBorder="1" applyAlignment="1">
      <alignment horizontal="right" wrapText="1"/>
    </xf>
    <xf numFmtId="193" fontId="0" fillId="0" borderId="1" xfId="0" applyNumberFormat="1" applyFont="1" applyFill="1" applyBorder="1" applyAlignment="1">
      <alignment horizontal="right"/>
    </xf>
    <xf numFmtId="31" fontId="7" fillId="0" borderId="0" xfId="0" applyNumberFormat="1" applyFont="1" applyFill="1" applyAlignment="1">
      <alignment horizontal="center" vertical="center"/>
    </xf>
    <xf numFmtId="0" fontId="7" fillId="0" borderId="8" xfId="0" applyFont="1" applyFill="1" applyBorder="1" applyAlignment="1">
      <alignment horizontal="center" vertical="center" wrapText="1"/>
    </xf>
    <xf numFmtId="193" fontId="18" fillId="0" borderId="1" xfId="318" applyNumberFormat="1" applyFont="1" applyFill="1" applyBorder="1" applyAlignment="1">
      <alignment vertical="center"/>
    </xf>
    <xf numFmtId="193" fontId="18" fillId="0" borderId="1" xfId="318" applyNumberFormat="1" applyFont="1" applyFill="1" applyBorder="1" applyAlignment="1">
      <alignment horizontal="right" vertical="center"/>
    </xf>
    <xf numFmtId="193" fontId="7" fillId="0" borderId="1" xfId="0" applyNumberFormat="1" applyFont="1" applyFill="1" applyBorder="1" applyAlignment="1">
      <alignment horizontal="right"/>
    </xf>
    <xf numFmtId="0" fontId="0" fillId="0" borderId="0" xfId="0" applyFont="1" applyFill="1" applyBorder="1" applyAlignment="1">
      <alignment vertical="center" wrapText="1"/>
    </xf>
    <xf numFmtId="193" fontId="0" fillId="0" borderId="0" xfId="0" applyNumberFormat="1" applyFont="1" applyFill="1" applyBorder="1" applyAlignment="1">
      <alignment vertical="center"/>
    </xf>
    <xf numFmtId="0" fontId="18" fillId="0" borderId="0" xfId="0" applyFont="1" applyFill="1" applyBorder="1" applyAlignment="1">
      <alignment horizontal="left"/>
    </xf>
    <xf numFmtId="193" fontId="25" fillId="0" borderId="0" xfId="0" applyNumberFormat="1" applyFont="1" applyFill="1" applyAlignment="1">
      <alignment vertical="center"/>
    </xf>
    <xf numFmtId="193" fontId="7" fillId="0" borderId="0" xfId="0" applyNumberFormat="1" applyFont="1" applyFill="1" applyBorder="1" applyAlignment="1" applyProtection="1">
      <alignment horizontal="right" vertical="center"/>
      <protection locked="0"/>
    </xf>
    <xf numFmtId="0" fontId="25" fillId="0" borderId="0" xfId="0" applyFont="1" applyFill="1" applyBorder="1" applyAlignment="1">
      <alignment vertical="center"/>
    </xf>
    <xf numFmtId="193" fontId="7" fillId="0" borderId="1" xfId="2828" applyNumberFormat="1" applyFont="1" applyFill="1" applyBorder="1" applyAlignment="1" applyProtection="1">
      <alignment vertical="center" wrapText="1"/>
      <protection locked="0"/>
    </xf>
    <xf numFmtId="1" fontId="18" fillId="0" borderId="1" xfId="0" applyNumberFormat="1" applyFont="1" applyFill="1" applyBorder="1" applyAlignment="1">
      <alignment vertical="center"/>
    </xf>
    <xf numFmtId="1" fontId="18" fillId="0" borderId="1" xfId="0" applyNumberFormat="1" applyFont="1" applyFill="1" applyBorder="1" applyAlignment="1" applyProtection="1">
      <alignment vertical="center"/>
    </xf>
    <xf numFmtId="0" fontId="18" fillId="0" borderId="1" xfId="0" applyFont="1" applyFill="1" applyBorder="1" applyAlignment="1">
      <alignment vertical="center" wrapText="1"/>
    </xf>
    <xf numFmtId="0" fontId="7" fillId="0" borderId="1" xfId="565" applyFont="1" applyFill="1" applyBorder="1" applyAlignment="1">
      <alignment horizontal="center" vertical="center"/>
    </xf>
    <xf numFmtId="193" fontId="0" fillId="0" borderId="0" xfId="0" applyNumberFormat="1" applyFont="1" applyFill="1" applyAlignment="1">
      <alignment horizontal="center" vertical="center"/>
    </xf>
    <xf numFmtId="193" fontId="7" fillId="0" borderId="1" xfId="565" applyNumberFormat="1" applyFont="1" applyFill="1" applyBorder="1" applyAlignment="1">
      <alignment horizontal="right"/>
    </xf>
    <xf numFmtId="196" fontId="0" fillId="0" borderId="0" xfId="1924" applyFont="1" applyFill="1" applyAlignment="1">
      <alignment horizontal="center" vertical="center"/>
    </xf>
    <xf numFmtId="193" fontId="7" fillId="0" borderId="1" xfId="0" applyNumberFormat="1" applyFont="1" applyFill="1" applyBorder="1" applyAlignment="1" applyProtection="1">
      <alignment horizontal="right" vertical="center"/>
    </xf>
    <xf numFmtId="193" fontId="38" fillId="0" borderId="2" xfId="2962" applyNumberFormat="1" applyFont="1" applyBorder="1" applyAlignment="1">
      <alignment vertical="center"/>
    </xf>
    <xf numFmtId="193" fontId="7" fillId="0" borderId="2" xfId="0" applyNumberFormat="1" applyFont="1" applyFill="1" applyBorder="1" applyAlignment="1" applyProtection="1">
      <alignment horizontal="left" vertical="center"/>
      <protection locked="0"/>
    </xf>
    <xf numFmtId="193" fontId="7" fillId="0" borderId="2" xfId="0" applyNumberFormat="1" applyFont="1" applyFill="1" applyBorder="1" applyAlignment="1">
      <alignment vertical="center" wrapText="1"/>
    </xf>
    <xf numFmtId="193" fontId="7" fillId="0" borderId="2" xfId="565" applyNumberFormat="1" applyFont="1" applyFill="1" applyBorder="1" applyAlignment="1">
      <alignment vertical="center"/>
    </xf>
    <xf numFmtId="193" fontId="18" fillId="0" borderId="1" xfId="0" applyNumberFormat="1" applyFont="1" applyFill="1" applyBorder="1" applyAlignment="1">
      <alignment horizontal="center" vertical="center"/>
    </xf>
    <xf numFmtId="193" fontId="18" fillId="0" borderId="2" xfId="565" applyNumberFormat="1" applyFont="1" applyFill="1" applyBorder="1" applyAlignment="1" applyProtection="1">
      <alignment horizontal="left" vertical="center"/>
      <protection locked="0"/>
    </xf>
    <xf numFmtId="193" fontId="7" fillId="0" borderId="2" xfId="565" applyNumberFormat="1" applyFont="1" applyFill="1" applyBorder="1" applyAlignment="1">
      <alignment horizontal="center" vertical="center"/>
    </xf>
    <xf numFmtId="193" fontId="18" fillId="0" borderId="1" xfId="565" applyNumberFormat="1" applyFont="1" applyFill="1" applyBorder="1" applyAlignment="1" applyProtection="1">
      <alignment horizontal="right" vertical="center"/>
    </xf>
    <xf numFmtId="193" fontId="7" fillId="0" borderId="1" xfId="565" applyNumberFormat="1" applyFont="1" applyFill="1" applyBorder="1" applyAlignment="1" applyProtection="1">
      <alignment horizontal="right" vertical="center"/>
    </xf>
    <xf numFmtId="193" fontId="7" fillId="0" borderId="1" xfId="0" applyNumberFormat="1" applyFont="1" applyFill="1" applyBorder="1" applyAlignment="1">
      <alignment horizontal="center" vertical="center"/>
    </xf>
    <xf numFmtId="193" fontId="7" fillId="0" borderId="0" xfId="565" applyNumberFormat="1" applyFont="1" applyFill="1" applyBorder="1" applyAlignment="1">
      <alignment horizontal="right" vertical="center"/>
    </xf>
    <xf numFmtId="0" fontId="7" fillId="0" borderId="1" xfId="0" applyFont="1" applyFill="1" applyBorder="1" applyAlignment="1">
      <alignment horizontal="left" vertical="center"/>
    </xf>
    <xf numFmtId="176" fontId="7" fillId="0" borderId="1" xfId="0" applyNumberFormat="1" applyFont="1" applyFill="1" applyBorder="1" applyAlignment="1">
      <alignment horizontal="right" vertical="center"/>
    </xf>
    <xf numFmtId="0" fontId="18" fillId="0" borderId="1" xfId="0" applyFont="1" applyFill="1" applyBorder="1" applyAlignment="1">
      <alignment horizontal="left" vertical="center"/>
    </xf>
    <xf numFmtId="1" fontId="7" fillId="0" borderId="1" xfId="0" applyNumberFormat="1" applyFont="1" applyFill="1" applyBorder="1" applyAlignment="1" applyProtection="1">
      <alignment horizontal="center" vertical="center"/>
      <protection locked="0"/>
    </xf>
    <xf numFmtId="1" fontId="7" fillId="0" borderId="1" xfId="0" applyNumberFormat="1" applyFont="1" applyFill="1" applyBorder="1" applyAlignment="1" applyProtection="1">
      <alignment vertical="center"/>
      <protection locked="0"/>
    </xf>
    <xf numFmtId="1" fontId="18" fillId="0" borderId="1" xfId="0" applyNumberFormat="1" applyFont="1" applyFill="1" applyBorder="1" applyAlignment="1" applyProtection="1">
      <alignment vertical="center"/>
      <protection locked="0"/>
    </xf>
    <xf numFmtId="1" fontId="7" fillId="0" borderId="1" xfId="0" applyNumberFormat="1" applyFont="1" applyFill="1" applyBorder="1" applyAlignment="1" applyProtection="1">
      <alignment vertical="center" wrapText="1"/>
      <protection locked="0"/>
    </xf>
    <xf numFmtId="193" fontId="30" fillId="0" borderId="1" xfId="0" applyNumberFormat="1" applyFont="1" applyFill="1" applyBorder="1" applyAlignment="1">
      <alignment vertical="center"/>
    </xf>
    <xf numFmtId="193" fontId="7" fillId="0" borderId="2" xfId="0" applyNumberFormat="1" applyFont="1" applyFill="1" applyBorder="1" applyAlignment="1">
      <alignment horizontal="center" vertical="center" wrapText="1"/>
    </xf>
    <xf numFmtId="180" fontId="7" fillId="0" borderId="1" xfId="0" applyNumberFormat="1" applyFont="1" applyFill="1" applyBorder="1" applyAlignment="1">
      <alignment horizontal="right" vertical="center"/>
    </xf>
    <xf numFmtId="0" fontId="29" fillId="0" borderId="1" xfId="0" applyFont="1" applyFill="1" applyBorder="1" applyAlignment="1">
      <alignment vertical="center"/>
    </xf>
    <xf numFmtId="176" fontId="18" fillId="0" borderId="1" xfId="0" applyNumberFormat="1" applyFont="1" applyFill="1" applyBorder="1" applyAlignment="1">
      <alignment horizontal="right" vertical="center"/>
    </xf>
    <xf numFmtId="193" fontId="7" fillId="0" borderId="1" xfId="0" applyNumberFormat="1" applyFont="1" applyFill="1" applyBorder="1" applyAlignment="1" applyProtection="1">
      <alignment horizontal="right" vertical="center"/>
      <protection locked="0"/>
    </xf>
    <xf numFmtId="193" fontId="18" fillId="0" borderId="1" xfId="0" applyNumberFormat="1" applyFont="1" applyFill="1" applyBorder="1" applyAlignment="1" applyProtection="1">
      <alignment horizontal="right" vertical="center"/>
      <protection locked="0"/>
    </xf>
    <xf numFmtId="176" fontId="7" fillId="0" borderId="1" xfId="0" applyNumberFormat="1" applyFont="1" applyFill="1" applyBorder="1" applyAlignment="1">
      <alignment horizontal="right"/>
    </xf>
    <xf numFmtId="193" fontId="7" fillId="0" borderId="1" xfId="2132" applyNumberFormat="1" applyFont="1" applyFill="1" applyBorder="1"/>
    <xf numFmtId="176" fontId="7" fillId="0" borderId="1" xfId="0" applyNumberFormat="1" applyFont="1" applyFill="1" applyBorder="1" applyAlignment="1" applyProtection="1">
      <alignment horizontal="right" vertical="center"/>
      <protection locked="0"/>
    </xf>
    <xf numFmtId="193" fontId="7" fillId="0" borderId="1" xfId="0" applyNumberFormat="1" applyFont="1" applyFill="1" applyBorder="1" applyAlignment="1" applyProtection="1">
      <alignment vertical="center"/>
      <protection locked="0"/>
    </xf>
    <xf numFmtId="0" fontId="18" fillId="0" borderId="1" xfId="0" applyNumberFormat="1" applyFont="1" applyFill="1" applyBorder="1" applyAlignment="1" applyProtection="1">
      <alignment horizontal="left" indent="1"/>
      <protection locked="0"/>
    </xf>
    <xf numFmtId="193" fontId="18" fillId="0" borderId="1" xfId="2132" applyNumberFormat="1" applyFont="1" applyFill="1" applyBorder="1"/>
    <xf numFmtId="176" fontId="30" fillId="0" borderId="1" xfId="0" applyNumberFormat="1" applyFont="1" applyFill="1" applyBorder="1" applyAlignment="1" applyProtection="1">
      <alignment horizontal="right"/>
      <protection locked="0"/>
    </xf>
    <xf numFmtId="193" fontId="34" fillId="0" borderId="0" xfId="0" applyNumberFormat="1" applyFont="1" applyFill="1" applyAlignment="1">
      <alignment horizontal="center" vertical="center"/>
    </xf>
    <xf numFmtId="0" fontId="18" fillId="0" borderId="1" xfId="2962" applyFont="1" applyFill="1" applyBorder="1" applyAlignment="1">
      <alignment vertical="center"/>
    </xf>
    <xf numFmtId="182" fontId="7" fillId="0" borderId="1" xfId="1924" applyNumberFormat="1" applyFont="1" applyFill="1" applyBorder="1" applyAlignment="1">
      <alignment horizontal="right" vertical="center"/>
    </xf>
    <xf numFmtId="176" fontId="0" fillId="0" borderId="0" xfId="0" applyNumberFormat="1" applyFont="1" applyFill="1" applyAlignment="1">
      <alignment vertical="center"/>
    </xf>
    <xf numFmtId="176" fontId="0" fillId="0" borderId="0" xfId="0" applyNumberFormat="1" applyFont="1" applyFill="1" applyAlignment="1">
      <alignment horizontal="center" vertical="center"/>
    </xf>
    <xf numFmtId="0" fontId="30" fillId="0" borderId="0" xfId="0" applyFont="1" applyFill="1" applyBorder="1" applyAlignment="1">
      <alignment horizontal="justify" vertical="center"/>
    </xf>
  </cellXfs>
  <cellStyles count="3129">
    <cellStyle name="常规" xfId="0" builtinId="0"/>
    <cellStyle name="适中 4" xfId="1"/>
    <cellStyle name="强调文字颜色 6 6 3" xfId="2"/>
    <cellStyle name="Linked Cell" xfId="3"/>
    <cellStyle name="20% - 强调文字颜色 2 2 3" xfId="4"/>
    <cellStyle name="汇总 7 7" xfId="5"/>
    <cellStyle name="强调文字颜色 1 3 5" xfId="6"/>
    <cellStyle name="检查单元格 4_Book1" xfId="7"/>
    <cellStyle name="强调文字颜色 6 5 4" xfId="8"/>
    <cellStyle name="差_2006年基础数据" xfId="9"/>
    <cellStyle name="Accent1 - 40%" xfId="10"/>
    <cellStyle name="Accent4 - 60% 7" xfId="11"/>
    <cellStyle name="强调文字颜色 4 3 7" xfId="12"/>
    <cellStyle name="汇总 3 2" xfId="13"/>
    <cellStyle name="常规 11 4" xfId="14"/>
    <cellStyle name="强调文字颜色 1 4" xfId="15"/>
    <cellStyle name="输出 11" xfId="16"/>
    <cellStyle name="警告文本 8 4" xfId="17"/>
    <cellStyle name="强调文字颜色 2 13" xfId="18"/>
    <cellStyle name="警告文本 5 4" xfId="19"/>
    <cellStyle name="强调文字颜色 2 6 8" xfId="20"/>
    <cellStyle name="标题 2 14" xfId="21"/>
    <cellStyle name="20% - 强调文字颜色 3 5 8" xfId="22"/>
    <cellStyle name="60% - 强调文字颜色 6 11" xfId="23"/>
    <cellStyle name="40% - 强调文字颜色 6 3 3" xfId="24"/>
    <cellStyle name="差 8 3" xfId="25"/>
    <cellStyle name="警告文本 6 7" xfId="26"/>
    <cellStyle name="警告文本 6 5" xfId="27"/>
    <cellStyle name="警告文本 5 5" xfId="28"/>
    <cellStyle name="差_指标四" xfId="29"/>
    <cellStyle name="20% - 强调文字颜色 2 3 6" xfId="30"/>
    <cellStyle name="60% - 强调文字颜色 5 3_Book1" xfId="31"/>
    <cellStyle name="强调文字颜色 4 13" xfId="32"/>
    <cellStyle name="注释 6 5" xfId="33"/>
    <cellStyle name="强调文字颜色 1 14" xfId="34"/>
    <cellStyle name="警告文本 3 5" xfId="35"/>
    <cellStyle name="链接单元格 5 3" xfId="36"/>
    <cellStyle name="常规_2003年收入预测表" xfId="37"/>
    <cellStyle name="好 2 2" xfId="38"/>
    <cellStyle name="强调文字颜色 6 8 8" xfId="39"/>
    <cellStyle name="强调文字颜色 6 2 8" xfId="40"/>
    <cellStyle name="60% - 强调文字颜色 4 7" xfId="41"/>
    <cellStyle name="强调文字颜色 1 12" xfId="42"/>
    <cellStyle name="警告文本 3 3" xfId="43"/>
    <cellStyle name="强调文字颜色 2 4 7" xfId="44"/>
    <cellStyle name="20% - 强调文字颜色 4 11" xfId="45"/>
    <cellStyle name="40% - 强调文字颜色 5 12" xfId="46"/>
    <cellStyle name="强调文字颜色 3 4 8" xfId="47"/>
    <cellStyle name="强调文字颜色 6 13" xfId="48"/>
    <cellStyle name="汇总 9" xfId="49"/>
    <cellStyle name="检查单元格 8 6" xfId="50"/>
    <cellStyle name="计算 5 4" xfId="51"/>
    <cellStyle name="好_奖励补助测算7.23" xfId="52"/>
    <cellStyle name="汇总 8" xfId="53"/>
    <cellStyle name="检查单元格 8 5" xfId="54"/>
    <cellStyle name="计算 5 3" xfId="55"/>
    <cellStyle name="好_2009年一般性转移支付标准工资_~5676413" xfId="56"/>
    <cellStyle name="检查单元格 8 4" xfId="57"/>
    <cellStyle name="计算 5 2" xfId="58"/>
    <cellStyle name="强调文字颜色 2 3 3" xfId="59"/>
    <cellStyle name="40% - 强调文字颜色 6 7 6" xfId="60"/>
    <cellStyle name="20% - 强调文字颜色 1 11" xfId="61"/>
    <cellStyle name="差_05玉溪" xfId="62"/>
    <cellStyle name="解释性文本 8 2" xfId="63"/>
    <cellStyle name="检查单元格 4 2" xfId="64"/>
    <cellStyle name="Millares_96 Risk" xfId="65"/>
    <cellStyle name="差 7 7" xfId="66"/>
    <cellStyle name="差_2009年一般性转移支付标准工资_奖励补助测算5.24冯铸" xfId="67"/>
    <cellStyle name="检查单元格 8 7" xfId="68"/>
    <cellStyle name="计算 5 5" xfId="69"/>
    <cellStyle name="注释 3 8" xfId="70"/>
    <cellStyle name="40% - 强调文字颜色 3 2 5" xfId="71"/>
    <cellStyle name="20% - 强调文字颜色 3 4 5" xfId="72"/>
    <cellStyle name="计算 3 7" xfId="73"/>
    <cellStyle name="20% - 强调文字颜色 3 2 7" xfId="74"/>
    <cellStyle name="适中 7 8" xfId="75"/>
    <cellStyle name="强调文字颜色 3 7 6" xfId="76"/>
    <cellStyle name="好_2009年一般性转移支付标准工资_奖励补助测算5.24冯铸" xfId="77"/>
    <cellStyle name="强调文字颜色 5 4 7" xfId="78"/>
    <cellStyle name="汇总 5 8" xfId="79"/>
    <cellStyle name="汇总 5 7" xfId="80"/>
    <cellStyle name="汇总 5 6" xfId="81"/>
    <cellStyle name="20% - 强调文字颜色 4 2 6" xfId="82"/>
    <cellStyle name="强调文字颜色 2 8 8" xfId="83"/>
    <cellStyle name="警告文本 7 4" xfId="84"/>
    <cellStyle name="常规 5 2" xfId="85"/>
    <cellStyle name="好_基础数据分析" xfId="86"/>
    <cellStyle name="常规_2017年部门预算总表（草案）-单位1220" xfId="87"/>
    <cellStyle name="汇总 5 4" xfId="88"/>
    <cellStyle name="强调文字颜色 2 8 6" xfId="89"/>
    <cellStyle name="警告文本 7 2" xfId="90"/>
    <cellStyle name="强调文字颜色 5 4 6" xfId="91"/>
    <cellStyle name="20% - 强调文字颜色 2 3 7" xfId="92"/>
    <cellStyle name="输出 8 3" xfId="93"/>
    <cellStyle name="汇总 13" xfId="94"/>
    <cellStyle name="强调文字颜色 4 14" xfId="95"/>
    <cellStyle name="注释 6 6" xfId="96"/>
    <cellStyle name="差 6 8" xfId="97"/>
    <cellStyle name="20% - Accent3" xfId="98"/>
    <cellStyle name="Accent3 - 20% 7" xfId="99"/>
    <cellStyle name="常规 5_Book1" xfId="100"/>
    <cellStyle name="链接单元格 9" xfId="101"/>
    <cellStyle name="强调文字颜色 4 12" xfId="102"/>
    <cellStyle name="注释 6 4" xfId="103"/>
    <cellStyle name="20% - 强调文字颜色 6 3_Book1" xfId="104"/>
    <cellStyle name="20% - 强调文字颜色 4 4 8" xfId="105"/>
    <cellStyle name="强调文字颜色 2 3 5" xfId="106"/>
    <cellStyle name="60% - 强调文字颜色 3 14" xfId="107"/>
    <cellStyle name="强调文字颜色 3 2 8" xfId="108"/>
    <cellStyle name="好_奖励补助测算7.25 (version 1) (version 1)" xfId="109"/>
    <cellStyle name="警告文本 3 8" xfId="110"/>
    <cellStyle name="输出 4 2" xfId="111"/>
    <cellStyle name="好 12" xfId="112"/>
    <cellStyle name="40% - 强调文字颜色 3 3" xfId="113"/>
    <cellStyle name="注释 11" xfId="114"/>
    <cellStyle name="好_Book1_2 5" xfId="115"/>
    <cellStyle name="强调文字颜色 6 5 3" xfId="116"/>
    <cellStyle name="好_Book2" xfId="117"/>
    <cellStyle name="强调文字颜色 6 4 5" xfId="118"/>
    <cellStyle name="60% - 强调文字颜色 6 4" xfId="119"/>
    <cellStyle name="常规 10 2" xfId="120"/>
    <cellStyle name="链接单元格 14" xfId="121"/>
    <cellStyle name="好_M01-2(州市补助收入)" xfId="122"/>
    <cellStyle name="40% - 强调文字颜色 2 7 2" xfId="123"/>
    <cellStyle name="常规 9" xfId="124"/>
    <cellStyle name="强调文字颜色 4 2 7" xfId="125"/>
    <cellStyle name="汇总 2 2" xfId="126"/>
    <cellStyle name="常规 10 4" xfId="127"/>
    <cellStyle name="好 13" xfId="128"/>
    <cellStyle name="40% - 强调文字颜色 3 4" xfId="129"/>
    <cellStyle name="40% - Accent5" xfId="130"/>
    <cellStyle name="60% - 强调文字颜色 2 7" xfId="131"/>
    <cellStyle name="好_Book1_2 3" xfId="132"/>
    <cellStyle name="好_2009年一般性转移支付标准工资_奖励补助测算7.25 (version 1) (version 1)" xfId="133"/>
    <cellStyle name="标题 2 6 3" xfId="134"/>
    <cellStyle name="常规 7 4" xfId="135"/>
    <cellStyle name="检查单元格 4 3" xfId="136"/>
    <cellStyle name="40% - 强调文字颜色 6 8 2" xfId="137"/>
    <cellStyle name="60% - 强调文字颜色 3 6 8" xfId="138"/>
    <cellStyle name="警告文本 2 5" xfId="139"/>
    <cellStyle name="40% - 强调文字颜色 2 6 3" xfId="140"/>
    <cellStyle name="Accent5 - 40% 2" xfId="141"/>
    <cellStyle name="20% - 强调文字颜色 2 8 3" xfId="142"/>
    <cellStyle name="60% - 强调文字颜色 2 4 4" xfId="143"/>
    <cellStyle name="20% - 强调文字颜色 4 2 8" xfId="144"/>
    <cellStyle name="强调文字颜色 4 7 7" xfId="145"/>
    <cellStyle name="汇总 7 2" xfId="146"/>
    <cellStyle name="强调文字颜色 5 3 4" xfId="147"/>
    <cellStyle name="好_2007年可用财力" xfId="148"/>
    <cellStyle name="60% - 强调文字颜色 3 5 6" xfId="149"/>
    <cellStyle name="好_2007年检察院案件数" xfId="150"/>
    <cellStyle name="输出 5 6" xfId="151"/>
    <cellStyle name="计算 6 7" xfId="152"/>
    <cellStyle name="40% - 强调文字颜色 5 8 7" xfId="153"/>
    <cellStyle name="差_00省级(定稿)" xfId="154"/>
    <cellStyle name="60% - 强调文字颜色 2 15" xfId="155"/>
    <cellStyle name="40% - 强调文字颜色 3 2 3" xfId="156"/>
    <cellStyle name="好_00省级(定稿)" xfId="157"/>
    <cellStyle name="60% - 强调文字颜色 4 2 8" xfId="158"/>
    <cellStyle name="20% - 强调文字颜色 4 6 7" xfId="159"/>
    <cellStyle name="40% - 强调文字颜色 3 8 8" xfId="160"/>
    <cellStyle name="解释性文本 3 8" xfId="161"/>
    <cellStyle name="60% - 强调文字颜色 6 6 3" xfId="162"/>
    <cellStyle name="好_2007年人员分部门统计表" xfId="163"/>
    <cellStyle name="Accent2 3" xfId="164"/>
    <cellStyle name="60% - 强调文字颜色 5 6 7" xfId="165"/>
    <cellStyle name="20% - 强调文字颜色 4 6 8" xfId="166"/>
    <cellStyle name="好_地方配套按人均增幅控制8.30一般预算平均增幅、人均可用财力平均增幅两次控制、社会治安系数调整、案件数调整xl" xfId="167"/>
    <cellStyle name="强调文字颜色 2 5 5" xfId="168"/>
    <cellStyle name="好_2、土地面积、人口、粮食产量基本情况" xfId="169"/>
    <cellStyle name="计算 2 7" xfId="170"/>
    <cellStyle name="好_1003牟定县" xfId="171"/>
    <cellStyle name="Accent2 - 20% 3" xfId="172"/>
    <cellStyle name="20% - 强调文字颜色 5 2_Book1" xfId="173"/>
    <cellStyle name="计算 6 8" xfId="174"/>
    <cellStyle name="强调文字颜色 1 4 8" xfId="175"/>
    <cellStyle name="强调 3 4" xfId="176"/>
    <cellStyle name="警告文本 2 8" xfId="177"/>
    <cellStyle name="输出 3 2" xfId="178"/>
    <cellStyle name="强调文字颜色 5 6 2" xfId="179"/>
    <cellStyle name="好_高中教师人数（教育厅1.6日提供）" xfId="180"/>
    <cellStyle name="计算 4_Book1" xfId="181"/>
    <cellStyle name="好_~5676413" xfId="182"/>
    <cellStyle name="Grey" xfId="183"/>
    <cellStyle name="强调文字颜色 6 4 3" xfId="184"/>
    <cellStyle name="60% - 强调文字颜色 6 2" xfId="185"/>
    <cellStyle name="强调文字颜色 1 10" xfId="186"/>
    <cellStyle name="强调文字颜色 2 4 5" xfId="187"/>
    <cellStyle name="强调文字颜色 6 2 6" xfId="188"/>
    <cellStyle name="60% - 强调文字颜色 4 5" xfId="189"/>
    <cellStyle name="好 4 4" xfId="190"/>
    <cellStyle name="20% - 强调文字颜色 4 5 8" xfId="191"/>
    <cellStyle name="好 2" xfId="192"/>
    <cellStyle name="60% - 强调文字颜色 6 8 6" xfId="193"/>
    <cellStyle name="Check Cell" xfId="194"/>
    <cellStyle name="常规_全区社保" xfId="195"/>
    <cellStyle name="20% - 强调文字颜色 2 2 2" xfId="196"/>
    <cellStyle name="强调文字颜色 2 7 2" xfId="197"/>
    <cellStyle name="40% - 强调文字颜色 5 5 6" xfId="198"/>
    <cellStyle name="20% - 强调文字颜色 4 8 5" xfId="199"/>
    <cellStyle name="60% - 强调文字颜色 4 4 6" xfId="200"/>
    <cellStyle name="适中 12" xfId="201"/>
    <cellStyle name="强调文字颜色 5 4 3" xfId="202"/>
    <cellStyle name="常规_2006年预算调整表（讨论方案1）_20151024  2015年市直调整预算收支总表" xfId="203"/>
    <cellStyle name="强调文字颜色 4 5 6" xfId="204"/>
    <cellStyle name="输出 4 7" xfId="205"/>
    <cellStyle name="标题 2 7 2" xfId="206"/>
    <cellStyle name="汇总 4_Book1" xfId="207"/>
    <cellStyle name="40% - 强调文字颜色 5 10" xfId="208"/>
    <cellStyle name="40% - 强调文字颜色 3 2 6" xfId="209"/>
    <cellStyle name="20% - 强调文字颜色 3 4 6" xfId="210"/>
    <cellStyle name="强调文字颜色 1 3 3" xfId="211"/>
    <cellStyle name="汇总 2_Book1" xfId="212"/>
    <cellStyle name="汇总 7 5" xfId="213"/>
    <cellStyle name="好_地方配套按人均增幅控制8.30xl" xfId="214"/>
    <cellStyle name="好_~4190974" xfId="215"/>
    <cellStyle name="20% - 强调文字颜色 5 2 5" xfId="216"/>
    <cellStyle name="Accent3 - 20% 4" xfId="217"/>
    <cellStyle name="Accent3 - 20% 3" xfId="218"/>
    <cellStyle name="输出 4 5" xfId="219"/>
    <cellStyle name="差 6 4" xfId="220"/>
    <cellStyle name="好 14" xfId="221"/>
    <cellStyle name="40% - 强调文字颜色 3 5" xfId="222"/>
    <cellStyle name="强调文字颜色 5 8 8" xfId="223"/>
    <cellStyle name="常规 5" xfId="224"/>
    <cellStyle name="好 9" xfId="225"/>
    <cellStyle name="20% - 强调文字颜色 3 5 4" xfId="226"/>
    <cellStyle name="Normal" xfId="227"/>
    <cellStyle name="好_2009年一般性转移支付标准工资_不用软件计算9.1不考虑经费管理评价xl" xfId="228"/>
    <cellStyle name="强调文字颜色 3 3" xfId="229"/>
    <cellStyle name="差_Book1_2" xfId="230"/>
    <cellStyle name="60% - 强调文字颜色 4 4 3" xfId="231"/>
    <cellStyle name="20% - 强调文字颜色 4 8 2" xfId="232"/>
    <cellStyle name="40% - 强调文字颜色 1 6 8" xfId="233"/>
    <cellStyle name="好_2006年全省财力计算表（中央、决算）" xfId="234"/>
    <cellStyle name="警告文本 4 5" xfId="235"/>
    <cellStyle name="好 11" xfId="236"/>
    <cellStyle name="40% - 强调文字颜色 3 2" xfId="237"/>
    <cellStyle name="解释性文本 4 6" xfId="238"/>
    <cellStyle name="常规 3" xfId="239"/>
    <cellStyle name="强调文字颜色 5 8 6" xfId="240"/>
    <cellStyle name="好 7" xfId="241"/>
    <cellStyle name="标题 2 8 4" xfId="242"/>
    <cellStyle name="适中 8 2" xfId="243"/>
    <cellStyle name="输入 8 7" xfId="244"/>
    <cellStyle name="标题 2 3 4" xfId="245"/>
    <cellStyle name="适中 3 2" xfId="246"/>
    <cellStyle name="检查单元格 3_Book1" xfId="247"/>
    <cellStyle name="差 4 3" xfId="248"/>
    <cellStyle name="20% - 强调文字颜色 2 8 7" xfId="249"/>
    <cellStyle name="40% - 强调文字颜色 5 6 2" xfId="250"/>
    <cellStyle name="60% - 强调文字颜色 2 4 8" xfId="251"/>
    <cellStyle name="Accent1 - 20% 7" xfId="252"/>
    <cellStyle name="好_2008云南省分县市中小学教职工统计表（教育厅提供）" xfId="253"/>
    <cellStyle name="好_指标四" xfId="254"/>
    <cellStyle name="强调文字颜色 5 4 5" xfId="255"/>
    <cellStyle name="输入 6 7" xfId="256"/>
    <cellStyle name="强调文字颜色 6 15" xfId="257"/>
    <cellStyle name="好 4 3" xfId="258"/>
    <cellStyle name="链接单元格 7 4" xfId="259"/>
    <cellStyle name="强调文字颜色 6 14" xfId="260"/>
    <cellStyle name="好 4 2" xfId="261"/>
    <cellStyle name="输入 6 6" xfId="262"/>
    <cellStyle name="60% - 强调文字颜色 2 2 7" xfId="263"/>
    <cellStyle name="常规_2003年收入预测表_20151024  2015年市直调整预算收支总表" xfId="264"/>
    <cellStyle name="20% - 强调文字颜色 2 6 6" xfId="265"/>
    <cellStyle name="40% - 强调文字颜色 1 2 2" xfId="266"/>
    <cellStyle name="强调文字颜色 4 3 5" xfId="267"/>
    <cellStyle name="20% - 强调文字颜色 6 4 7" xfId="268"/>
    <cellStyle name="强调文字颜色 4 3 4" xfId="269"/>
    <cellStyle name="Explanatory Text" xfId="270"/>
    <cellStyle name="注释 7 6" xfId="271"/>
    <cellStyle name="20% - 强调文字颜色 4 3 5" xfId="272"/>
    <cellStyle name="强调文字颜色 4 9" xfId="273"/>
    <cellStyle name="强调文字颜色 2 2 2" xfId="274"/>
    <cellStyle name="20% - Accent1" xfId="275"/>
    <cellStyle name="差 6 6" xfId="276"/>
    <cellStyle name="20% - 强调文字颜色 1 12" xfId="277"/>
    <cellStyle name="40% - 强调文字颜色 6 7 7" xfId="278"/>
    <cellStyle name="检查单元格 7 3" xfId="279"/>
    <cellStyle name="Accent1 - 20%" xfId="280"/>
    <cellStyle name="标题 3 4" xfId="281"/>
    <cellStyle name="链接单元格 2_Book1" xfId="282"/>
    <cellStyle name="输入 3 4" xfId="283"/>
    <cellStyle name="强调文字颜色 5 3 7" xfId="284"/>
    <cellStyle name="警告文本 5" xfId="285"/>
    <cellStyle name="输出 7 4" xfId="286"/>
    <cellStyle name="链接单元格 2 2" xfId="287"/>
    <cellStyle name="差_卫生部门" xfId="288"/>
    <cellStyle name="差_检验表（调整后）" xfId="289"/>
    <cellStyle name="差_检验表" xfId="290"/>
    <cellStyle name="常规 15" xfId="291"/>
    <cellStyle name="强调文字颜色 4 3_Book1" xfId="292"/>
    <cellStyle name="注释 10" xfId="293"/>
    <cellStyle name="40% - Accent6" xfId="294"/>
    <cellStyle name="60% - 强调文字颜色 2 8" xfId="295"/>
    <cellStyle name="强调文字颜色 3 5" xfId="296"/>
    <cellStyle name="警告文本 3" xfId="297"/>
    <cellStyle name="20% - 强调文字颜色 2 2 6" xfId="298"/>
    <cellStyle name="输出 7 2" xfId="299"/>
    <cellStyle name="警告文本 6 8" xfId="300"/>
    <cellStyle name="差_财政支出对上级的依赖程度" xfId="301"/>
    <cellStyle name="差_不用软件计算9.1不考虑经费管理评价xl" xfId="302"/>
    <cellStyle name="20% - 强调文字颜色 2 12" xfId="303"/>
    <cellStyle name="强调文字颜色 1 4_Book1" xfId="304"/>
    <cellStyle name="差 5 6" xfId="305"/>
    <cellStyle name="检查单元格 6 2" xfId="306"/>
    <cellStyle name="差_2009年一般性转移支付标准工资_奖励补助测算5.22测试" xfId="307"/>
    <cellStyle name="千位分隔 2 2" xfId="308"/>
    <cellStyle name="差 2 4" xfId="309"/>
    <cellStyle name="解释性文本 5 4" xfId="310"/>
    <cellStyle name="差_2009年一般性转移支付标准工资_地方配套按人均增幅控制8.30一般预算平均增幅、人均可用财力平均增幅两次控制、社会治安系数调整、案件数调整xl" xfId="311"/>
    <cellStyle name="输出 7 6" xfId="312"/>
    <cellStyle name="警告文本 7" xfId="313"/>
    <cellStyle name="差_2009年一般性转移支付标准工资_~4190974" xfId="314"/>
    <cellStyle name="警告文本 2" xfId="315"/>
    <cellStyle name="20% - 强调文字颜色 2 2 5" xfId="316"/>
    <cellStyle name="差_0502通海县" xfId="317"/>
    <cellStyle name="常规_Sheet1_2011年市直组织收入表" xfId="318"/>
    <cellStyle name="强调文字颜色 6 8 2" xfId="319"/>
    <cellStyle name="汇总 6 3" xfId="320"/>
    <cellStyle name="常规 14 5" xfId="321"/>
    <cellStyle name="输入 4_Book1" xfId="322"/>
    <cellStyle name="60% - 强调文字颜色 1 8 3" xfId="323"/>
    <cellStyle name="差_~5676413" xfId="324"/>
    <cellStyle name="强调文字颜色 4 8 8" xfId="325"/>
    <cellStyle name="强调文字颜色 5 6 4" xfId="326"/>
    <cellStyle name="差_财政供养人员" xfId="327"/>
    <cellStyle name="解释性文本 8 7" xfId="328"/>
    <cellStyle name="差 5 7" xfId="329"/>
    <cellStyle name="20% - 强调文字颜色 2 13" xfId="330"/>
    <cellStyle name="40% - 强调文字颜色 3 13" xfId="331"/>
    <cellStyle name="好 4 8" xfId="332"/>
    <cellStyle name="40% - 强调文字颜色 1 7 6" xfId="333"/>
    <cellStyle name="60% - 强调文字颜色 1 5 6" xfId="334"/>
    <cellStyle name="标题 2 3" xfId="335"/>
    <cellStyle name="60% - 强调文字颜色 4 5 8" xfId="336"/>
    <cellStyle name="汇总 11" xfId="337"/>
    <cellStyle name="20% - 强调文字颜色 2 3 5" xfId="338"/>
    <cellStyle name="Fixed" xfId="339"/>
    <cellStyle name="汇总 6 7" xfId="340"/>
    <cellStyle name="强调文字颜色 1 2 5" xfId="341"/>
    <cellStyle name="20% - 强调文字颜色 2 11" xfId="342"/>
    <cellStyle name="差 5 5" xfId="343"/>
    <cellStyle name="常规 17" xfId="344"/>
    <cellStyle name="40% - 强调文字颜色 4 3" xfId="345"/>
    <cellStyle name="差 5 8" xfId="346"/>
    <cellStyle name="20% - 强调文字颜色 2 14" xfId="347"/>
    <cellStyle name="注释 4 2" xfId="348"/>
    <cellStyle name="好 4 7" xfId="349"/>
    <cellStyle name="40% - 强调文字颜色 3 12" xfId="350"/>
    <cellStyle name="40% - 强调文字颜色 1 7 5" xfId="351"/>
    <cellStyle name="60% - 强调文字颜色 1 5 5" xfId="352"/>
    <cellStyle name="强调文字颜色 2 8 4" xfId="353"/>
    <cellStyle name="40% - 强调文字颜色 5 6 8" xfId="354"/>
    <cellStyle name="60% - 强调文字颜色 4 13" xfId="355"/>
    <cellStyle name="40% - 强调文字颜色 4 7 7" xfId="356"/>
    <cellStyle name="20% - 强调文字颜色 3 7 2" xfId="357"/>
    <cellStyle name="60% - 强调文字颜色 3 3 3" xfId="358"/>
    <cellStyle name="_ET_STYLE_NoName_00__Sheet3" xfId="359"/>
    <cellStyle name="20% - 强调文字颜色 4 6 3" xfId="360"/>
    <cellStyle name="60% - 强调文字颜色 4 2 4" xfId="361"/>
    <cellStyle name="常规_Book3_20151024  2015年市直调整预算收支总表" xfId="362"/>
    <cellStyle name="标题 2 3 2" xfId="363"/>
    <cellStyle name="输入 8 5" xfId="364"/>
    <cellStyle name="强调文字颜色 3 8 7" xfId="365"/>
    <cellStyle name="_Book1_5" xfId="366"/>
    <cellStyle name="60% - 强调文字颜色 3 4 6" xfId="367"/>
    <cellStyle name="20% - 强调文字颜色 3 8 5" xfId="368"/>
    <cellStyle name="警告文本 2_Book1" xfId="369"/>
    <cellStyle name="常规 4 7" xfId="370"/>
    <cellStyle name="好 8 7" xfId="371"/>
    <cellStyle name="60% - 强调文字颜色 4 7 4" xfId="372"/>
    <cellStyle name="输出 4_Book1" xfId="373"/>
    <cellStyle name="注释 8 2" xfId="374"/>
    <cellStyle name="20% - 强调文字颜色 4 4 3" xfId="375"/>
    <cellStyle name="Accent6 - 60% 3" xfId="376"/>
    <cellStyle name="20% - 强调文字颜色 2 3 4" xfId="377"/>
    <cellStyle name="40% - 强调文字颜色 1 7 4" xfId="378"/>
    <cellStyle name="60% - 强调文字颜色 1 5 4" xfId="379"/>
    <cellStyle name="40% - 强调文字颜色 5 6 7" xfId="380"/>
    <cellStyle name="强调文字颜色 2 8 3" xfId="381"/>
    <cellStyle name="40% - 强调文字颜色 4 7 6" xfId="382"/>
    <cellStyle name="60% - 强调文字颜色 4 5 6" xfId="383"/>
    <cellStyle name="适中 8 8" xfId="384"/>
    <cellStyle name="20% - 强调文字颜色 3 3 7" xfId="385"/>
    <cellStyle name="20% - 强调文字颜色 3 8 4" xfId="386"/>
    <cellStyle name="_Book1_4" xfId="387"/>
    <cellStyle name="60% - 强调文字颜色 3 4 5" xfId="388"/>
    <cellStyle name="强调文字颜色 3 8 6" xfId="389"/>
    <cellStyle name="输出 5 7" xfId="390"/>
    <cellStyle name="60% - 强调文字颜色 2 2 2" xfId="391"/>
    <cellStyle name="60% - 强调文字颜色 3 4_Book1" xfId="392"/>
    <cellStyle name="差_~4190974" xfId="393"/>
    <cellStyle name="40% - 强调文字颜色 6 4 5" xfId="394"/>
    <cellStyle name="霓付_ +Foil &amp; -FOIL &amp; PAPER" xfId="395"/>
    <cellStyle name="常规 11 6" xfId="396"/>
    <cellStyle name="汇总 3 4" xfId="397"/>
    <cellStyle name="差_业务工作量指标" xfId="398"/>
    <cellStyle name="20% - 强调文字颜色 5 2 4" xfId="399"/>
    <cellStyle name="强调文字颜色 5 7 3" xfId="400"/>
    <cellStyle name="常规 14 2" xfId="401"/>
    <cellStyle name="20% - 强调文字颜色 1 2 7" xfId="402"/>
    <cellStyle name="强调文字颜色 6 8 5" xfId="403"/>
    <cellStyle name="20% - 强调文字颜色 6 3 6" xfId="404"/>
    <cellStyle name="标题 2 11" xfId="405"/>
    <cellStyle name="40% - 强调文字颜色 4 2" xfId="406"/>
    <cellStyle name="常规 16" xfId="407"/>
    <cellStyle name="借出原因" xfId="408"/>
    <cellStyle name="好 4 6" xfId="409"/>
    <cellStyle name="40% - 强调文字颜色 3 11" xfId="410"/>
    <cellStyle name="好_第五部分(才淼、饶永宏）" xfId="411"/>
    <cellStyle name="适中 4 7" xfId="412"/>
    <cellStyle name="40% - 强调文字颜色 2 2" xfId="413"/>
    <cellStyle name="Accent2 2" xfId="414"/>
    <cellStyle name="60% - 强调文字颜色 5 6 6" xfId="415"/>
    <cellStyle name="20% - 强调文字颜色 6 6 5" xfId="416"/>
    <cellStyle name="60% - 强调文字颜色 6 2 6" xfId="417"/>
    <cellStyle name="60% - 强调文字颜色 6 2 5" xfId="418"/>
    <cellStyle name="20% - 强调文字颜色 6 6 4" xfId="419"/>
    <cellStyle name="适中 4 6" xfId="420"/>
    <cellStyle name="标题 2 4 8" xfId="421"/>
    <cellStyle name="差 9" xfId="422"/>
    <cellStyle name="强调文字颜色 2 3 6" xfId="423"/>
    <cellStyle name="警告文本 2 2" xfId="424"/>
    <cellStyle name="差_云南农村义务教育统计表" xfId="425"/>
    <cellStyle name="强调文字颜色 6 8 4" xfId="426"/>
    <cellStyle name="60% - 强调文字颜色 3 15" xfId="427"/>
    <cellStyle name="20% - 强调文字颜色 1 13" xfId="428"/>
    <cellStyle name="40% - 强调文字颜色 6 7 8" xfId="429"/>
    <cellStyle name="好 4" xfId="430"/>
    <cellStyle name="强调文字颜色 5 8 3" xfId="431"/>
    <cellStyle name="强调文字颜色 2 3_Book1" xfId="432"/>
    <cellStyle name="链接单元格 8 7" xfId="433"/>
    <cellStyle name="好 5 6" xfId="434"/>
    <cellStyle name="解释性文本 11" xfId="435"/>
    <cellStyle name="20% - 强调文字颜色 5 3 4" xfId="436"/>
    <cellStyle name="20% - 强调文字颜色 4 4 2" xfId="437"/>
    <cellStyle name="40% - 强调文字颜色 1 2 8" xfId="438"/>
    <cellStyle name="Accent6 - 60% 2" xfId="439"/>
    <cellStyle name="40% - 强调文字颜色 4 6 4" xfId="440"/>
    <cellStyle name="Accent5 - 60% 3" xfId="441"/>
    <cellStyle name="差_县级基础数据" xfId="442"/>
    <cellStyle name="20% - Accent6" xfId="443"/>
    <cellStyle name="_ET_STYLE_NoName_00__Book1_1_Book1" xfId="444"/>
    <cellStyle name="检查单元格 7 8" xfId="445"/>
    <cellStyle name="计算 4 6" xfId="446"/>
    <cellStyle name="输出 4 3" xfId="447"/>
    <cellStyle name="40% - 强调文字颜色 6 14" xfId="448"/>
    <cellStyle name="20% - 强调文字颜色 5 13" xfId="449"/>
    <cellStyle name="强调文字颜色 4 4 4" xfId="450"/>
    <cellStyle name="差 3 4" xfId="451"/>
    <cellStyle name="解释性文本 6 3" xfId="452"/>
    <cellStyle name="20% - 强调文字颜色 4 5 3" xfId="453"/>
    <cellStyle name="40% - 强调文字颜色 4 3 3" xfId="454"/>
    <cellStyle name="20% - 强调文字颜色 1 5 8" xfId="455"/>
    <cellStyle name="_201104待做玉林医保工伤生育变动表" xfId="456"/>
    <cellStyle name="检查单元格 4" xfId="457"/>
    <cellStyle name="后继超链接" xfId="458"/>
    <cellStyle name="40% - 强调文字颜色 1 2 5" xfId="459"/>
    <cellStyle name="Total" xfId="460"/>
    <cellStyle name="40% - 强调文字颜色 2 12" xfId="461"/>
    <cellStyle name="20% - 强调文字颜色 1 4 5" xfId="462"/>
    <cellStyle name="常规 5 5" xfId="463"/>
    <cellStyle name="40% - 强调文字颜色 4 10" xfId="464"/>
    <cellStyle name="20% - 强调文字颜色 1 2 4" xfId="465"/>
    <cellStyle name="强调文字颜色 1 7 3" xfId="466"/>
    <cellStyle name="40% - 强调文字颜色 4 5 7" xfId="467"/>
    <cellStyle name="链接单元格 2 7" xfId="468"/>
    <cellStyle name="20% - 强调文字颜色 3 2" xfId="469"/>
    <cellStyle name="强调文字颜色 4 4 3" xfId="470"/>
    <cellStyle name="20% - 强调文字颜色 5 12" xfId="471"/>
    <cellStyle name="常规 2 6" xfId="472"/>
    <cellStyle name="好 6 6" xfId="473"/>
    <cellStyle name="20% - 强调文字颜色 5 4 4" xfId="474"/>
    <cellStyle name="40% - 强调文字颜色 5 2 4" xfId="475"/>
    <cellStyle name="强调文字颜色 2 6 4" xfId="476"/>
    <cellStyle name="40% - 强调文字颜色 5 4 8" xfId="477"/>
    <cellStyle name="60% - 强调文字颜色 4 3 7" xfId="478"/>
    <cellStyle name="20% - 强调文字颜色 4 7 6" xfId="479"/>
    <cellStyle name="注释 4 5" xfId="480"/>
    <cellStyle name="20% - 强调文字颜色 3 5 2" xfId="481"/>
    <cellStyle name="40% - 强调文字颜色 3 3 2" xfId="482"/>
    <cellStyle name="好_县级基础数据" xfId="483"/>
    <cellStyle name="20% - 强调文字颜色 1 15" xfId="484"/>
    <cellStyle name="常规 4 5" xfId="485"/>
    <cellStyle name="好 8 5" xfId="486"/>
    <cellStyle name="60% - 强调文字颜色 4 7 2" xfId="487"/>
    <cellStyle name="好_奖励补助测算7.25" xfId="488"/>
    <cellStyle name="计算 5 6" xfId="489"/>
    <cellStyle name="检查单元格 8 8" xfId="490"/>
    <cellStyle name="60% - 强调文字颜色 5 10" xfId="491"/>
    <cellStyle name="适中 5 8" xfId="492"/>
    <cellStyle name="40% - 强调文字颜色 6 12" xfId="493"/>
    <cellStyle name="常规 2 8" xfId="494"/>
    <cellStyle name="好 6 8" xfId="495"/>
    <cellStyle name="好_0605石屏县" xfId="496"/>
    <cellStyle name="20% - 强调文字颜色 5 11" xfId="497"/>
    <cellStyle name="强调文字颜色 4 4 2" xfId="498"/>
    <cellStyle name="20% - 强调文字颜色 1 2 2" xfId="499"/>
    <cellStyle name="20% - 强调文字颜色 6 8 8" xfId="500"/>
    <cellStyle name="强调文字颜色 4 7 5" xfId="501"/>
    <cellStyle name="40% - 强调文字颜色 6 6 8" xfId="502"/>
    <cellStyle name="强调文字颜色 3 8 4" xfId="503"/>
    <cellStyle name="烹拳 [0]_ +Foil &amp; -FOIL &amp; PAPER" xfId="504"/>
    <cellStyle name="60% - 强调文字颜色 6 3 5" xfId="505"/>
    <cellStyle name="20% - 强调文字颜色 6 7 4" xfId="506"/>
    <cellStyle name="输出 4 6" xfId="507"/>
    <cellStyle name="适中 8 6" xfId="508"/>
    <cellStyle name="标题 2 8 8" xfId="509"/>
    <cellStyle name="20% - 强调文字颜色 3 3 5" xfId="510"/>
    <cellStyle name="20% - 强调文字颜色 1 9" xfId="511"/>
    <cellStyle name="差_2009年一般性转移支付标准工资_~5676413" xfId="512"/>
    <cellStyle name="40% - 强调文字颜色 1 7" xfId="513"/>
    <cellStyle name="60% - 强调文字颜色 1 5" xfId="514"/>
    <cellStyle name="40% - 强调文字颜色 5 7 7" xfId="515"/>
    <cellStyle name="60% - 强调文字颜色 5 5 7" xfId="516"/>
    <cellStyle name="Accent1 3" xfId="517"/>
    <cellStyle name="40% - 强调文字颜色 1 3 6" xfId="518"/>
    <cellStyle name="20% - 强调文字颜色 1 5 6" xfId="519"/>
    <cellStyle name="20% - 强调文字颜色 1 3 8" xfId="520"/>
    <cellStyle name="强调文字颜色 1 8 7" xfId="521"/>
    <cellStyle name="强调文字颜色 4 6 5" xfId="522"/>
    <cellStyle name="_201102养老变动表" xfId="523"/>
    <cellStyle name="汇总 7" xfId="524"/>
    <cellStyle name="60% - 强调文字颜色 4 8 8" xfId="525"/>
    <cellStyle name="Accent4 - 60% 6" xfId="526"/>
    <cellStyle name="注释 5 5" xfId="527"/>
    <cellStyle name="链接单元格 8 4" xfId="528"/>
    <cellStyle name="强调文字颜色 2 2_Book1" xfId="529"/>
    <cellStyle name="输入 4" xfId="530"/>
    <cellStyle name="好 5 3" xfId="531"/>
    <cellStyle name="解释性文本 15" xfId="532"/>
    <cellStyle name="60% - 强调文字颜色 3 2 2" xfId="533"/>
    <cellStyle name="Standard_AREAS" xfId="534"/>
    <cellStyle name="Heading 3" xfId="535"/>
    <cellStyle name="计算 6 6" xfId="536"/>
    <cellStyle name="强调 3 2" xfId="537"/>
    <cellStyle name="链接单元格 4_Book1" xfId="538"/>
    <cellStyle name="Accent3 - 20%" xfId="539"/>
    <cellStyle name="差_2007年检察院案件数" xfId="540"/>
    <cellStyle name="解释性文本 7 2" xfId="541"/>
    <cellStyle name="汇总 5" xfId="542"/>
    <cellStyle name="60% - 强调文字颜色 4 8 6" xfId="543"/>
    <cellStyle name="Accent4 - 60% 4" xfId="544"/>
    <cellStyle name="差_汇总-县级财政报表附表" xfId="545"/>
    <cellStyle name="强调文字颜色 1 7 6" xfId="546"/>
    <cellStyle name="20% - 强调文字颜色 3 12" xfId="547"/>
    <cellStyle name="40% - 强调文字颜色 4 13" xfId="548"/>
    <cellStyle name="_Book1_1_Book1" xfId="549"/>
    <cellStyle name="解释性文本 6 8" xfId="550"/>
    <cellStyle name="60% - 强调文字颜色 6 7 3" xfId="551"/>
    <cellStyle name="解释性文本 4 8" xfId="552"/>
    <cellStyle name="60% - 强调文字颜色 5 9" xfId="553"/>
    <cellStyle name="Accent6 - 20% 5" xfId="554"/>
    <cellStyle name="20% - 强调文字颜色 6 2 4" xfId="555"/>
    <cellStyle name="强调文字颜色 6 7 3" xfId="556"/>
    <cellStyle name="链接单元格 4 8" xfId="557"/>
    <cellStyle name="20% - 强调文字颜色 5 3" xfId="558"/>
    <cellStyle name="20% - 强调文字颜色 4 13" xfId="559"/>
    <cellStyle name="差_Book1_Book1" xfId="560"/>
    <cellStyle name="60% - 强调文字颜色 6 15" xfId="561"/>
    <cellStyle name="40% - 强调文字颜色 6 3 7" xfId="562"/>
    <cellStyle name="强调文字颜色 3 5 3" xfId="563"/>
    <cellStyle name="解释性文本 6 4" xfId="564"/>
    <cellStyle name="_ET_STYLE_NoName_00_" xfId="565"/>
    <cellStyle name="20% - 强调文字颜色 3 6" xfId="566"/>
    <cellStyle name="60% - 强调文字颜色 3 2" xfId="567"/>
    <cellStyle name="40% - 强调文字颜色 1 14" xfId="568"/>
    <cellStyle name="输入 5 6" xfId="569"/>
    <cellStyle name="常规 5 4" xfId="570"/>
    <cellStyle name="20% - 强调文字颜色 2 4_Book1" xfId="571"/>
    <cellStyle name="注释 3 6" xfId="572"/>
    <cellStyle name="40% - 强调文字颜色 2 2_Book1" xfId="573"/>
    <cellStyle name="差_03昭通" xfId="574"/>
    <cellStyle name="好_Book1_2" xfId="575"/>
    <cellStyle name="强调 1 4" xfId="576"/>
    <cellStyle name="_ET_STYLE_NoName_00__Book1" xfId="577"/>
    <cellStyle name="40% - 强调文字颜色 5 6 4" xfId="578"/>
    <cellStyle name="20% - 强调文字颜色 5 8 4" xfId="579"/>
    <cellStyle name="60% - 强调文字颜色 5 4 5" xfId="580"/>
    <cellStyle name="20% - 强调文字颜色 2 7 2" xfId="581"/>
    <cellStyle name="输出 6 8" xfId="582"/>
    <cellStyle name="60% - 强调文字颜色 2 3 3" xfId="583"/>
    <cellStyle name="60% - 强调文字颜色 1 10" xfId="584"/>
    <cellStyle name="20% - 强调文字颜色 2 5 7" xfId="585"/>
    <cellStyle name="40% - 强调文字颜色 5 3 2" xfId="586"/>
    <cellStyle name="40% - 强调文字颜色 6 5 7" xfId="587"/>
    <cellStyle name="强调文字颜色 3 7 3" xfId="588"/>
    <cellStyle name="60% - 强调文字颜色 6 3 7" xfId="589"/>
    <cellStyle name="20% - 强调文字颜色 6 7 6" xfId="590"/>
    <cellStyle name="20% - 强调文字颜色 5 3 6" xfId="591"/>
    <cellStyle name="强调文字颜色 5 8 5" xfId="592"/>
    <cellStyle name="常规 2" xfId="593"/>
    <cellStyle name="好 6" xfId="594"/>
    <cellStyle name="适中 5 2" xfId="595"/>
    <cellStyle name="40% - 强调文字颜色 2 15" xfId="596"/>
    <cellStyle name="标题 2 5 4" xfId="597"/>
    <cellStyle name="20% - 强调文字颜色 2 5 4" xfId="598"/>
    <cellStyle name="数量" xfId="599"/>
    <cellStyle name="40% - 强调文字颜色 2 3 4" xfId="600"/>
    <cellStyle name="链接单元格 2 3" xfId="601"/>
    <cellStyle name="60% - 强调文字颜色 2 8 5" xfId="602"/>
    <cellStyle name="Accent4 - 40% 3" xfId="603"/>
    <cellStyle name="解释性文本 8 8" xfId="604"/>
    <cellStyle name="_市直2012年1-9月66600万元预测" xfId="605"/>
    <cellStyle name="强调文字颜色 2 7 5" xfId="606"/>
    <cellStyle name="60% - 强调文字颜色 5 7 2" xfId="607"/>
    <cellStyle name="检查单元格 8 2" xfId="608"/>
    <cellStyle name="A4 Small 210 x 297 mm" xfId="609"/>
    <cellStyle name="适中 2 4" xfId="610"/>
    <cellStyle name="标题 2 2 6" xfId="611"/>
    <cellStyle name="常规 6" xfId="612"/>
    <cellStyle name="20% - 强调文字颜色 5 7 3" xfId="613"/>
    <cellStyle name="好_文体广播部门" xfId="614"/>
    <cellStyle name="60% - 强调文字颜色 5 3 4" xfId="615"/>
    <cellStyle name="40% - 强调文字颜色 5 5 3" xfId="616"/>
    <cellStyle name="20% - 强调文字颜色 2 7 8" xfId="617"/>
    <cellStyle name="链接单元格 7 2" xfId="618"/>
    <cellStyle name="好_Book1_1_Book1" xfId="619"/>
    <cellStyle name="检查单元格 3 8" xfId="620"/>
    <cellStyle name="强调文字颜色 4 8 4" xfId="621"/>
    <cellStyle name="40% - 强调文字颜色 5 5 2" xfId="622"/>
    <cellStyle name="60% - 强调文字颜色 2 3 8" xfId="623"/>
    <cellStyle name="20% - 强调文字颜色 2 7 7" xfId="624"/>
    <cellStyle name="好_1110洱源县" xfId="625"/>
    <cellStyle name="20% - 强调文字颜色 1 3 7" xfId="626"/>
    <cellStyle name="60% - 强调文字颜色 4 3 4" xfId="627"/>
    <cellStyle name="20% - 强调文字颜色 4 7 3" xfId="628"/>
    <cellStyle name="计算 15" xfId="629"/>
    <cellStyle name="40% - 强调文字颜色 4 5 4" xfId="630"/>
    <cellStyle name="20% - 强调文字颜色 4 5 7" xfId="631"/>
    <cellStyle name="60% - 强调文字颜色 4 2_Book1" xfId="632"/>
    <cellStyle name="40% - 强调文字颜色 5 7 6" xfId="633"/>
    <cellStyle name="60% - 强调文字颜色 5 5 6" xfId="634"/>
    <cellStyle name="Accent1 2" xfId="635"/>
    <cellStyle name="强调文字颜色 6 2 3" xfId="636"/>
    <cellStyle name="60% - 强调文字颜色 4 2" xfId="637"/>
    <cellStyle name="20% - 强调文字颜色 4 6" xfId="638"/>
    <cellStyle name="注释 6 3" xfId="639"/>
    <cellStyle name="强调文字颜色 4 11" xfId="640"/>
    <cellStyle name="20% - 强调文字颜色 5 4 6" xfId="641"/>
    <cellStyle name="20% - 强调文字颜色 5 5" xfId="642"/>
    <cellStyle name="20% - 强调文字颜色 4 15" xfId="643"/>
    <cellStyle name="汇总 5 5" xfId="644"/>
    <cellStyle name="60% - 强调文字颜色 5 2_Book1" xfId="645"/>
    <cellStyle name="强调文字颜色 4 10" xfId="646"/>
    <cellStyle name="注释 6 2" xfId="647"/>
    <cellStyle name="20% - 强调文字颜色 5 4 5" xfId="648"/>
    <cellStyle name="40% - 强调文字颜色 5 2 5" xfId="649"/>
    <cellStyle name="好 6 7" xfId="650"/>
    <cellStyle name="常规 2 7" xfId="651"/>
    <cellStyle name="20% - 强调文字颜色 3 3" xfId="652"/>
    <cellStyle name="20% - 强调文字颜色 6 5 3" xfId="653"/>
    <cellStyle name="适中 3 5" xfId="654"/>
    <cellStyle name="标题 2 3 7" xfId="655"/>
    <cellStyle name="20% - 强调文字颜色 4 5 4" xfId="656"/>
    <cellStyle name="40% - 强调文字颜色 4 3 4" xfId="657"/>
    <cellStyle name="数字" xfId="658"/>
    <cellStyle name="20% - 强调文字颜色 1 6" xfId="659"/>
    <cellStyle name="Accent1 - 20% 5" xfId="660"/>
    <cellStyle name="40% - 强调文字颜色 1 4" xfId="661"/>
    <cellStyle name="60% - 强调文字颜色 1 2" xfId="662"/>
    <cellStyle name="强调文字颜色 3 8 8" xfId="663"/>
    <cellStyle name="PSDate" xfId="664"/>
    <cellStyle name="20% - 强调文字颜色 4 10" xfId="665"/>
    <cellStyle name="40% - 强调文字颜色 5 11" xfId="666"/>
    <cellStyle name="60% - 强调文字颜色 6 12" xfId="667"/>
    <cellStyle name="40% - 强调文字颜色 6 3 4" xfId="668"/>
    <cellStyle name="60% - 强调文字颜色 3 5 8" xfId="669"/>
    <cellStyle name="40% - 强调文字颜色 6 7 2" xfId="670"/>
    <cellStyle name="40% - 强调文字颜色 3 7 8" xfId="671"/>
    <cellStyle name="60% - 强调文字颜色 6 5 3" xfId="672"/>
    <cellStyle name="解释性文本 2 8" xfId="673"/>
    <cellStyle name="Accent6" xfId="674"/>
    <cellStyle name="汇总 6 4" xfId="675"/>
    <cellStyle name="常规 14 6" xfId="676"/>
    <cellStyle name="强调文字颜色 1 2 2" xfId="677"/>
    <cellStyle name="20% - 强调文字颜色 6 2" xfId="678"/>
    <cellStyle name="20% - 强调文字颜色 3 5 5" xfId="679"/>
    <cellStyle name="40% - 强调文字颜色 3 3 5" xfId="680"/>
    <cellStyle name="注释 4 8" xfId="681"/>
    <cellStyle name="Accent5 - 20%" xfId="682"/>
    <cellStyle name="40% - 强调文字颜色 4 5 5" xfId="683"/>
    <cellStyle name="20% - 强调文字颜色 4 7 5" xfId="684"/>
    <cellStyle name="60% - 强调文字颜色 4 3 6" xfId="685"/>
    <cellStyle name="注释 4 4" xfId="686"/>
    <cellStyle name="40% - 强调文字颜色 4 5 6" xfId="687"/>
    <cellStyle name="强调文字颜色 1 7 2" xfId="688"/>
    <cellStyle name="强调文字颜色 1 8 6" xfId="689"/>
    <cellStyle name="Accent1 4" xfId="690"/>
    <cellStyle name="60% - 强调文字颜色 5 5 8" xfId="691"/>
    <cellStyle name="40% - 强调文字颜色 5 7 8" xfId="692"/>
    <cellStyle name="60% - 强调文字颜色 4 3 3" xfId="693"/>
    <cellStyle name="40% - 强调文字颜色 1 5 8" xfId="694"/>
    <cellStyle name="计算 14" xfId="695"/>
    <cellStyle name="20% - 强调文字颜色 4 7 2" xfId="696"/>
    <cellStyle name="40% - 强调文字颜色 4 5 3" xfId="697"/>
    <cellStyle name="20% - 强调文字颜色 1 7 8" xfId="698"/>
    <cellStyle name="20% - 强调文字颜色 3 3 8" xfId="699"/>
    <cellStyle name="计算 4 5" xfId="700"/>
    <cellStyle name="检查单元格 7 7" xfId="701"/>
    <cellStyle name="20% - Accent5" xfId="702"/>
    <cellStyle name="强调文字颜色 6 2_Book1" xfId="703"/>
    <cellStyle name="强调文字颜色 6 5 8" xfId="704"/>
    <cellStyle name="_2008-2010年玉州本级" xfId="705"/>
    <cellStyle name="警告文本 6 6" xfId="706"/>
    <cellStyle name="差 8 2" xfId="707"/>
    <cellStyle name="差_00省级(打印)" xfId="708"/>
    <cellStyle name="好 3" xfId="709"/>
    <cellStyle name="强调文字颜色 5 8 2" xfId="710"/>
    <cellStyle name="60% - 强调文字颜色 4 4 2" xfId="711"/>
    <cellStyle name="40% - 强调文字颜色 1 6 7" xfId="712"/>
    <cellStyle name="输入 6" xfId="713"/>
    <cellStyle name="链接单元格 8 6" xfId="714"/>
    <cellStyle name="20% - 强调文字颜色 5 3 3" xfId="715"/>
    <cellStyle name="好 5 5" xfId="716"/>
    <cellStyle name="解释性文本 10" xfId="717"/>
    <cellStyle name="差 2_Book1" xfId="718"/>
    <cellStyle name="强调 2 7" xfId="719"/>
    <cellStyle name="40% - 强调文字颜色 5 7 5" xfId="720"/>
    <cellStyle name="60% - 强调文字颜色 5 5 5" xfId="721"/>
    <cellStyle name="差_第五部分(才淼、饶永宏）" xfId="722"/>
    <cellStyle name="_20100326高清市院遂宁检察院1080P配置清单26日改" xfId="723"/>
    <cellStyle name="60% - 强调文字颜色 1 7 5" xfId="724"/>
    <cellStyle name="Percent_!!!GO" xfId="725"/>
    <cellStyle name="40% - 强调文字颜色 2 14" xfId="726"/>
    <cellStyle name="标题 2 5 3" xfId="727"/>
    <cellStyle name="40% - 强调文字颜色 1 2 7" xfId="728"/>
    <cellStyle name="20% - 强调文字颜色 5 5 2" xfId="729"/>
    <cellStyle name="40% - 强调文字颜色 2 3 8" xfId="730"/>
    <cellStyle name="60% - 强调文字颜色 2 9" xfId="731"/>
    <cellStyle name="60% - 强调文字颜色 6 4_Book1" xfId="732"/>
    <cellStyle name="60% - 强调文字颜色 3 7 7" xfId="733"/>
    <cellStyle name="输入 6 4" xfId="734"/>
    <cellStyle name="60% - 强调文字颜色 2 14" xfId="735"/>
    <cellStyle name="40% - 强调文字颜色 5 8 6" xfId="736"/>
    <cellStyle name="40% - 强调文字颜色 1 13" xfId="737"/>
    <cellStyle name="输入 5 5" xfId="738"/>
    <cellStyle name="Currency_!!!GO" xfId="739"/>
    <cellStyle name="40% - 强调文字颜色 1 3 5" xfId="740"/>
    <cellStyle name="20% - 强调文字颜色 1 5 5" xfId="741"/>
    <cellStyle name="20% - 强调文字颜色 2 8 6" xfId="742"/>
    <cellStyle name="60% - 强调文字颜色 2 4 7" xfId="743"/>
    <cellStyle name="60% - 强调文字颜色 2 4 6" xfId="744"/>
    <cellStyle name="20% - 强调文字颜色 2 8 5" xfId="745"/>
    <cellStyle name="警告文本 2 7" xfId="746"/>
    <cellStyle name="40% - 强调文字颜色 2 4 5" xfId="747"/>
    <cellStyle name="60% - 强调文字颜色 2 2 5" xfId="748"/>
    <cellStyle name="20% - 强调文字颜色 2 6 4" xfId="749"/>
    <cellStyle name="20% - 强调文字颜色 2 6 5" xfId="750"/>
    <cellStyle name="60% - 强调文字颜色 2 2 6" xfId="751"/>
    <cellStyle name="输入 6 5" xfId="752"/>
    <cellStyle name="差 3_Book1" xfId="753"/>
    <cellStyle name="40% - 强调文字颜色 1 4 5" xfId="754"/>
    <cellStyle name="40% - 强调文字颜色 5 14" xfId="755"/>
    <cellStyle name="适中 3 3" xfId="756"/>
    <cellStyle name="输入 8 8" xfId="757"/>
    <cellStyle name="标题 2 3 5" xfId="758"/>
    <cellStyle name="60% - 强调文字颜色 1 2 4" xfId="759"/>
    <cellStyle name="20% - 强调文字颜色 1 6 3" xfId="760"/>
    <cellStyle name="40% - 强调文字颜色 1 4 4" xfId="761"/>
    <cellStyle name="40% - 强调文字颜色 6 3_Book1" xfId="762"/>
    <cellStyle name="60% - 强调文字颜色 6 8" xfId="763"/>
    <cellStyle name="解释性文本 2 2" xfId="764"/>
    <cellStyle name="40% - 强调文字颜色 3 7 2" xfId="765"/>
    <cellStyle name="40% - 强调文字颜色 2 8 5" xfId="766"/>
    <cellStyle name="60% - 强调文字颜色 2 6 5" xfId="767"/>
    <cellStyle name="好 5" xfId="768"/>
    <cellStyle name="强调文字颜色 5 8 4" xfId="769"/>
    <cellStyle name="强调文字颜色 3 2 2" xfId="770"/>
    <cellStyle name="20% - 强调文字颜色 5 3 5" xfId="771"/>
    <cellStyle name="差_地方配套按人均增幅控制8.30xl" xfId="772"/>
    <cellStyle name="20% - 强调文字颜色 3 15" xfId="773"/>
    <cellStyle name="好_2009年一般性转移支付标准工资" xfId="774"/>
    <cellStyle name="强调文字颜色 2 11" xfId="775"/>
    <cellStyle name="警告文本 8 2" xfId="776"/>
    <cellStyle name="强调文字颜色 1 2" xfId="777"/>
    <cellStyle name="60% - 强调文字颜色 4 9" xfId="778"/>
    <cellStyle name="Accent1_公安安全支出补充表5.14" xfId="779"/>
    <cellStyle name="20% - 强调文字颜色 6 2 8" xfId="780"/>
    <cellStyle name="Accent4 - 40% 2" xfId="781"/>
    <cellStyle name="60% - 强调文字颜色 2 8 4" xfId="782"/>
    <cellStyle name="强调文字颜色 4 2 5" xfId="783"/>
    <cellStyle name="常规 3_Book1" xfId="784"/>
    <cellStyle name="20% - 强调文字颜色 6 3 8" xfId="785"/>
    <cellStyle name="标题 2 13" xfId="786"/>
    <cellStyle name="Accent6 2" xfId="787"/>
    <cellStyle name="60% - 强调文字颜色 5 7 3" xfId="788"/>
    <cellStyle name="好 3 3" xfId="789"/>
    <cellStyle name="好_下半年禁毒办案经费分配2544.3万元" xfId="790"/>
    <cellStyle name="百分比 4" xfId="791"/>
    <cellStyle name="60% - 强调文字颜色 5 7 4" xfId="792"/>
    <cellStyle name="20% - 强调文字颜色 5 4 2" xfId="793"/>
    <cellStyle name="40% - 强调文字颜色 2 2 8" xfId="794"/>
    <cellStyle name="40% - 强调文字颜色 5 2 2" xfId="795"/>
    <cellStyle name="20% - 强调文字颜色 2 4 7" xfId="796"/>
    <cellStyle name="Accent6 - 40% 7" xfId="797"/>
    <cellStyle name="强调 2" xfId="798"/>
    <cellStyle name="适中 2 3" xfId="799"/>
    <cellStyle name="标题 2 2 5" xfId="800"/>
    <cellStyle name="输入 7 8" xfId="801"/>
    <cellStyle name="好_530623_2006年县级财政报表附表" xfId="802"/>
    <cellStyle name="60% - 强调文字颜色 1 7 4" xfId="803"/>
    <cellStyle name="适中 5 4" xfId="804"/>
    <cellStyle name="标题 2 5 6" xfId="805"/>
    <cellStyle name="适中 5 6" xfId="806"/>
    <cellStyle name="标题 2 5 8" xfId="807"/>
    <cellStyle name="60% - 强调文字颜色 3 3_Book1" xfId="808"/>
    <cellStyle name="60% - 强调文字颜色 2 7 8" xfId="809"/>
    <cellStyle name="计算 11" xfId="810"/>
    <cellStyle name="40% - 强调文字颜色 1 5 5" xfId="811"/>
    <cellStyle name="链接单元格 5 8" xfId="812"/>
    <cellStyle name="20% - 强调文字颜色 6 3" xfId="813"/>
    <cellStyle name="好 2 7" xfId="814"/>
    <cellStyle name="适中 5 7" xfId="815"/>
    <cellStyle name="警告文本 7 3" xfId="816"/>
    <cellStyle name="强调文字颜色 2 8 7" xfId="817"/>
    <cellStyle name="适中 6 5" xfId="818"/>
    <cellStyle name="标题 2 6 7" xfId="819"/>
    <cellStyle name="40% - 强调文字颜色 5 3 4" xfId="820"/>
    <cellStyle name="60% - 强调文字颜色 1 12" xfId="821"/>
    <cellStyle name="60% - 强调文字颜色 5 8 8" xfId="822"/>
    <cellStyle name="Accent4 4" xfId="823"/>
    <cellStyle name="20% - 强调文字颜色 3 3_Book1" xfId="824"/>
    <cellStyle name="链接单元格 3" xfId="825"/>
    <cellStyle name="汇总 2 4" xfId="826"/>
    <cellStyle name="常规 10 6" xfId="827"/>
    <cellStyle name="警告文本 4 3" xfId="828"/>
    <cellStyle name="强调文字颜色 2 5 7" xfId="829"/>
    <cellStyle name="40% - 强调文字颜色 4 8" xfId="830"/>
    <cellStyle name="常规 27" xfId="831"/>
    <cellStyle name="标题 5" xfId="832"/>
    <cellStyle name="60% - 强调文字颜色 1 4 3" xfId="833"/>
    <cellStyle name="20% - 强调文字颜色 1 8 2" xfId="834"/>
    <cellStyle name="强调文字颜色 4 5" xfId="835"/>
    <cellStyle name="强调文字颜色 1 3_Book1" xfId="836"/>
    <cellStyle name="20% - 强调文字颜色 6 2 5" xfId="837"/>
    <cellStyle name="强调文字颜色 4 4_Book1" xfId="838"/>
    <cellStyle name="60% - 强调文字颜色 1 4_Book1" xfId="839"/>
    <cellStyle name="强调文字颜色 6 2" xfId="840"/>
    <cellStyle name="强调文字颜色 3 11" xfId="841"/>
    <cellStyle name="60% - 强调文字颜色 1 6 7" xfId="842"/>
    <cellStyle name="归盒啦_95" xfId="843"/>
    <cellStyle name="链接单元格 3 7" xfId="844"/>
    <cellStyle name="20% - 强调文字颜色 4 2" xfId="845"/>
    <cellStyle name="20% - 强调文字颜色 5 10" xfId="846"/>
    <cellStyle name="20% - 强调文字颜色 3 6 8" xfId="847"/>
    <cellStyle name="40% - 强调文字颜色 6 4 3" xfId="848"/>
    <cellStyle name="_附件3-2政府部门项目基本情况表-汇总" xfId="849"/>
    <cellStyle name="40% - 强调文字颜色 2 3_Book1" xfId="850"/>
    <cellStyle name="常规 11 2" xfId="851"/>
    <cellStyle name="20% - 强调文字颜色 6 2 7" xfId="852"/>
    <cellStyle name="20% - 强调文字颜色 6 5" xfId="853"/>
    <cellStyle name="40% - 强调文字颜色 6 3" xfId="854"/>
    <cellStyle name="强调文字颜色 5 2 4" xfId="855"/>
    <cellStyle name="输出 8 7" xfId="856"/>
    <cellStyle name="60% - 强调文字颜色 2 5 2" xfId="857"/>
    <cellStyle name="输出 8 4" xfId="858"/>
    <cellStyle name="汇总 14" xfId="859"/>
    <cellStyle name="链接单元格 3 2" xfId="860"/>
    <cellStyle name="20% - 强调文字颜色 2 3 8" xfId="861"/>
    <cellStyle name="20% - 强调文字颜色 6 2 2" xfId="862"/>
    <cellStyle name="注释 14" xfId="863"/>
    <cellStyle name="RowLevel_0" xfId="864"/>
    <cellStyle name="60% - 强调文字颜色 2 6 2" xfId="865"/>
    <cellStyle name="60% - 强调文字颜色 6 13" xfId="866"/>
    <cellStyle name="40% - 强调文字颜色 6 3 5" xfId="867"/>
    <cellStyle name="标题 2 7 4" xfId="868"/>
    <cellStyle name="适中 7 2" xfId="869"/>
    <cellStyle name="常规_Sheet1_1" xfId="870"/>
    <cellStyle name="好_2007年政法部门业务指标" xfId="871"/>
    <cellStyle name="40% - 强调文字颜色 3 3 6" xfId="872"/>
    <cellStyle name="60% - 强调文字颜色 6 7" xfId="873"/>
    <cellStyle name="强调文字颜色 6 4 8" xfId="874"/>
    <cellStyle name="注释 8 7" xfId="875"/>
    <cellStyle name="常规 4 6" xfId="876"/>
    <cellStyle name="好 8 6" xfId="877"/>
    <cellStyle name="差_2007年人员分部门统计表" xfId="878"/>
    <cellStyle name="60% - 强调文字颜色 5 7 5" xfId="879"/>
    <cellStyle name="40% - 强调文字颜色 6 3 2" xfId="880"/>
    <cellStyle name="20% - 强调文字颜色 3 5 7" xfId="881"/>
    <cellStyle name="60% - 强调文字颜色 6 10" xfId="882"/>
    <cellStyle name="60% - 强调文字颜色 2 6 4" xfId="883"/>
    <cellStyle name="40% - 强调文字颜色 2 8 4" xfId="884"/>
    <cellStyle name="强调 1" xfId="885"/>
    <cellStyle name="Accent6 - 40% 6" xfId="886"/>
    <cellStyle name="20% - 强调文字颜色 2 4 6" xfId="887"/>
    <cellStyle name="好_云南农村义务教育统计表" xfId="888"/>
    <cellStyle name="好_奖励补助测算5.22测试" xfId="889"/>
    <cellStyle name="好_2009年一般性转移支付标准工资_奖励补助测算7.25" xfId="890"/>
    <cellStyle name="20% - 强调文字颜色 2 5 5" xfId="891"/>
    <cellStyle name="20% - 强调文字颜色 5 8 2" xfId="892"/>
    <cellStyle name="Accent5 - 40% 7" xfId="893"/>
    <cellStyle name="好_云南省2008年中小学教师人数统计表" xfId="894"/>
    <cellStyle name="60% - 强调文字颜色 5 4 3" xfId="895"/>
    <cellStyle name="40% - 强调文字颜色 2 6 8" xfId="896"/>
    <cellStyle name="20% - 强调文字颜色 3 4" xfId="897"/>
    <cellStyle name="40% - 强调文字颜色 3 8 3" xfId="898"/>
    <cellStyle name="输入 3_Book1" xfId="899"/>
    <cellStyle name="解释性文本 3 3" xfId="900"/>
    <cellStyle name="60% - 强调文字颜色 3 6 3" xfId="901"/>
    <cellStyle name="Accent5 - 40% 6" xfId="902"/>
    <cellStyle name="60% - 强调文字颜色 5 4 2" xfId="903"/>
    <cellStyle name="40% - 强调文字颜色 2 6 7" xfId="904"/>
    <cellStyle name="60% - 强调文字颜色 1 6 8" xfId="905"/>
    <cellStyle name="40% - 强调文字颜色 4 8 2" xfId="906"/>
    <cellStyle name="链接单元格 3 8" xfId="907"/>
    <cellStyle name="20% - 强调文字颜色 4 3" xfId="908"/>
    <cellStyle name="60% - 强调文字颜色 5 8 7" xfId="909"/>
    <cellStyle name="Accent4 3" xfId="910"/>
    <cellStyle name="差_2006年在职人员情况" xfId="911"/>
    <cellStyle name="强调文字颜色 3 5 7" xfId="912"/>
    <cellStyle name="20% - 强调文字颜色 1 3" xfId="913"/>
    <cellStyle name="60% - 强调文字颜色 1 3 8" xfId="914"/>
    <cellStyle name="20% - 强调文字颜色 1 7 7" xfId="915"/>
    <cellStyle name="40% - 强调文字颜色 4 5 2" xfId="916"/>
    <cellStyle name="40% - 强调文字颜色 4 9" xfId="917"/>
    <cellStyle name="差_云南省2008年转移支付测算——州市本级考核部分及政策性测算" xfId="918"/>
    <cellStyle name="好 10" xfId="919"/>
    <cellStyle name="标题 6" xfId="920"/>
    <cellStyle name="60% - 强调文字颜色 1 4 4" xfId="921"/>
    <cellStyle name="20% - 强调文字颜色 1 8 3" xfId="922"/>
    <cellStyle name="强调文字颜色 2 10" xfId="923"/>
    <cellStyle name="40% - 强调文字颜色 5 3_Book1" xfId="924"/>
    <cellStyle name="常规 2 5" xfId="925"/>
    <cellStyle name="好 6 5" xfId="926"/>
    <cellStyle name="60% - 强调文字颜色 3 8" xfId="927"/>
    <cellStyle name="표준_0N-HANDLING " xfId="928"/>
    <cellStyle name="40% - 强调文字颜色 5 7 3" xfId="929"/>
    <cellStyle name="60% - 强调文字颜色 4 5 2" xfId="930"/>
    <cellStyle name="40% - 强调文字颜色 1 7 7" xfId="931"/>
    <cellStyle name="40% - 强调文字颜色 4 7 2" xfId="932"/>
    <cellStyle name="60% - 强调文字颜色 1 5 8" xfId="933"/>
    <cellStyle name="强调文字颜色 2 2 6" xfId="934"/>
    <cellStyle name="好_2009年一般性转移支付标准工资_地方配套按人均增幅控制8.31（调整结案率后）xl" xfId="935"/>
    <cellStyle name="标题 4 2" xfId="936"/>
    <cellStyle name="60% - 强调文字颜色 4 7 7" xfId="937"/>
    <cellStyle name="20% - 强调文字颜色 4 5" xfId="938"/>
    <cellStyle name="注释 2 4" xfId="939"/>
    <cellStyle name="40% - 强调文字颜色 3 2 7" xfId="940"/>
    <cellStyle name="20% - 强调文字颜色 3 4 7" xfId="941"/>
    <cellStyle name="解释性文本 3_Book1" xfId="942"/>
    <cellStyle name="40% - 强调文字颜色 6 2 2" xfId="943"/>
    <cellStyle name="40% - 强调文字颜色 6 7 4" xfId="944"/>
    <cellStyle name="输出 3_Book1" xfId="945"/>
    <cellStyle name="强调文字颜色 5 3_Book1" xfId="946"/>
    <cellStyle name="检查单元格 14" xfId="947"/>
    <cellStyle name="强调文字颜色 6 3 7" xfId="948"/>
    <cellStyle name="Accent6 - 20% 2" xfId="949"/>
    <cellStyle name="60% - 强调文字颜色 5 6" xfId="950"/>
    <cellStyle name="Accent3 4" xfId="951"/>
    <cellStyle name="60% - 强调文字颜色 5 7 8" xfId="952"/>
    <cellStyle name="60% - 强调文字颜色 1 6 5" xfId="953"/>
    <cellStyle name="40% - 强调文字颜色 1 8 5" xfId="954"/>
    <cellStyle name="强调 2 4" xfId="955"/>
    <cellStyle name="强调文字颜色 1 3 8" xfId="956"/>
    <cellStyle name="差_Book1_1_Book1" xfId="957"/>
    <cellStyle name="60% - 强调文字颜色 5 8" xfId="958"/>
    <cellStyle name="Accent6 - 20% 4" xfId="959"/>
    <cellStyle name="注释 8 6" xfId="960"/>
    <cellStyle name="注释 3" xfId="961"/>
    <cellStyle name="解释性文本 2 6" xfId="962"/>
    <cellStyle name="40% - 强调文字颜色 3 7 6" xfId="963"/>
    <cellStyle name="差_云南省2008年中小学教师人数统计表" xfId="964"/>
    <cellStyle name="注释 7 2" xfId="965"/>
    <cellStyle name="昗弨_Pacific Region P&amp;L" xfId="966"/>
    <cellStyle name="差 8 8" xfId="967"/>
    <cellStyle name="40% - 强调文字颜色 6 10" xfId="968"/>
    <cellStyle name="60% - 强调文字颜色 6 6" xfId="969"/>
    <cellStyle name="强调文字颜色 6 4 7" xfId="970"/>
    <cellStyle name="20% - 强调文字颜色 2 15" xfId="971"/>
    <cellStyle name="20% - 强调文字颜色 6 2 3" xfId="972"/>
    <cellStyle name="注释 15" xfId="973"/>
    <cellStyle name="链接单元格 3 6" xfId="974"/>
    <cellStyle name="输出 8 8" xfId="975"/>
    <cellStyle name="60% - 强调文字颜色 2 5 3" xfId="976"/>
    <cellStyle name="检查单元格 4 4" xfId="977"/>
    <cellStyle name="40% - 强调文字颜色 6 8 3" xfId="978"/>
    <cellStyle name="40% - 强调文字颜色 6 8 6" xfId="979"/>
    <cellStyle name="解释性文本 3 6" xfId="980"/>
    <cellStyle name="40% - 强调文字颜色 3 8 6" xfId="981"/>
    <cellStyle name="per.style" xfId="982"/>
    <cellStyle name="Accent6 5" xfId="983"/>
    <cellStyle name="60% - Accent4" xfId="984"/>
    <cellStyle name="60% - 强调文字颜色 2 7 4" xfId="985"/>
    <cellStyle name="解释性文本 7 8" xfId="986"/>
    <cellStyle name="40% - 强调文字颜色 5 8 2" xfId="987"/>
    <cellStyle name="60% - 强调文字颜色 2 6 8" xfId="988"/>
    <cellStyle name="60% - 强调文字颜色 2 10" xfId="989"/>
    <cellStyle name="60% - 强调文字颜色 5 6 2" xfId="990"/>
    <cellStyle name="40% - 强调文字颜色 2 8 7" xfId="991"/>
    <cellStyle name="60% - 强调文字颜色 1 7 8" xfId="992"/>
    <cellStyle name="60% - 强调文字颜色 2 5 6" xfId="993"/>
    <cellStyle name="40% - 强调文字颜色 2 7 6" xfId="994"/>
    <cellStyle name="好 4 5" xfId="995"/>
    <cellStyle name="40% - 强调文字颜色 3 10" xfId="996"/>
    <cellStyle name="20% - 强调文字颜色 1 3 5" xfId="997"/>
    <cellStyle name="解释性文本 3 2" xfId="998"/>
    <cellStyle name="40% - 强调文字颜色 3 8 2" xfId="999"/>
    <cellStyle name="60% - 强调文字颜色 2 7 5" xfId="1000"/>
    <cellStyle name="60% - Accent5" xfId="1001"/>
    <cellStyle name="60% - 强调文字颜色 6 8 7" xfId="1002"/>
    <cellStyle name="标题 2 5 2" xfId="1003"/>
    <cellStyle name="40% - 强调文字颜色 2 13" xfId="1004"/>
    <cellStyle name="20% - 强调文字颜色 1 2 3" xfId="1005"/>
    <cellStyle name="差_奖励补助测算5.24冯铸" xfId="1006"/>
    <cellStyle name="60% - 强调文字颜色 2 7 6" xfId="1007"/>
    <cellStyle name="60% - Accent6" xfId="1008"/>
    <cellStyle name="差_Book1_1_Book1_1" xfId="1009"/>
    <cellStyle name="输入 13" xfId="1010"/>
    <cellStyle name="60% - 强调文字颜色 6 8 8" xfId="1011"/>
    <cellStyle name="常规 6 4" xfId="1012"/>
    <cellStyle name="强调文字颜色 1 2 6" xfId="1013"/>
    <cellStyle name="汇总 6 8" xfId="1014"/>
    <cellStyle name="强调 1 2" xfId="1015"/>
    <cellStyle name="40% - 强调文字颜色 4 4_Book1" xfId="1016"/>
    <cellStyle name="检查单元格 5 3" xfId="1017"/>
    <cellStyle name="Mon閠aire [0]_!!!GO" xfId="1018"/>
    <cellStyle name="60% - 强调文字颜色 6 7 2" xfId="1019"/>
    <cellStyle name="解释性文本 4 7" xfId="1020"/>
    <cellStyle name="60% - 强调文字颜色 1 14" xfId="1021"/>
    <cellStyle name="40% - 强调文字颜色 5 3 6" xfId="1022"/>
    <cellStyle name="强调文字颜色 2 5 2" xfId="1023"/>
    <cellStyle name="60% - 强调文字颜色 2 8 8" xfId="1024"/>
    <cellStyle name="Accent4 - 40% 6" xfId="1025"/>
    <cellStyle name="Accent6_公安安全支出补充表5.14" xfId="1026"/>
    <cellStyle name="差 7 6" xfId="1027"/>
    <cellStyle name="60% - 强调文字颜色 5 8 5" xfId="1028"/>
    <cellStyle name="警告文本 12" xfId="1029"/>
    <cellStyle name="60% - 强调文字颜色 1 3 5" xfId="1030"/>
    <cellStyle name="20% - 强调文字颜色 1 7 4" xfId="1031"/>
    <cellStyle name="20% - 强调文字颜色 1 7 5" xfId="1032"/>
    <cellStyle name="60% - 强调文字颜色 1 3 6" xfId="1033"/>
    <cellStyle name="输入 2 3" xfId="1034"/>
    <cellStyle name="常规 13" xfId="1035"/>
    <cellStyle name="输入 6 2" xfId="1036"/>
    <cellStyle name="注释 7 4" xfId="1037"/>
    <cellStyle name="计算 4 8" xfId="1038"/>
    <cellStyle name="强调文字颜色 1 2 8" xfId="1039"/>
    <cellStyle name="强调文字颜色 6 4 6" xfId="1040"/>
    <cellStyle name="60% - 强调文字颜色 6 5" xfId="1041"/>
    <cellStyle name="警告文本 4 2" xfId="1042"/>
    <cellStyle name="强调文字颜色 2 5 6" xfId="1043"/>
    <cellStyle name="注释 8 5" xfId="1044"/>
    <cellStyle name="60% - 强调文字颜色 3 6" xfId="1045"/>
    <cellStyle name="40% - 强调文字颜色 3 8" xfId="1046"/>
    <cellStyle name="解释性文本 3" xfId="1047"/>
    <cellStyle name="60% - 强调文字颜色 2 8 7" xfId="1048"/>
    <cellStyle name="Accent4 - 40% 5" xfId="1049"/>
    <cellStyle name="60% - 强调文字颜色 1 13" xfId="1050"/>
    <cellStyle name="40% - 强调文字颜色 5 3 5" xfId="1051"/>
    <cellStyle name="Accent5 - 20% 5" xfId="1052"/>
    <cellStyle name="输入 5" xfId="1053"/>
    <cellStyle name="链接单元格 8 5" xfId="1054"/>
    <cellStyle name="好 5 4" xfId="1055"/>
    <cellStyle name="20% - 强调文字颜色 5 3 2" xfId="1056"/>
    <cellStyle name="差_Book2" xfId="1057"/>
    <cellStyle name="Dollar (zero dec)" xfId="1058"/>
    <cellStyle name="警告文本 7 5" xfId="1059"/>
    <cellStyle name="解释性文本 4" xfId="1060"/>
    <cellStyle name="40% - 强调文字颜色 3 9" xfId="1061"/>
    <cellStyle name="汇总 4" xfId="1062"/>
    <cellStyle name="60% - 强调文字颜色 4 8 5" xfId="1063"/>
    <cellStyle name="Accent4 - 60% 3" xfId="1064"/>
    <cellStyle name="注释 2 3" xfId="1065"/>
    <cellStyle name="标题 7" xfId="1066"/>
    <cellStyle name="60% - 强调文字颜色 1 4 5" xfId="1067"/>
    <cellStyle name="20% - 强调文字颜色 1 8 4" xfId="1068"/>
    <cellStyle name="60% - 强调文字颜色 5 6 4" xfId="1069"/>
    <cellStyle name="40% - 强调文字颜色 3 2 8" xfId="1070"/>
    <cellStyle name="20% - 强调文字颜色 6 4 2" xfId="1071"/>
    <cellStyle name="注释 2_Book1" xfId="1072"/>
    <cellStyle name="解释性文本 12" xfId="1073"/>
    <cellStyle name="好 5 7" xfId="1074"/>
    <cellStyle name="60% - 强调文字颜色 3 7 2" xfId="1075"/>
    <cellStyle name="好 3 6" xfId="1076"/>
    <cellStyle name="注释 5" xfId="1077"/>
    <cellStyle name="好 3 2" xfId="1078"/>
    <cellStyle name="链接单元格 6 3" xfId="1079"/>
    <cellStyle name="输出 5 8" xfId="1080"/>
    <cellStyle name="20% - 强调文字颜色 2 6 2" xfId="1081"/>
    <cellStyle name="60% - 强调文字颜色 2 2 3" xfId="1082"/>
    <cellStyle name="Accent4 - 20% 3" xfId="1083"/>
    <cellStyle name="40% - 强调文字颜色 2 7 3" xfId="1084"/>
    <cellStyle name="差 5 2" xfId="1085"/>
    <cellStyle name="常规 14 7" xfId="1086"/>
    <cellStyle name="汇总 6 5" xfId="1087"/>
    <cellStyle name="强调文字颜色 1 2 3" xfId="1088"/>
    <cellStyle name="差_奖励补助测算5.23新" xfId="1089"/>
    <cellStyle name="适中 2 5" xfId="1090"/>
    <cellStyle name="标题 2 2 7" xfId="1091"/>
    <cellStyle name="20% - 强调文字颜色 1 4 6" xfId="1092"/>
    <cellStyle name="40% - 强调文字颜色 1 2 6" xfId="1093"/>
    <cellStyle name="输入 7 5" xfId="1094"/>
    <cellStyle name="标题 2 2 2" xfId="1095"/>
    <cellStyle name="60% - 强调文字颜色 4 8 4" xfId="1096"/>
    <cellStyle name="Accent4 - 60% 2" xfId="1097"/>
    <cellStyle name="注释 2 2" xfId="1098"/>
    <cellStyle name="40% - 强调文字颜色 5 8 3" xfId="1099"/>
    <cellStyle name="好_三季度－表二" xfId="1100"/>
    <cellStyle name="60% - 强调文字颜色 2 11" xfId="1101"/>
    <cellStyle name="60% - 强调文字颜色 5 6 3" xfId="1102"/>
    <cellStyle name="40% - 强调文字颜色 2 8 8" xfId="1103"/>
    <cellStyle name="60% - 强调文字颜色 2 4" xfId="1104"/>
    <cellStyle name="40% - Accent2" xfId="1105"/>
    <cellStyle name="60% - 强调文字颜色 4 14" xfId="1106"/>
    <cellStyle name="差_2009年一般性转移支付标准工资_奖励补助测算7.25" xfId="1107"/>
    <cellStyle name="Norma,_laroux_4_营业在建 (2)_E21" xfId="1108"/>
    <cellStyle name="40% - 强调文字颜色 4 7 8" xfId="1109"/>
    <cellStyle name="60% - 强调文字颜色 3 2_Book1" xfId="1110"/>
    <cellStyle name="强调文字颜色 2 8 5" xfId="1111"/>
    <cellStyle name="60% - 强调文字颜色 3 3 7" xfId="1112"/>
    <cellStyle name="20% - 强调文字颜色 3 7 6" xfId="1113"/>
    <cellStyle name="60% - 强调文字颜色 2 5" xfId="1114"/>
    <cellStyle name="40% - Accent3" xfId="1115"/>
    <cellStyle name="60% - 强调文字颜色 4 5 4" xfId="1116"/>
    <cellStyle name="60% - 强调文字颜色 4 10" xfId="1117"/>
    <cellStyle name="Accent2 - 40% 5" xfId="1118"/>
    <cellStyle name="40% - 强调文字颜色 4 7 4" xfId="1119"/>
    <cellStyle name="60% - 强调文字颜色 2 8 6" xfId="1120"/>
    <cellStyle name="Accent4 - 40% 4" xfId="1121"/>
    <cellStyle name="20% - 强调文字颜色 1 8 8" xfId="1122"/>
    <cellStyle name="Accent5 - 60% 2" xfId="1123"/>
    <cellStyle name="40% - 强调文字颜色 4 6 3" xfId="1124"/>
    <cellStyle name="强调文字颜色 4 3" xfId="1125"/>
    <cellStyle name="输入 15" xfId="1126"/>
    <cellStyle name="60% - 强调文字颜色 1 4 8" xfId="1127"/>
    <cellStyle name="20% - 强调文字颜色 1 8 7" xfId="1128"/>
    <cellStyle name="40% - 强调文字颜色 4 6 2" xfId="1129"/>
    <cellStyle name="20% - 强调文字颜色 2 3" xfId="1130"/>
    <cellStyle name="40% - 强调文字颜色 3 4_Book1" xfId="1131"/>
    <cellStyle name="检查单元格 8 3" xfId="1132"/>
    <cellStyle name="输入 14" xfId="1133"/>
    <cellStyle name="强调文字颜色 4 2" xfId="1134"/>
    <cellStyle name="注释 9" xfId="1135"/>
    <cellStyle name="Accent1 - 60% 3" xfId="1136"/>
    <cellStyle name="警告文本 2 3" xfId="1137"/>
    <cellStyle name="强调文字颜色 2 3 7" xfId="1138"/>
    <cellStyle name="强调文字颜色 6 7 7" xfId="1139"/>
    <cellStyle name="好_指标五" xfId="1140"/>
    <cellStyle name="20% - 强调文字颜色 6 11" xfId="1141"/>
    <cellStyle name="标题 2 7" xfId="1142"/>
    <cellStyle name="强调 2 6" xfId="1143"/>
    <cellStyle name="好_2006年分析表" xfId="1144"/>
    <cellStyle name="强调文字颜色 1 2_Book1" xfId="1145"/>
    <cellStyle name="Accent4 - 20% 4" xfId="1146"/>
    <cellStyle name="60% - 强调文字颜色 2 2 8" xfId="1147"/>
    <cellStyle name="40% - 强调文字颜色 5 4 2" xfId="1148"/>
    <cellStyle name="20% - 强调文字颜色 2 6 7" xfId="1149"/>
    <cellStyle name="链接单元格 6 2" xfId="1150"/>
    <cellStyle name="40% - 强调文字颜色 2 4 8" xfId="1151"/>
    <cellStyle name="60% - 强调文字颜色 5 2 3" xfId="1152"/>
    <cellStyle name="20% - 强调文字颜色 5 6 2" xfId="1153"/>
    <cellStyle name="差_第一部分：综合全" xfId="1154"/>
    <cellStyle name="40% - 强调文字颜色 4 8 4" xfId="1155"/>
    <cellStyle name="常规 14 3" xfId="1156"/>
    <cellStyle name="20% - 强调文字颜色 1 2 8" xfId="1157"/>
    <cellStyle name="强调文字颜色 6 8 6" xfId="1158"/>
    <cellStyle name="60% - 强调文字颜色 3 7 8" xfId="1159"/>
    <cellStyle name="20% - 强调文字颜色 6 3 5" xfId="1160"/>
    <cellStyle name="标题 2 10" xfId="1161"/>
    <cellStyle name="常规 6 5" xfId="1162"/>
    <cellStyle name="好_下半年禁吸戒毒经费1000万元" xfId="1163"/>
    <cellStyle name="40% - 强调文字颜色 3 5 3" xfId="1164"/>
    <cellStyle name="Accent2 - 20%" xfId="1165"/>
    <cellStyle name="60% - 强调文字颜色 5 8 3" xfId="1166"/>
    <cellStyle name="20% - 强调文字颜色 3 7 3" xfId="1167"/>
    <cellStyle name="60% - 强调文字颜色 3 3 4" xfId="1168"/>
    <cellStyle name="链接单元格 3_Book1" xfId="1169"/>
    <cellStyle name="好_2009年一般性转移支付标准工资_地方配套按人均增幅控制8.30一般预算平均增幅、人均可用财力平均增幅两次控制、社会治安系数调整、案件数调整xl" xfId="1170"/>
    <cellStyle name="标题 1 2" xfId="1171"/>
    <cellStyle name="60% - 强调文字颜色 4 4 7" xfId="1172"/>
    <cellStyle name="20% - 强调文字颜色 4 8 6" xfId="1173"/>
    <cellStyle name="差 3 2" xfId="1174"/>
    <cellStyle name="60% - 强调文字颜色 2 8 3" xfId="1175"/>
    <cellStyle name="计算 7" xfId="1176"/>
    <cellStyle name="60% - 强调文字颜色 1 8 8" xfId="1177"/>
    <cellStyle name="好 7 7" xfId="1178"/>
    <cellStyle name="Accent5 - 20% 3" xfId="1179"/>
    <cellStyle name="常规 3 7" xfId="1180"/>
    <cellStyle name="强调文字颜色 3 4 2" xfId="1181"/>
    <cellStyle name="40% - 强调文字颜色 6 2 6" xfId="1182"/>
    <cellStyle name="60% - 强调文字颜色 6 3 6" xfId="1183"/>
    <cellStyle name="20% - 强调文字颜色 6 7 5" xfId="1184"/>
    <cellStyle name="常规 11" xfId="1185"/>
    <cellStyle name="60% - 强调文字颜色 1 6 3" xfId="1186"/>
    <cellStyle name="40% - 强调文字颜色 1 8 3" xfId="1187"/>
    <cellStyle name="60% - 强调文字颜色 3 7 3" xfId="1188"/>
    <cellStyle name="Accent4_公安安全支出补充表5.14" xfId="1189"/>
    <cellStyle name="好 4_Book1" xfId="1190"/>
    <cellStyle name="40% - 强调文字颜色 1 5 3" xfId="1191"/>
    <cellStyle name="计算 8" xfId="1192"/>
    <cellStyle name="日期" xfId="1193"/>
    <cellStyle name="60% - 强调文字颜色 5 7 7" xfId="1194"/>
    <cellStyle name="Accent3 3" xfId="1195"/>
    <cellStyle name="20% - 强调文字颜色 6 7 2" xfId="1196"/>
    <cellStyle name="60% - 强调文字颜色 6 3 3" xfId="1197"/>
    <cellStyle name="差_2、土地面积、人口、粮食产量基本情况" xfId="1198"/>
    <cellStyle name="40% - 强调文字颜色 3 5 8" xfId="1199"/>
    <cellStyle name="60% - 强调文字颜色 6 3 2" xfId="1200"/>
    <cellStyle name="_Book1" xfId="1201"/>
    <cellStyle name="40% - 强调文字颜色 3 5 7" xfId="1202"/>
    <cellStyle name="20% - 强调文字颜色 3 13" xfId="1203"/>
    <cellStyle name="适中 3_Book1" xfId="1204"/>
    <cellStyle name="40% - 强调文字颜色 3 7 7" xfId="1205"/>
    <cellStyle name="60% - 强调文字颜色 6 5 2" xfId="1206"/>
    <cellStyle name="解释性文本 2 7" xfId="1207"/>
    <cellStyle name="强调文字颜色 1 8 4" xfId="1208"/>
    <cellStyle name="Accent5 - 60% 7" xfId="1209"/>
    <cellStyle name="40% - 强调文字颜色 4 6 8" xfId="1210"/>
    <cellStyle name="40% - 强调文字颜色 2 5 6" xfId="1211"/>
    <cellStyle name="60% - 强调文字颜色 2 3 6" xfId="1212"/>
    <cellStyle name="20% - 强调文字颜色 2 7 5" xfId="1213"/>
    <cellStyle name="强调文字颜色 4 15" xfId="1214"/>
    <cellStyle name="注释 6 7" xfId="1215"/>
    <cellStyle name="_Book1_2" xfId="1216"/>
    <cellStyle name="60% - 强调文字颜色 3 4 3" xfId="1217"/>
    <cellStyle name="Accent5 - 20% 7" xfId="1218"/>
    <cellStyle name="20% - 强调文字颜色 3 8 2" xfId="1219"/>
    <cellStyle name="40% - 强调文字颜色 5 3 7" xfId="1220"/>
    <cellStyle name="强调文字颜色 2 5 3" xfId="1221"/>
    <cellStyle name="60% - 强调文字颜色 1 15" xfId="1222"/>
    <cellStyle name="40% - 强调文字颜色 4 8 5" xfId="1223"/>
    <cellStyle name="40% - 强调文字颜色 2 7 4" xfId="1224"/>
    <cellStyle name="60% - 强调文字颜色 2 5 4" xfId="1225"/>
    <cellStyle name="40% - 强调文字颜色 5 5 8" xfId="1226"/>
    <cellStyle name="强调文字颜色 2 7 4" xfId="1227"/>
    <cellStyle name="20% - 强调文字颜色 5 7 8" xfId="1228"/>
    <cellStyle name="60% - 强调文字颜色 5 3 8" xfId="1229"/>
    <cellStyle name="20% - 强调文字颜色 5 7 7" xfId="1230"/>
    <cellStyle name="强调文字颜色 6 5 5" xfId="1231"/>
    <cellStyle name="20% - 强调文字颜色 3 4_Book1" xfId="1232"/>
    <cellStyle name="60% - 强调文字颜色 1 9" xfId="1233"/>
    <cellStyle name="60% - 强调文字颜色 3 7 5" xfId="1234"/>
    <cellStyle name="差_丽江汇总" xfId="1235"/>
    <cellStyle name="汇总 12" xfId="1236"/>
    <cellStyle name="输出 8 2" xfId="1237"/>
    <cellStyle name="警告文本 7 8" xfId="1238"/>
    <cellStyle name="强调文字颜色 6 3 8" xfId="1239"/>
    <cellStyle name="60% - 强调文字颜色 5 7" xfId="1240"/>
    <cellStyle name="Accent6 - 20% 3" xfId="1241"/>
    <cellStyle name="强调文字颜色 2 3 4" xfId="1242"/>
    <cellStyle name="60% - 强调文字颜色 3 13" xfId="1243"/>
    <cellStyle name="60% - 强调文字颜色 6 7 7" xfId="1244"/>
    <cellStyle name="强调文字颜色 6 5 2" xfId="1245"/>
    <cellStyle name="好_Book1" xfId="1246"/>
    <cellStyle name="Calc Currency (0)" xfId="1247"/>
    <cellStyle name="60% - 强调文字颜色 1 6 4" xfId="1248"/>
    <cellStyle name="40% - 强调文字颜色 1 8 4" xfId="1249"/>
    <cellStyle name="40% - 强调文字颜色 6 8 7" xfId="1250"/>
    <cellStyle name="40% - 强调文字颜色 1 7 3" xfId="1251"/>
    <cellStyle name="60% - 强调文字颜色 1 5 3" xfId="1252"/>
    <cellStyle name="20% - 强调文字颜色 1 7 6" xfId="1253"/>
    <cellStyle name="60% - 强调文字颜色 1 3 7" xfId="1254"/>
    <cellStyle name="警告文本 13" xfId="1255"/>
    <cellStyle name="40% - 强调文字颜色 1 5 6" xfId="1256"/>
    <cellStyle name="计算 12" xfId="1257"/>
    <cellStyle name="40% - 强调文字颜色 2 3 6" xfId="1258"/>
    <cellStyle name="20% - 强调文字颜色 2 5 6" xfId="1259"/>
    <cellStyle name="汇总 3_Book1" xfId="1260"/>
    <cellStyle name="40% - 强调文字颜色 2 9" xfId="1261"/>
    <cellStyle name="no dec" xfId="1262"/>
    <cellStyle name="20% - 强调文字颜色 6 7 3" xfId="1263"/>
    <cellStyle name="60% - 强调文字颜色 6 3 4" xfId="1264"/>
    <cellStyle name="60% - 强调文字颜色 4 8" xfId="1265"/>
    <cellStyle name="警告文本 11" xfId="1266"/>
    <cellStyle name="40% - 强调文字颜色 1 5 4" xfId="1267"/>
    <cellStyle name="计算 10" xfId="1268"/>
    <cellStyle name="60% - 强调文字颜色 1 3 4" xfId="1269"/>
    <cellStyle name="20% - 强调文字颜色 1 7 3" xfId="1270"/>
    <cellStyle name="60% - 强调文字颜色 4 6 6" xfId="1271"/>
    <cellStyle name="差_城建部门" xfId="1272"/>
    <cellStyle name="40% - 强调文字颜色 4 8 6" xfId="1273"/>
    <cellStyle name="60% - 强调文字颜色 6 7 6" xfId="1274"/>
    <cellStyle name="汇总 4 8" xfId="1275"/>
    <cellStyle name="60% - 强调文字颜色 1 8 6" xfId="1276"/>
    <cellStyle name="60% - 强调文字颜色 2 7 3" xfId="1277"/>
    <cellStyle name="60% - Accent3" xfId="1278"/>
    <cellStyle name="20% - 强调文字颜色 1 3 4" xfId="1279"/>
    <cellStyle name="60% - 强调文字颜色 6 7 4" xfId="1280"/>
    <cellStyle name="适中 4 4" xfId="1281"/>
    <cellStyle name="差 7" xfId="1282"/>
    <cellStyle name="标题 2 4 6" xfId="1283"/>
    <cellStyle name="60% - 强调文字颜色 6 7 8" xfId="1284"/>
    <cellStyle name="20% - 强调文字颜色 1 3_Book1" xfId="1285"/>
    <cellStyle name="编号" xfId="1286"/>
    <cellStyle name="检查单元格 2 8" xfId="1287"/>
    <cellStyle name="60% - 强调文字颜色 1 6" xfId="1288"/>
    <cellStyle name="40% - 强调文字颜色 1 8" xfId="1289"/>
    <cellStyle name="60% - 强调文字颜色 3 7" xfId="1290"/>
    <cellStyle name="Accent1 - 20% 6" xfId="1291"/>
    <cellStyle name="40% - 强调文字颜色 1 2 3" xfId="1292"/>
    <cellStyle name="40% - 强调文字颜色 2 10" xfId="1293"/>
    <cellStyle name="20% - 强调文字颜色 1 4 3" xfId="1294"/>
    <cellStyle name="60% - 强调文字颜色 2 8 2" xfId="1295"/>
    <cellStyle name="60% - 强调文字颜色 3 6 4" xfId="1296"/>
    <cellStyle name="60% - 强调文字颜色 1 7 2" xfId="1297"/>
    <cellStyle name="强调文字颜色 4 6 2" xfId="1298"/>
    <cellStyle name="40% - 强调文字颜色 6 5 5" xfId="1299"/>
    <cellStyle name="40% - 强调文字颜色 6 7 3" xfId="1300"/>
    <cellStyle name="适中 4 8" xfId="1301"/>
    <cellStyle name="20% - 强调文字颜色 6 7" xfId="1302"/>
    <cellStyle name="40% - 强调文字颜色 6 5" xfId="1303"/>
    <cellStyle name="强调文字颜色 5 2 6" xfId="1304"/>
    <cellStyle name="好_教育厅提供义务教育及高中教师人数（2009年1月6日）" xfId="1305"/>
    <cellStyle name="40% - 强调文字颜色 1 8 6" xfId="1306"/>
    <cellStyle name="60% - 强调文字颜色 1 6 6" xfId="1307"/>
    <cellStyle name="输出 3 3" xfId="1308"/>
    <cellStyle name="标题 1 4" xfId="1309"/>
    <cellStyle name="New Times Roman" xfId="1310"/>
    <cellStyle name="20% - 强调文字颜色 4 8 8" xfId="1311"/>
    <cellStyle name="输入 8 4" xfId="1312"/>
    <cellStyle name="40% - 强调文字颜色 2 7 5" xfId="1313"/>
    <cellStyle name="60% - 强调文字颜色 2 5 5" xfId="1314"/>
    <cellStyle name="输入 2 4" xfId="1315"/>
    <cellStyle name="常规 14" xfId="1316"/>
    <cellStyle name="Accent4 - 40% 7" xfId="1317"/>
    <cellStyle name="60% - 强调文字颜色 4 2 3" xfId="1318"/>
    <cellStyle name="40% - 强调文字颜色 1 4 8" xfId="1319"/>
    <cellStyle name="20% - 强调文字颜色 4 6 2" xfId="1320"/>
    <cellStyle name="40% - 强调文字颜色 1 8 2" xfId="1321"/>
    <cellStyle name="60% - 强调文字颜色 1 6 2" xfId="1322"/>
    <cellStyle name="60% - 强调文字颜色 5 14" xfId="1323"/>
    <cellStyle name="Accent1 - 20% 2" xfId="1324"/>
    <cellStyle name="40% - 强调文字颜色 2 5 3" xfId="1325"/>
    <cellStyle name="20% - 强调文字颜色 2 7 3" xfId="1326"/>
    <cellStyle name="60% - 强调文字颜色 2 3 4" xfId="1327"/>
    <cellStyle name="60% - 强调文字颜色 3 8 5" xfId="1328"/>
    <cellStyle name="20% - 强调文字颜色 5 14" xfId="1329"/>
    <cellStyle name="强调文字颜色 4 4 5" xfId="1330"/>
    <cellStyle name="强调文字颜色 6 3 5" xfId="1331"/>
    <cellStyle name="60% - 强调文字颜色 5 4" xfId="1332"/>
    <cellStyle name="好_春熙路涉校案件报表7月" xfId="1333"/>
    <cellStyle name="输出 4 4" xfId="1334"/>
    <cellStyle name="40% - 强调文字颜色 6 15" xfId="1335"/>
    <cellStyle name="40% - 强调文字颜色 3 3_Book1" xfId="1336"/>
    <cellStyle name="差_2007年政法部门业务指标" xfId="1337"/>
    <cellStyle name="40% - 强调文字颜色 3 7 4" xfId="1338"/>
    <cellStyle name="解释性文本 2 4" xfId="1339"/>
    <cellStyle name="40% - 强调文字颜色 6 13" xfId="1340"/>
    <cellStyle name="常规 4" xfId="1341"/>
    <cellStyle name="强调文字颜色 5 8 7" xfId="1342"/>
    <cellStyle name="好 8" xfId="1343"/>
    <cellStyle name="60% - 强调文字颜色 1 7 3" xfId="1344"/>
    <cellStyle name="40% - 强调文字颜色 1 4_Book1" xfId="1345"/>
    <cellStyle name="40% - 强调文字颜色 2 3 2" xfId="1346"/>
    <cellStyle name="40% - 强调文字颜色 4 8 3" xfId="1347"/>
    <cellStyle name="60% - 强调文字颜色 1 2_Book1" xfId="1348"/>
    <cellStyle name="60% - 强调文字颜色 1 8 4" xfId="1349"/>
    <cellStyle name="20% - 强调文字颜色 5 8" xfId="1350"/>
    <cellStyle name="20% - 强调文字颜色 3 10" xfId="1351"/>
    <cellStyle name="60% - 强调文字颜色 5 12" xfId="1352"/>
    <cellStyle name="好_2008年县级公安保障标准落实奖励经费分配测算" xfId="1353"/>
    <cellStyle name="链接单元格 11" xfId="1354"/>
    <cellStyle name="20% - 强调文字颜色 6 4 4" xfId="1355"/>
    <cellStyle name="40% - 强调文字颜色 6 2 4" xfId="1356"/>
    <cellStyle name="输出 5 3" xfId="1357"/>
    <cellStyle name="40% - 强调文字颜色 5 5" xfId="1358"/>
    <cellStyle name="20% - 强调文字颜色 5 7" xfId="1359"/>
    <cellStyle name="差_2009年一般性转移支付标准工资_奖励补助测算7.23" xfId="1360"/>
    <cellStyle name="分级显示列_1_Book1" xfId="1361"/>
    <cellStyle name="输出 3 7" xfId="1362"/>
    <cellStyle name="40% - 强调文字颜色 2 6 2" xfId="1363"/>
    <cellStyle name="小数" xfId="1364"/>
    <cellStyle name="强调文字颜色 5 12" xfId="1365"/>
    <cellStyle name="60% - 强调文字颜色 2 4 3" xfId="1366"/>
    <cellStyle name="20% - 强调文字颜色 2 8 2" xfId="1367"/>
    <cellStyle name="输出 7 8" xfId="1368"/>
    <cellStyle name="链接单元格 2 6" xfId="1369"/>
    <cellStyle name="40% - 强调文字颜色 5 4" xfId="1370"/>
    <cellStyle name="20% - 强调文字颜色 5 6" xfId="1371"/>
    <cellStyle name="好 2 5" xfId="1372"/>
    <cellStyle name="链接单元格 5 6" xfId="1373"/>
    <cellStyle name="链接单元格 5 5" xfId="1374"/>
    <cellStyle name="好 2 4" xfId="1375"/>
    <cellStyle name="强调文字颜色 6 3 2" xfId="1376"/>
    <cellStyle name="标题 2 7 3" xfId="1377"/>
    <cellStyle name="链接单元格 4 5" xfId="1378"/>
    <cellStyle name="输入 2 8" xfId="1379"/>
    <cellStyle name="链接单元格 4 4" xfId="1380"/>
    <cellStyle name="强调文字颜色 3 7 8" xfId="1381"/>
    <cellStyle name="输入 2 7" xfId="1382"/>
    <cellStyle name="链接单元格 4 3" xfId="1383"/>
    <cellStyle name="强调文字颜色 1 4 6" xfId="1384"/>
    <cellStyle name="汇总 8 8" xfId="1385"/>
    <cellStyle name="输入 2 6" xfId="1386"/>
    <cellStyle name="链接单元格 4 2" xfId="1387"/>
    <cellStyle name="输入 3 6" xfId="1388"/>
    <cellStyle name="链接单元格 5 2" xfId="1389"/>
    <cellStyle name="强调文字颜色 6 6 4" xfId="1390"/>
    <cellStyle name="适中 5" xfId="1391"/>
    <cellStyle name="解释性文本 8 3" xfId="1392"/>
    <cellStyle name="Accent2" xfId="1393"/>
    <cellStyle name="强调文字颜色 5 2 2" xfId="1394"/>
    <cellStyle name="好_2009年一般性转移支付标准工资_~4190974" xfId="1395"/>
    <cellStyle name="40% - 强调文字颜色 5 2" xfId="1396"/>
    <cellStyle name="差_530629_2006年县级财政报表附表" xfId="1397"/>
    <cellStyle name="强调文字颜色 5 5 8" xfId="1398"/>
    <cellStyle name="强调文字颜色 6 9" xfId="1399"/>
    <cellStyle name="20% - 强调文字颜色 4 5 5" xfId="1400"/>
    <cellStyle name="常规 3 4" xfId="1401"/>
    <cellStyle name="好 7 4" xfId="1402"/>
    <cellStyle name="强调文字颜色 5 9" xfId="1403"/>
    <cellStyle name="强调文字颜色 2 3 2" xfId="1404"/>
    <cellStyle name="强调文字颜色 6 6 2" xfId="1405"/>
    <cellStyle name="适中 3" xfId="1406"/>
    <cellStyle name="Accent5 - 40% 5" xfId="1407"/>
    <cellStyle name="40% - 强调文字颜色 2 6 6" xfId="1408"/>
    <cellStyle name="强调文字颜色 1 5 5" xfId="1409"/>
    <cellStyle name="输出 7" xfId="1410"/>
    <cellStyle name="40% - 强调文字颜色 3 6 2" xfId="1411"/>
    <cellStyle name="强调文字颜色 3 3 4" xfId="1412"/>
    <cellStyle name="20% - 强调文字颜色 5 4 7" xfId="1413"/>
    <cellStyle name="40% - 强调文字颜色 3 3 7" xfId="1414"/>
    <cellStyle name="计算 6 4" xfId="1415"/>
    <cellStyle name="40% - 强调文字颜色 2 2 3" xfId="1416"/>
    <cellStyle name="20% - 强调文字颜色 2 4 3" xfId="1417"/>
    <cellStyle name="Accent6 - 40% 3" xfId="1418"/>
    <cellStyle name="解释性文本 6 6" xfId="1419"/>
    <cellStyle name="60% - 强调文字颜色 2 3_Book1" xfId="1420"/>
    <cellStyle name="Accent2 - 60% 2" xfId="1421"/>
    <cellStyle name="计算 7 7" xfId="1422"/>
    <cellStyle name="20% - 强调文字颜色 3 4 2" xfId="1423"/>
    <cellStyle name="汇总 8 7" xfId="1424"/>
    <cellStyle name="强调文字颜色 1 4 5" xfId="1425"/>
    <cellStyle name="计算 6 5" xfId="1426"/>
    <cellStyle name="Accent3 - 60%" xfId="1427"/>
    <cellStyle name="强调文字颜色 3 3 7" xfId="1428"/>
    <cellStyle name="汇总 3" xfId="1429"/>
    <cellStyle name="检查单元格 2 3" xfId="1430"/>
    <cellStyle name="Accent5 6" xfId="1431"/>
    <cellStyle name="强调文字颜色 5 6 8" xfId="1432"/>
    <cellStyle name="链接单元格 8 2" xfId="1433"/>
    <cellStyle name="输入 2" xfId="1434"/>
    <cellStyle name="20% - 强调文字颜色 5 5 4" xfId="1435"/>
    <cellStyle name="60% - 强调文字颜色 1 3_Book1" xfId="1436"/>
    <cellStyle name="20% - 强调文字颜色 2 2 7" xfId="1437"/>
    <cellStyle name="警告文本 4" xfId="1438"/>
    <cellStyle name="强调文字颜色 5 6 3" xfId="1439"/>
    <cellStyle name="常规 6 6" xfId="1440"/>
    <cellStyle name="强调文字颜色 4 7 8" xfId="1441"/>
    <cellStyle name="注释 3_Book1" xfId="1442"/>
    <cellStyle name="标题" xfId="1443" builtinId="15"/>
    <cellStyle name="20% - 强调文字颜色 3 5 6" xfId="1444"/>
    <cellStyle name="计算 6 3" xfId="1445"/>
    <cellStyle name="强调文字颜色 4 5 3" xfId="1446"/>
    <cellStyle name="差 8 4" xfId="1447"/>
    <cellStyle name="常规 6 7" xfId="1448"/>
    <cellStyle name="强调文字颜色 5 7" xfId="1449"/>
    <cellStyle name="强调文字颜色 4 2 2" xfId="1450"/>
    <cellStyle name="强调文字颜色 5 5" xfId="1451"/>
    <cellStyle name="强调文字颜色 5 4 4" xfId="1452"/>
    <cellStyle name="汇总 8 2" xfId="1453"/>
    <cellStyle name="40% - 强调文字颜色 4 2 4" xfId="1454"/>
    <cellStyle name="60% - 强调文字颜色 3 10" xfId="1455"/>
    <cellStyle name="强调文字颜色 5 8" xfId="1456"/>
    <cellStyle name="差_奖励补助测算7.25" xfId="1457"/>
    <cellStyle name="强调文字颜色 6 12" xfId="1458"/>
    <cellStyle name="强调文字颜色 3 4 7" xfId="1459"/>
    <cellStyle name="强调文字颜色 2 2 5" xfId="1460"/>
    <cellStyle name="20% - 强调文字颜色 4 3 8" xfId="1461"/>
    <cellStyle name="t" xfId="1462"/>
    <cellStyle name="20% - 强调文字颜色 4 4 7" xfId="1463"/>
    <cellStyle name="Accent6 - 60% 7" xfId="1464"/>
    <cellStyle name="强调文字颜色 4 8 7" xfId="1465"/>
    <cellStyle name="常规 5 3" xfId="1466"/>
    <cellStyle name="强调文字颜色 5 3 2" xfId="1467"/>
    <cellStyle name="强调文字颜色 4 7 3" xfId="1468"/>
    <cellStyle name="20% - 强调文字颜色 1 6 5" xfId="1469"/>
    <cellStyle name="60% - 强调文字颜色 1 2 6" xfId="1470"/>
    <cellStyle name="40% - 强调文字颜色 1 4 6" xfId="1471"/>
    <cellStyle name="差_Book1" xfId="1472"/>
    <cellStyle name="强调文字颜色 3 8" xfId="1473"/>
    <cellStyle name="20% - 强调文字颜色 4 2 4" xfId="1474"/>
    <cellStyle name="60% - 强调文字颜色 2 7 7" xfId="1475"/>
    <cellStyle name="解释性文本 3 4" xfId="1476"/>
    <cellStyle name="40% - 强调文字颜色 3 8 4" xfId="1477"/>
    <cellStyle name="20% - 强调文字颜色 5 4 8" xfId="1478"/>
    <cellStyle name="强调文字颜色 3 3 5" xfId="1479"/>
    <cellStyle name="强调文字颜色 1 7 5" xfId="1480"/>
    <cellStyle name="20% - 强调文字颜色 1 2 6" xfId="1481"/>
    <cellStyle name="强调文字颜色 1 5 6" xfId="1482"/>
    <cellStyle name="输出 8" xfId="1483"/>
    <cellStyle name="差 3 3" xfId="1484"/>
    <cellStyle name="Accent6 - 60%" xfId="1485"/>
    <cellStyle name="20% - 强调文字颜色 4 4" xfId="1486"/>
    <cellStyle name="强调文字颜色 3 2 3" xfId="1487"/>
    <cellStyle name="解释性文本 13" xfId="1488"/>
    <cellStyle name="好 5 8" xfId="1489"/>
    <cellStyle name="输入 9" xfId="1490"/>
    <cellStyle name="60% - 强调文字颜色 5 13" xfId="1491"/>
    <cellStyle name="注释 5 3" xfId="1492"/>
    <cellStyle name="60% - 强调文字颜色 4 4 5" xfId="1493"/>
    <cellStyle name="20% - 强调文字颜色 4 8 4" xfId="1494"/>
    <cellStyle name="警告文本 7 6" xfId="1495"/>
    <cellStyle name="好_Book1_1_Book1_1" xfId="1496"/>
    <cellStyle name="强调文字颜色 6 7 8" xfId="1497"/>
    <cellStyle name="comma zerodec" xfId="1498"/>
    <cellStyle name="强调文字颜色 1 4 7" xfId="1499"/>
    <cellStyle name="强调文字颜色 4 2 3" xfId="1500"/>
    <cellStyle name="计算 7 8" xfId="1501"/>
    <cellStyle name="强调文字颜色 1 5 8" xfId="1502"/>
    <cellStyle name="sstot" xfId="1503"/>
    <cellStyle name="20% - 强调文字颜色 4 2 2" xfId="1504"/>
    <cellStyle name="强调文字颜色 3 6" xfId="1505"/>
    <cellStyle name="检查单元格 6" xfId="1506"/>
    <cellStyle name="强调文字颜色 4 5 2" xfId="1507"/>
    <cellStyle name="计算 5 7" xfId="1508"/>
    <cellStyle name="强调 2 3" xfId="1509"/>
    <cellStyle name="60% - 强调文字颜色 6 6 8" xfId="1510"/>
    <cellStyle name="60% - 强调文字颜色 3" xfId="1511" builtinId="40"/>
    <cellStyle name="强调文字颜色 1 3 7" xfId="1512"/>
    <cellStyle name="强调文字颜色 6 2 2" xfId="1513"/>
    <cellStyle name="检查单元格 12" xfId="1514"/>
    <cellStyle name="Accent1 - 60% 6" xfId="1515"/>
    <cellStyle name="常规 7 3" xfId="1516"/>
    <cellStyle name="标题 2 6 2" xfId="1517"/>
    <cellStyle name="强调文字颜色 1 6 8" xfId="1518"/>
    <cellStyle name="计算 8 8" xfId="1519"/>
    <cellStyle name="警告文本 5 6" xfId="1520"/>
    <cellStyle name="差 7 2" xfId="1521"/>
    <cellStyle name="汇总 4 6" xfId="1522"/>
    <cellStyle name="强调文字颜色 4 4 8" xfId="1523"/>
    <cellStyle name="强调文字颜色 4 7 4" xfId="1524"/>
    <cellStyle name="好_5334_2006年迪庆县级财政报表附表" xfId="1525"/>
    <cellStyle name="60% - 强调文字颜色 4 7 6" xfId="1526"/>
    <cellStyle name="汇总 4 2" xfId="1527"/>
    <cellStyle name="汇总 4 3" xfId="1528"/>
    <cellStyle name="警告文本 4_Book1" xfId="1529"/>
    <cellStyle name="60% - 强调文字颜色 4 15" xfId="1530"/>
    <cellStyle name="60% - 强调文字颜色 1 5 7" xfId="1531"/>
    <cellStyle name="适中 13" xfId="1532"/>
    <cellStyle name="强调文字颜色 5 2" xfId="1533"/>
    <cellStyle name="注释 7 5" xfId="1534"/>
    <cellStyle name="强调文字颜色 2 4" xfId="1535"/>
    <cellStyle name="强调文字颜色 2 2 8" xfId="1536"/>
    <cellStyle name="标题 4 4" xfId="1537"/>
    <cellStyle name="40% - 强调文字颜色 5 3" xfId="1538"/>
    <cellStyle name="计算 3 4" xfId="1539"/>
    <cellStyle name="检查单元格 6 6" xfId="1540"/>
    <cellStyle name="60% - 强调文字颜色 6 8 5" xfId="1541"/>
    <cellStyle name="解释性文本 4 3" xfId="1542"/>
    <cellStyle name="千位_ 方正PC" xfId="1543"/>
    <cellStyle name="输出 2 8" xfId="1544"/>
    <cellStyle name="20% - 强调文字颜色 2 3 2" xfId="1545"/>
    <cellStyle name="解释性文本 7 7" xfId="1546"/>
    <cellStyle name="解释性文本 7 6" xfId="1547"/>
    <cellStyle name="Currency1" xfId="1548"/>
    <cellStyle name="20% - 强调文字颜色 1 2 5" xfId="1549"/>
    <cellStyle name="Milliers [0]_!!!GO" xfId="1550"/>
    <cellStyle name="解释性文本 6 7" xfId="1551"/>
    <cellStyle name="链接单元格 5 7" xfId="1552"/>
    <cellStyle name="好 2 6" xfId="1553"/>
    <cellStyle name="解释性文本 6 5" xfId="1554"/>
    <cellStyle name="差 3 5" xfId="1555"/>
    <cellStyle name="输出 2 7" xfId="1556"/>
    <cellStyle name="适中 6 7" xfId="1557"/>
    <cellStyle name="差 2 8" xfId="1558"/>
    <cellStyle name="_ET_STYLE_NoName_00__Book1_2" xfId="1559"/>
    <cellStyle name="检查单元格 6 3" xfId="1560"/>
    <cellStyle name="链接单元格 4 7" xfId="1561"/>
    <cellStyle name="20% - 强调文字颜色 4 12" xfId="1562"/>
    <cellStyle name="20% - 强调文字颜色 5 2" xfId="1563"/>
    <cellStyle name="解释性文本 5 6" xfId="1564"/>
    <cellStyle name="输出 2 5" xfId="1565"/>
    <cellStyle name="差 2 6" xfId="1566"/>
    <cellStyle name="链接单元格 4 6" xfId="1567"/>
    <cellStyle name="解释性文本 5 5" xfId="1568"/>
    <cellStyle name="链接单元格 7 8" xfId="1569"/>
    <cellStyle name="差 15" xfId="1570"/>
    <cellStyle name="20% - 强调文字颜色 6 7 8" xfId="1571"/>
    <cellStyle name="强调文字颜色 3 10" xfId="1572"/>
    <cellStyle name="Accent1 - 60% 7" xfId="1573"/>
    <cellStyle name="60% - 强调文字颜色 6 9" xfId="1574"/>
    <cellStyle name="60% - 强调文字颜色 6 3 8" xfId="1575"/>
    <cellStyle name="20% - 强调文字颜色 6 7 7" xfId="1576"/>
    <cellStyle name="好_义务教育阶段教职工人数（教育厅提供最终）" xfId="1577"/>
    <cellStyle name="强调文字颜色 4 6 4" xfId="1578"/>
    <cellStyle name="常规 3 5" xfId="1579"/>
    <cellStyle name="好 7 5" xfId="1580"/>
    <cellStyle name="20% - 强调文字颜色 5 5 3" xfId="1581"/>
    <cellStyle name="常规 7 2" xfId="1582"/>
    <cellStyle name="标题 2 8 3" xfId="1583"/>
    <cellStyle name="20% - 强调文字颜色 1 4" xfId="1584"/>
    <cellStyle name="40% - 强调文字颜色 1 2" xfId="1585"/>
    <cellStyle name="强调文字颜色 4 5 5" xfId="1586"/>
    <cellStyle name="检查单元格 9" xfId="1587"/>
    <cellStyle name="20% - 强调文字颜色 6 6 8" xfId="1588"/>
    <cellStyle name="强调文字颜色 4 4 7" xfId="1589"/>
    <cellStyle name="20% - 强调文字颜色 5 3 8" xfId="1590"/>
    <cellStyle name="60% - 强调文字颜色 6 8 2" xfId="1591"/>
    <cellStyle name="解释性文本 5 7" xfId="1592"/>
    <cellStyle name="好_Book1_Book1" xfId="1593"/>
    <cellStyle name="Input [yellow]" xfId="1594"/>
    <cellStyle name="40% - 强调文字颜色 6 11" xfId="1595"/>
    <cellStyle name="20% - 强调文字颜色 4 7 8" xfId="1596"/>
    <cellStyle name="强调文字颜色 2 6 5" xfId="1597"/>
    <cellStyle name="强调文字颜色 2 7 6" xfId="1598"/>
    <cellStyle name="输出 2_Book1" xfId="1599"/>
    <cellStyle name="警告文本 6 2" xfId="1600"/>
    <cellStyle name="Accent2 - 60% 3" xfId="1601"/>
    <cellStyle name="Output" xfId="1602"/>
    <cellStyle name="解释性文本 5" xfId="1603"/>
    <cellStyle name="20% - 强调文字颜色 6 4 6" xfId="1604"/>
    <cellStyle name="强调文字颜色 5 5 5" xfId="1605"/>
    <cellStyle name="常规 7 6" xfId="1606"/>
    <cellStyle name="20% - 强调文字颜色 5 3_Book1" xfId="1607"/>
    <cellStyle name="强调文字颜色 3 14" xfId="1608"/>
    <cellStyle name="强调文字颜色 6 5" xfId="1609"/>
    <cellStyle name="强调文字颜色 5 5 4" xfId="1610"/>
    <cellStyle name="常规 7 5" xfId="1611"/>
    <cellStyle name="标题 3 2" xfId="1612"/>
    <cellStyle name="60% - 强调文字颜色 4 6 7" xfId="1613"/>
    <cellStyle name="40% - 强调文字颜色 4 8 7" xfId="1614"/>
    <cellStyle name="标题 2 5 5" xfId="1615"/>
    <cellStyle name="适中 5 3" xfId="1616"/>
    <cellStyle name="标题 2 15" xfId="1617"/>
    <cellStyle name="检查单元格 11" xfId="1618"/>
    <cellStyle name="60% - 强调文字颜色 6 8 4" xfId="1619"/>
    <cellStyle name="检查单元格 6 5" xfId="1620"/>
    <cellStyle name="计算 3 3" xfId="1621"/>
    <cellStyle name="适中 7 7" xfId="1622"/>
    <cellStyle name="20% - 强调文字颜色 3 2 6" xfId="1623"/>
    <cellStyle name="检查单元格 10" xfId="1624"/>
    <cellStyle name="解释性文本 5 8" xfId="1625"/>
    <cellStyle name="60% - 强调文字颜色 6 8 3" xfId="1626"/>
    <cellStyle name="百分比 3" xfId="1627"/>
    <cellStyle name="Title" xfId="1628"/>
    <cellStyle name="Accent2 7" xfId="1629"/>
    <cellStyle name="好_检验表" xfId="1630"/>
    <cellStyle name="差_2008年县级公安保障标准落实奖励经费分配测算" xfId="1631"/>
    <cellStyle name="40% - 强调文字颜色 6 6 7" xfId="1632"/>
    <cellStyle name="强调文字颜色 3 8 3" xfId="1633"/>
    <cellStyle name="好_业务工作量指标" xfId="1634"/>
    <cellStyle name="Accent3 5" xfId="1635"/>
    <cellStyle name="检查单元格 6 4" xfId="1636"/>
    <cellStyle name="计算 3 2" xfId="1637"/>
    <cellStyle name="检查单元格 2" xfId="1638"/>
    <cellStyle name="PSHeading" xfId="1639"/>
    <cellStyle name="20% - 强调文字颜色 5 2 7" xfId="1640"/>
    <cellStyle name="强调文字颜色 5 7 6" xfId="1641"/>
    <cellStyle name="Neutral" xfId="1642"/>
    <cellStyle name="Mon閠aire_!!!GO" xfId="1643"/>
    <cellStyle name="20% - 强调文字颜色 2 3 3" xfId="1644"/>
    <cellStyle name="差 12" xfId="1645"/>
    <cellStyle name="Moneda_96 Risk" xfId="1646"/>
    <cellStyle name="注释 5 2" xfId="1647"/>
    <cellStyle name="Milliers_!!!GO" xfId="1648"/>
    <cellStyle name="HEADING2" xfId="1649"/>
    <cellStyle name="Header2" xfId="1650"/>
    <cellStyle name="gcd" xfId="1651"/>
    <cellStyle name="常规 4 4" xfId="1652"/>
    <cellStyle name="好 8 4" xfId="1653"/>
    <cellStyle name="汇总 4 5" xfId="1654"/>
    <cellStyle name="20% - 强调文字颜色 6 3 3" xfId="1655"/>
    <cellStyle name="强调 3 7" xfId="1656"/>
    <cellStyle name="Currency [0]" xfId="1657"/>
    <cellStyle name="40% - 强调文字颜色 5 5 5" xfId="1658"/>
    <cellStyle name="常规 8" xfId="1659"/>
    <cellStyle name="检查单元格 3 3" xfId="1660"/>
    <cellStyle name="Accent6 6" xfId="1661"/>
    <cellStyle name="强调文字颜色 5 7 8" xfId="1662"/>
    <cellStyle name="差_历年教师人数" xfId="1663"/>
    <cellStyle name="60% - 强调文字颜色 3 4" xfId="1664"/>
    <cellStyle name="差 4_Book1" xfId="1665"/>
    <cellStyle name="20% - 强调文字颜色 3 8" xfId="1666"/>
    <cellStyle name="Accent4 6" xfId="1667"/>
    <cellStyle name="计算 8 3" xfId="1668"/>
    <cellStyle name="40% - 强调文字颜色 3 5 6" xfId="1669"/>
    <cellStyle name="20% - 强调文字颜色 1 3 2" xfId="1670"/>
    <cellStyle name="强调文字颜色 3 3 6" xfId="1671"/>
    <cellStyle name="20% - 强调文字颜色 4 2 7" xfId="1672"/>
    <cellStyle name="20% - 强调文字颜色 4 4 5" xfId="1673"/>
    <cellStyle name="Accent6 - 60% 5" xfId="1674"/>
    <cellStyle name="60% - 强调文字颜色 5 2" xfId="1675"/>
    <cellStyle name="强调文字颜色 6 3 3" xfId="1676"/>
    <cellStyle name="40% - 强调文字颜色 2 8 6" xfId="1677"/>
    <cellStyle name="60% - 强调文字颜色 2 6 6" xfId="1678"/>
    <cellStyle name="标题 2 6 4" xfId="1679"/>
    <cellStyle name="适中 6 2" xfId="1680"/>
    <cellStyle name="输出 2 2" xfId="1681"/>
    <cellStyle name="好 3 8" xfId="1682"/>
    <cellStyle name="注释 3 3" xfId="1683"/>
    <cellStyle name="好_奖励补助测算5.24冯铸" xfId="1684"/>
    <cellStyle name="强调文字颜色 3 3 8" xfId="1685"/>
    <cellStyle name="40% - 强调文字颜色 5 8 8" xfId="1686"/>
    <cellStyle name="40% - 强调文字颜色 4 4 4" xfId="1687"/>
    <cellStyle name="强调文字颜色 3 5 5" xfId="1688"/>
    <cellStyle name="20% - 强调文字颜色 5 6 8" xfId="1689"/>
    <cellStyle name="40% - 强调文字颜色 2 5 2" xfId="1690"/>
    <cellStyle name="Accent3 - 40% 3" xfId="1691"/>
    <cellStyle name="强调文字颜色 5 7 7" xfId="1692"/>
    <cellStyle name="20% - 强调文字颜色 5 5 8" xfId="1693"/>
    <cellStyle name="40% - 强调文字颜色 3 6 6" xfId="1694"/>
    <cellStyle name="强调文字颜色 1 8" xfId="1695"/>
    <cellStyle name="输出 15" xfId="1696"/>
    <cellStyle name="警告文本 8 8" xfId="1697"/>
    <cellStyle name="20% - 强调文字颜色 6 4 3" xfId="1698"/>
    <cellStyle name="链接单元格 10" xfId="1699"/>
    <cellStyle name="Accent1 7" xfId="1700"/>
    <cellStyle name="注释 2" xfId="1701"/>
    <cellStyle name="40% - 强调文字颜色 1 8 8" xfId="1702"/>
    <cellStyle name="60% - 强调文字颜色 4 6 3" xfId="1703"/>
    <cellStyle name="20% - 强调文字颜色 1 2_Book1" xfId="1704"/>
    <cellStyle name="常规 6 2" xfId="1705"/>
    <cellStyle name="40% - 强调文字颜色 6 6 4" xfId="1706"/>
    <cellStyle name="检查单元格 2 5" xfId="1707"/>
    <cellStyle name="20% - 强调文字颜色 1 10" xfId="1708"/>
    <cellStyle name="40% - 强调文字颜色 6 7 5" xfId="1709"/>
    <cellStyle name="强调文字颜色 6 3_Book1" xfId="1710"/>
    <cellStyle name="Accent5_公安安全支出补充表5.14" xfId="1711"/>
    <cellStyle name="Accent2 - 60% 4" xfId="1712"/>
    <cellStyle name="40% - 强调文字颜色 2 3 7" xfId="1713"/>
    <cellStyle name="60% - 强调文字颜色 3 8 7" xfId="1714"/>
    <cellStyle name="20% - 强调文字颜色 1 5 3" xfId="1715"/>
    <cellStyle name="40% - 强调文字颜色 1 3 3" xfId="1716"/>
    <cellStyle name="20% - 强调文字颜色 5 5 6" xfId="1717"/>
    <cellStyle name="60% - 强调文字颜色 3 3 2" xfId="1718"/>
    <cellStyle name="t_HVAC Equipment (3)" xfId="1719"/>
    <cellStyle name="40% - 强调文字颜色 3 5 2" xfId="1720"/>
    <cellStyle name="适中 8 7" xfId="1721"/>
    <cellStyle name="20% - 强调文字颜色 3 3 6" xfId="1722"/>
    <cellStyle name="差_云南省2008年中小学教职工情况（教育厅提供20090101加工整理）" xfId="1723"/>
    <cellStyle name="40% - 强调文字颜色 3 3 4" xfId="1724"/>
    <cellStyle name="20% - 强调文字颜色 1 4 4" xfId="1725"/>
    <cellStyle name="40% - 强调文字颜色 1 2 4" xfId="1726"/>
    <cellStyle name="20% - 强调文字颜色 3 2_Book1" xfId="1727"/>
    <cellStyle name="40% - 强调文字颜色 2 11" xfId="1728"/>
    <cellStyle name="40% - 强调文字颜色 1 4 2" xfId="1729"/>
    <cellStyle name="60% - 强调文字颜色 1 2 2" xfId="1730"/>
    <cellStyle name="差_M03" xfId="1731"/>
    <cellStyle name="60% - 强调文字颜色 3 2 8" xfId="1732"/>
    <cellStyle name="20% - 强调文字颜色 3 6 7" xfId="1733"/>
    <cellStyle name="40% - 强调文字颜色 6 4 2" xfId="1734"/>
    <cellStyle name="40% - 强调文字颜色 3 4 7" xfId="1735"/>
    <cellStyle name="60% - 强调文字颜色 6 2 2" xfId="1736"/>
    <cellStyle name="检查单元格 3" xfId="1737"/>
    <cellStyle name="Accent3 6" xfId="1738"/>
    <cellStyle name="Accent6 3" xfId="1739"/>
    <cellStyle name="标题 2 6 5" xfId="1740"/>
    <cellStyle name="适中 6 3" xfId="1741"/>
    <cellStyle name="输出 2 3" xfId="1742"/>
    <cellStyle name="输入 8 2" xfId="1743"/>
    <cellStyle name="40% - 强调文字颜色 3 5 5" xfId="1744"/>
    <cellStyle name="60% - 强调文字颜色 3 3 6" xfId="1745"/>
    <cellStyle name="20% - 强调文字颜色 3 7 5" xfId="1746"/>
    <cellStyle name="计算 8 2" xfId="1747"/>
    <cellStyle name="Input" xfId="1748"/>
    <cellStyle name="60% - 强调文字颜色 5 3" xfId="1749"/>
    <cellStyle name="强调文字颜色 6 3 4" xfId="1750"/>
    <cellStyle name="强调文字颜色 1 5 7" xfId="1751"/>
    <cellStyle name="表标题" xfId="1752"/>
    <cellStyle name="60% - 强调文字颜色 5 6 5" xfId="1753"/>
    <cellStyle name="计算 6" xfId="1754"/>
    <cellStyle name="强调文字颜色 1 4 2" xfId="1755"/>
    <cellStyle name="40% - 强调文字颜色 4 2 6" xfId="1756"/>
    <cellStyle name="汇总 8 4" xfId="1757"/>
    <cellStyle name="Accent2 5" xfId="1758"/>
    <cellStyle name="警告文本 8 7" xfId="1759"/>
    <cellStyle name="输出 14" xfId="1760"/>
    <cellStyle name="强调文字颜色 1 7" xfId="1761"/>
    <cellStyle name="计算 9" xfId="1762"/>
    <cellStyle name="20% - 强调文字颜色 1 5" xfId="1763"/>
    <cellStyle name="40% - 强调文字颜色 1 3" xfId="1764"/>
    <cellStyle name="强调文字颜色 4 7 2" xfId="1765"/>
    <cellStyle name="检查单元格 2 6" xfId="1766"/>
    <cellStyle name="40% - 强调文字颜色 6 6 5" xfId="1767"/>
    <cellStyle name="适中 4_Book1" xfId="1768"/>
    <cellStyle name="好_云南省2008年中小学教职工情况（教育厅提供20090101加工整理）" xfId="1769"/>
    <cellStyle name="计算 7 4" xfId="1770"/>
    <cellStyle name="强调文字颜色 4" xfId="1771" builtinId="41"/>
    <cellStyle name="Accent5 4" xfId="1772"/>
    <cellStyle name="40% - 强调文字颜色 6 9" xfId="1773"/>
    <cellStyle name="Accent1 - 60% 5" xfId="1774"/>
    <cellStyle name="差 4 5" xfId="1775"/>
    <cellStyle name="标题 2 5" xfId="1776"/>
    <cellStyle name="Accent5 - 20% 2" xfId="1777"/>
    <cellStyle name="好 7 6" xfId="1778"/>
    <cellStyle name="常规 3 6" xfId="1779"/>
    <cellStyle name="注释 7 7" xfId="1780"/>
    <cellStyle name="常规 7 7" xfId="1781"/>
    <cellStyle name="40% - 强调文字颜色 2 4 2" xfId="1782"/>
    <cellStyle name="Accent6 - 40% 4" xfId="1783"/>
    <cellStyle name="20% - 强调文字颜色 2 4 4" xfId="1784"/>
    <cellStyle name="40% - 强调文字颜色 2 2 4" xfId="1785"/>
    <cellStyle name="差_汇总" xfId="1786"/>
    <cellStyle name="好 6 3" xfId="1787"/>
    <cellStyle name="常规 2 3" xfId="1788"/>
    <cellStyle name="警告文本 8 3" xfId="1789"/>
    <cellStyle name="输出 10" xfId="1790"/>
    <cellStyle name="强调文字颜色 2 12" xfId="1791"/>
    <cellStyle name="强调文字颜色 1 3" xfId="1792"/>
    <cellStyle name="Accent3 - 40% 7" xfId="1793"/>
    <cellStyle name="链接单元格 6 4" xfId="1794"/>
    <cellStyle name="计算 3_Book1" xfId="1795"/>
    <cellStyle name="输入 4 8" xfId="1796"/>
    <cellStyle name="解释性文本 7 3" xfId="1797"/>
    <cellStyle name="40% - 强调文字颜色 6 5 4" xfId="1798"/>
    <cellStyle name="好_财政供养人员" xfId="1799"/>
    <cellStyle name="强调文字颜色 3 2 6" xfId="1800"/>
    <cellStyle name="强调文字颜色 4 4 6" xfId="1801"/>
    <cellStyle name="20% - 强调文字颜色 5 15" xfId="1802"/>
    <cellStyle name="强调文字颜色 5 7 2" xfId="1803"/>
    <cellStyle name="40% - 强调文字颜色 4 5 8" xfId="1804"/>
    <cellStyle name="强调文字颜色 1 7 4" xfId="1805"/>
    <cellStyle name="20% - 强调文字颜色 3 8 6" xfId="1806"/>
    <cellStyle name="60% - 强调文字颜色 3 4 7" xfId="1807"/>
    <cellStyle name="40% - 强调文字颜色 6 6 2" xfId="1808"/>
    <cellStyle name="60% - 强调文字颜色 3 4 8" xfId="1809"/>
    <cellStyle name="20% - 强调文字颜色 3 8 7" xfId="1810"/>
    <cellStyle name="差 10" xfId="1811"/>
    <cellStyle name="40% - 强调文字颜色 1 15" xfId="1812"/>
    <cellStyle name="输入 5 7" xfId="1813"/>
    <cellStyle name="20% - 强调文字颜色 6 8 3" xfId="1814"/>
    <cellStyle name="60% - 强调文字颜色 6 4 4" xfId="1815"/>
    <cellStyle name="20% - 强调文字颜色 3" xfId="1816" builtinId="38"/>
    <cellStyle name="强调文字颜色 3 6 5" xfId="1817"/>
    <cellStyle name="强调文字颜色 2 8" xfId="1818"/>
    <cellStyle name="60% - 强调文字颜色 6 6 7" xfId="1819"/>
    <cellStyle name="强调文字颜色 2 4_Book1" xfId="1820"/>
    <cellStyle name="60% - 强调文字颜色 2" xfId="1821" builtinId="36"/>
    <cellStyle name="强调 2 2" xfId="1822"/>
    <cellStyle name="60% - 强调文字颜色 5 2 2" xfId="1823"/>
    <cellStyle name="40% - 强调文字颜色 2 4 7" xfId="1824"/>
    <cellStyle name="Accent5 2" xfId="1825"/>
    <cellStyle name="好 8 8" xfId="1826"/>
    <cellStyle name="40% - 强调文字颜色 4 6 5" xfId="1827"/>
    <cellStyle name="Accent5 - 60% 4" xfId="1828"/>
    <cellStyle name="20% - 强调文字颜色 3 11" xfId="1829"/>
    <cellStyle name="60% - 强调文字颜色 4 7 8" xfId="1830"/>
    <cellStyle name="标题 4 3" xfId="1831"/>
    <cellStyle name="检查单元格 7 6" xfId="1832"/>
    <cellStyle name="计算 4 4" xfId="1833"/>
    <cellStyle name="汇总 6 6" xfId="1834"/>
    <cellStyle name="强调文字颜色 1 2 4" xfId="1835"/>
    <cellStyle name="强调文字颜色 6 2 4" xfId="1836"/>
    <cellStyle name="60% - 强调文字颜色 4 3" xfId="1837"/>
    <cellStyle name="Accent2 - 20% 5" xfId="1838"/>
    <cellStyle name="标题 2 8" xfId="1839"/>
    <cellStyle name="20% - 强调文字颜色 6 12" xfId="1840"/>
    <cellStyle name="20% - 强调文字颜色 4 6 4" xfId="1841"/>
    <cellStyle name="60% - 强调文字颜色 4 2 5" xfId="1842"/>
    <cellStyle name="差_高中教师人数（教育厅1.6日提供）" xfId="1843"/>
    <cellStyle name="40% - 强调文字颜色 4 4 5" xfId="1844"/>
    <cellStyle name="差 4 7" xfId="1845"/>
    <cellStyle name="40% - 强调文字颜色 2 7" xfId="1846"/>
    <cellStyle name="20% - 强调文字颜色 2 9" xfId="1847"/>
    <cellStyle name="适中 3 8" xfId="1848"/>
    <cellStyle name="40% - 强调文字颜色 5 2 7" xfId="1849"/>
    <cellStyle name="强调文字颜色 2 4 3" xfId="1850"/>
    <cellStyle name="20% - 强调文字颜色 4 5 6" xfId="1851"/>
    <cellStyle name="Accent2 - 20% 6" xfId="1852"/>
    <cellStyle name="警告文本 8" xfId="1853"/>
    <cellStyle name="常规 7_Book1" xfId="1854"/>
    <cellStyle name="强调文字颜色 1" xfId="1855" builtinId="29"/>
    <cellStyle name="20% - 强调文字颜色 5 8 8" xfId="1856"/>
    <cellStyle name="强调文字颜色 3 7 5" xfId="1857"/>
    <cellStyle name="40% - 强调文字颜色 4 2 7" xfId="1858"/>
    <cellStyle name="强调文字颜色 1 4 3" xfId="1859"/>
    <cellStyle name="汇总 8 5" xfId="1860"/>
    <cellStyle name="Accent2 6" xfId="1861"/>
    <cellStyle name="40% - 强调文字颜色 3 3 8" xfId="1862"/>
    <cellStyle name="20% - 强调文字颜色 6 5 2" xfId="1863"/>
    <cellStyle name="百分比" xfId="1864" builtinId="5"/>
    <cellStyle name="20% - 强调文字颜色 3 2 4" xfId="1865"/>
    <cellStyle name="标题 2 7 7" xfId="1866"/>
    <cellStyle name="适中 7 5" xfId="1867"/>
    <cellStyle name="输出 3 5" xfId="1868"/>
    <cellStyle name="Accent2 - 60% 6" xfId="1869"/>
    <cellStyle name="检查单元格 13" xfId="1870"/>
    <cellStyle name="适中" xfId="1871" builtinId="28"/>
    <cellStyle name="Warning Text" xfId="1872"/>
    <cellStyle name="普通_ 白土" xfId="1873"/>
    <cellStyle name="6mal" xfId="1874"/>
    <cellStyle name="20% - 强调文字颜色 3 2 5" xfId="1875"/>
    <cellStyle name="标题 2 7 8" xfId="1876"/>
    <cellStyle name="适中 7 6" xfId="1877"/>
    <cellStyle name="输出 3 6" xfId="1878"/>
    <cellStyle name="Accent2 - 60% 7" xfId="1879"/>
    <cellStyle name="40% - 强调文字颜色 1 3 2" xfId="1880"/>
    <cellStyle name="注释 4 7" xfId="1881"/>
    <cellStyle name="计算 6 2" xfId="1882"/>
    <cellStyle name="汇总 15" xfId="1883"/>
    <cellStyle name="输出 8 5" xfId="1884"/>
    <cellStyle name="40% - 强调文字颜色 5 2 8" xfId="1885"/>
    <cellStyle name="强调文字颜色 2 4 4" xfId="1886"/>
    <cellStyle name="强调文字颜色 2 9" xfId="1887"/>
    <cellStyle name="60% - 强调文字颜色 4" xfId="1888" builtinId="44"/>
    <cellStyle name="适中 15" xfId="1889"/>
    <cellStyle name="强调文字颜色 5 4" xfId="1890"/>
    <cellStyle name="Accent3 - 20% 2" xfId="1891"/>
    <cellStyle name="20% - 强调文字颜色 2 5 8" xfId="1892"/>
    <cellStyle name="40% - 强调文字颜色 5 3 3" xfId="1893"/>
    <cellStyle name="60% - 强调文字颜色 1 11" xfId="1894"/>
    <cellStyle name="货币[0]" xfId="1895" builtinId="7"/>
    <cellStyle name="好 7 8" xfId="1896"/>
    <cellStyle name="Accent5 - 20% 4" xfId="1897"/>
    <cellStyle name="40% - 强调文字颜色 4 6" xfId="1898"/>
    <cellStyle name="20% - 强调文字颜色 4 8" xfId="1899"/>
    <cellStyle name="20% - 强调文字颜色 3 4 4" xfId="1900"/>
    <cellStyle name="40% - 强调文字颜色 4 5" xfId="1901"/>
    <cellStyle name="钎霖_4岿角利" xfId="1902"/>
    <cellStyle name="40% - 强调文字颜色 6 4 8" xfId="1903"/>
    <cellStyle name="强调文字颜色 3 6 4" xfId="1904"/>
    <cellStyle name="输出 6 6" xfId="1905"/>
    <cellStyle name="60% - 强调文字颜色 6 5 7" xfId="1906"/>
    <cellStyle name="40% - 强调文字颜色 4" xfId="1907" builtinId="43"/>
    <cellStyle name="60% - 强调文字颜色 1 4 2" xfId="1908"/>
    <cellStyle name="标题 4" xfId="1909" builtinId="19"/>
    <cellStyle name="好 2_Book1" xfId="1910"/>
    <cellStyle name="捠壿_Region Orders (2)" xfId="1911"/>
    <cellStyle name="链接单元格" xfId="1912" builtinId="24"/>
    <cellStyle name="强调文字颜色 1 7 8" xfId="1913"/>
    <cellStyle name="20% - 强调文字颜色 6 3 2" xfId="1914"/>
    <cellStyle name="注释 8 4" xfId="1915"/>
    <cellStyle name="强调文字颜色 4 3 3" xfId="1916"/>
    <cellStyle name="ColLevel_0" xfId="1917"/>
    <cellStyle name="20% - 强调文字颜色 4 9" xfId="1918"/>
    <cellStyle name="40% - 强调文字颜色 6 8" xfId="1919"/>
    <cellStyle name="Accent1 - 60% 4" xfId="1920"/>
    <cellStyle name="Accent4 5" xfId="1921"/>
    <cellStyle name="40% - 强调文字颜色 5 4 7" xfId="1922"/>
    <cellStyle name="强调文字颜色 2 6 3" xfId="1923"/>
    <cellStyle name="千位分隔" xfId="1924" builtinId="3"/>
    <cellStyle name="Accent4 - 20%" xfId="1925"/>
    <cellStyle name="差 2 5" xfId="1926"/>
    <cellStyle name="警告文本" xfId="1927" builtinId="11"/>
    <cellStyle name="计算 7 6" xfId="1928"/>
    <cellStyle name="强调文字颜色 6" xfId="1929" builtinId="49"/>
    <cellStyle name="40% - 强调文字颜色 6 4 6" xfId="1930"/>
    <cellStyle name="强调文字颜色 3 6 2" xfId="1931"/>
    <cellStyle name="强调文字颜色 3 4_Book1" xfId="1932"/>
    <cellStyle name="强调 3 6" xfId="1933"/>
    <cellStyle name="注释 7 8" xfId="1934"/>
    <cellStyle name="差_文体广播部门" xfId="1935"/>
    <cellStyle name="60% - 强调文字颜色 6 6 6" xfId="1936"/>
    <cellStyle name="60% - 强调文字颜色 1" xfId="1937" builtinId="32"/>
    <cellStyle name="差_2009年一般性转移支付标准工资_奖励补助测算7.25 (version 1) (version 1)" xfId="1938"/>
    <cellStyle name="部门" xfId="1939"/>
    <cellStyle name="40% - 强调文字颜色 6 2 3" xfId="1940"/>
    <cellStyle name="20% - 强调文字颜色 3 4 8" xfId="1941"/>
    <cellStyle name="60% - 强调文字颜色 6 4 2" xfId="1942"/>
    <cellStyle name="40% - 强调文字颜色 3 6 7" xfId="1943"/>
    <cellStyle name="20% - 强调文字颜色 1" xfId="1944" builtinId="30"/>
    <cellStyle name="60% - 强调文字颜色 5 3 7" xfId="1945"/>
    <cellStyle name="20% - 强调文字颜色 5 7 6" xfId="1946"/>
    <cellStyle name="60% - 强调文字颜色 2 4_Book1" xfId="1947"/>
    <cellStyle name="强调文字颜色 5 4_Book1" xfId="1948"/>
    <cellStyle name="常规 10 3" xfId="1949"/>
    <cellStyle name="链接单元格 15" xfId="1950"/>
    <cellStyle name="汇总" xfId="1951" builtinId="25"/>
    <cellStyle name="计算 5 8" xfId="1952"/>
    <cellStyle name="HEADING1" xfId="1953"/>
    <cellStyle name="差 4 2" xfId="1954"/>
    <cellStyle name="警告文本 2 6" xfId="1955"/>
    <cellStyle name="60% - 强调文字颜色 4 5 7" xfId="1956"/>
    <cellStyle name="标题 2 2" xfId="1957"/>
    <cellStyle name="60% - 强调文字颜色 5 7 6" xfId="1958"/>
    <cellStyle name="Accent3 2" xfId="1959"/>
    <cellStyle name="检查单元格" xfId="1960" builtinId="23"/>
    <cellStyle name="强调文字颜色 2 3" xfId="1961"/>
    <cellStyle name="40% - 强调文字颜色 3 14" xfId="1962"/>
    <cellStyle name="60% - 强调文字颜色 5 4_Book1" xfId="1963"/>
    <cellStyle name="注释 7" xfId="1964"/>
    <cellStyle name="解释性文本 7 4" xfId="1965"/>
    <cellStyle name="常规 5 7" xfId="1966"/>
    <cellStyle name="40% - 强调文字颜色 4 12" xfId="1967"/>
    <cellStyle name="40% - 强调文字颜色 5 8 5" xfId="1968"/>
    <cellStyle name="60% - 强调文字颜色 2 13" xfId="1969"/>
    <cellStyle name="Accent3 - 60% 2" xfId="1970"/>
    <cellStyle name="千位分隔[0]" xfId="1971" builtinId="6"/>
    <cellStyle name="强调文字颜色 4 8 5" xfId="1972"/>
    <cellStyle name="计算 7 5" xfId="1973"/>
    <cellStyle name="强调文字颜色 5" xfId="1974" builtinId="45"/>
    <cellStyle name="强调文字颜色 6 7" xfId="1975"/>
    <cellStyle name="强调文字颜色 5 5 6" xfId="1976"/>
    <cellStyle name="输出 6 4" xfId="1977"/>
    <cellStyle name="计算 2 6" xfId="1978"/>
    <cellStyle name="检查单元格 5 8" xfId="1979"/>
    <cellStyle name="强调文字颜色 5 10" xfId="1980"/>
    <cellStyle name="标题 2 4 3" xfId="1981"/>
    <cellStyle name="差 4" xfId="1982"/>
    <cellStyle name="强调文字颜色 6 7 2" xfId="1983"/>
    <cellStyle name="强调 1 7" xfId="1984"/>
    <cellStyle name="60% - 强调文字颜色 6 5 5" xfId="1985"/>
    <cellStyle name="40% - 强调文字颜色 2" xfId="1986" builtinId="35"/>
    <cellStyle name="标题 2" xfId="1987" builtinId="17"/>
    <cellStyle name="20% - 强调文字颜色 2 6" xfId="1988"/>
    <cellStyle name="60% - 强调文字颜色 2 2" xfId="1989"/>
    <cellStyle name="40% - 强调文字颜色 2 4" xfId="1990"/>
    <cellStyle name="链接单元格 2 8" xfId="1991"/>
    <cellStyle name="强调文字颜色 4 8 2" xfId="1992"/>
    <cellStyle name="超链接" xfId="1993" builtinId="8"/>
    <cellStyle name="强调文字颜色 5 14" xfId="1994"/>
    <cellStyle name="输入 11" xfId="1995"/>
    <cellStyle name="货币" xfId="1996" builtinId="4"/>
    <cellStyle name="40% - 强调文字颜色 6" xfId="1997" builtinId="51"/>
    <cellStyle name="强调文字颜色 2 5 8" xfId="1998"/>
    <cellStyle name="警告文本 4 4" xfId="1999"/>
    <cellStyle name="输入 5 8" xfId="2000"/>
    <cellStyle name="差 11" xfId="2001"/>
    <cellStyle name="20% - Accent4" xfId="2002"/>
    <cellStyle name="Accent3 - 40% 4" xfId="2003"/>
    <cellStyle name="60% - 强调文字颜色 3 3" xfId="2004"/>
    <cellStyle name="20% - 强调文字颜色 3 7" xfId="2005"/>
    <cellStyle name="差 2" xfId="2006"/>
    <cellStyle name="60% - 强调文字颜色 6 7 5" xfId="2007"/>
    <cellStyle name="差 4 6" xfId="2008"/>
    <cellStyle name="20% - 强调文字颜色 6 10" xfId="2009"/>
    <cellStyle name="标题 2 6" xfId="2010"/>
    <cellStyle name="40% - 强调文字颜色 2 6" xfId="2011"/>
    <cellStyle name="20% - 强调文字颜色 2 8" xfId="2012"/>
    <cellStyle name="20% - 强调文字颜色 4 4 6" xfId="2013"/>
    <cellStyle name="Accent6 - 60% 6" xfId="2014"/>
    <cellStyle name="60% - 强调文字颜色 2 3 2" xfId="2015"/>
    <cellStyle name="输出 6 7" xfId="2016"/>
    <cellStyle name="60% - 强调文字颜色 6 5 8" xfId="2017"/>
    <cellStyle name="40% - 强调文字颜色 5" xfId="2018" builtinId="47"/>
    <cellStyle name="解释性文本" xfId="2019" builtinId="53"/>
    <cellStyle name="20% - 强调文字颜色 1 6 2" xfId="2020"/>
    <cellStyle name="60% - 强调文字颜色 1 2 3" xfId="2021"/>
    <cellStyle name="千位分隔[0] 2" xfId="2022"/>
    <cellStyle name="40% - 强调文字颜色 1 4 3" xfId="2023"/>
    <cellStyle name="40% - 强调文字颜色 5 15" xfId="2024"/>
    <cellStyle name="标题 2 3 6" xfId="2025"/>
    <cellStyle name="适中 3 4" xfId="2026"/>
    <cellStyle name="解释性文本 2" xfId="2027"/>
    <cellStyle name="Date" xfId="2028"/>
    <cellStyle name="40% - 强调文字颜色 3 7" xfId="2029"/>
    <cellStyle name="60% - 强调文字颜色 3 5" xfId="2030"/>
    <cellStyle name="20% - 强调文字颜色 3 9" xfId="2031"/>
    <cellStyle name="20% - 强调文字颜色 6 8 5" xfId="2032"/>
    <cellStyle name="60% - 强调文字颜色 6 4 6" xfId="2033"/>
    <cellStyle name="20% - 强调文字颜色 5" xfId="2034" builtinId="46"/>
    <cellStyle name="强调文字颜色 3 6 7" xfId="2035"/>
    <cellStyle name="标题 2 4 2" xfId="2036"/>
    <cellStyle name="差 3" xfId="2037"/>
    <cellStyle name="好_丽江汇总" xfId="2038"/>
    <cellStyle name="强调 1 6" xfId="2039"/>
    <cellStyle name="Comma_!!!GO" xfId="2040"/>
    <cellStyle name="60% - 强调文字颜色 6 5 4" xfId="2041"/>
    <cellStyle name="40% - 强调文字颜色 1" xfId="2042" builtinId="31"/>
    <cellStyle name="标题 1" xfId="2043" builtinId="16"/>
    <cellStyle name="20% - 强调文字颜色 1 4 2" xfId="2044"/>
    <cellStyle name="20% - 强调文字颜色 5 2 6" xfId="2045"/>
    <cellStyle name="60% - 强调文字颜色 5" xfId="2046" builtinId="48"/>
    <cellStyle name="强调 2 5" xfId="2047"/>
    <cellStyle name="差" xfId="2048" builtinId="27"/>
    <cellStyle name="20% - 强调文字颜色 5 7 2" xfId="2049"/>
    <cellStyle name="40% - 强调文字颜色 2 5 8" xfId="2050"/>
    <cellStyle name="60% - 强调文字颜色 5 3 3" xfId="2051"/>
    <cellStyle name="输入 5 4" xfId="2052"/>
    <cellStyle name="40% - 强调文字颜色 1 12" xfId="2053"/>
    <cellStyle name="常规 12" xfId="2054"/>
    <cellStyle name="输入 2 2" xfId="2055"/>
    <cellStyle name="解释性文本 2 3" xfId="2056"/>
    <cellStyle name="40% - 强调文字颜色 3 7 3" xfId="2057"/>
    <cellStyle name="Accent6 - 20% 6" xfId="2058"/>
    <cellStyle name="Accent2 - 40%" xfId="2059"/>
    <cellStyle name="60% - 强调文字颜色 3 5 3" xfId="2060"/>
    <cellStyle name="Accent3 - 40% 5" xfId="2061"/>
    <cellStyle name="40% - 强调文字颜色 2 5 4" xfId="2062"/>
    <cellStyle name="20% - 强调文字颜色 6 8 6" xfId="2063"/>
    <cellStyle name="60% - 强调文字颜色 6 4 7" xfId="2064"/>
    <cellStyle name="20% - 强调文字颜色 6" xfId="2065" builtinId="50"/>
    <cellStyle name="强调文字颜色 3 6 8" xfId="2066"/>
    <cellStyle name="输入 12" xfId="2067"/>
    <cellStyle name="60% - 强调文字颜色 2 12" xfId="2068"/>
    <cellStyle name="40% - 强调文字颜色 5 8 4" xfId="2069"/>
    <cellStyle name="40% - 强调文字颜色 4 2 5" xfId="2070"/>
    <cellStyle name="好_2006年在职人员情况" xfId="2071"/>
    <cellStyle name="汇总 8 3" xfId="2072"/>
    <cellStyle name="60% - 强调文字颜色 5 6 8" xfId="2073"/>
    <cellStyle name="Accent2 4" xfId="2074"/>
    <cellStyle name="Accent3 - 60% 5" xfId="2075"/>
    <cellStyle name="Accent4 - 40%" xfId="2076"/>
    <cellStyle name="好_Book1_1" xfId="2077"/>
    <cellStyle name="强调 1 3" xfId="2078"/>
    <cellStyle name="计算 4 7" xfId="2079"/>
    <cellStyle name="强调文字颜色 1 2 7" xfId="2080"/>
    <cellStyle name="输出 9" xfId="2081"/>
    <cellStyle name="好_地方配套按人均增幅控制8.31（调整结案率后）xl" xfId="2082"/>
    <cellStyle name="强调文字颜色 1 6 3" xfId="2083"/>
    <cellStyle name="40% - 强调文字颜色 4 4 7" xfId="2084"/>
    <cellStyle name="40% - 强调文字颜色 5 3 8" xfId="2085"/>
    <cellStyle name="强调文字颜色 2 5 4" xfId="2086"/>
    <cellStyle name="20% - 强调文字颜色 6 14" xfId="2087"/>
    <cellStyle name="60% - 强调文字颜色 4 2 7" xfId="2088"/>
    <cellStyle name="20% - 强调文字颜色 4 6 6" xfId="2089"/>
    <cellStyle name="强调文字颜色 1 6 2" xfId="2090"/>
    <cellStyle name="40% - 强调文字颜色 4 4 6" xfId="2091"/>
    <cellStyle name="20% - 强调文字颜色 4 6 5" xfId="2092"/>
    <cellStyle name="60% - 强调文字颜色 4 2 6" xfId="2093"/>
    <cellStyle name="40% - 强调文字颜色 2 3 5" xfId="2094"/>
    <cellStyle name="输入 5 3" xfId="2095"/>
    <cellStyle name="40% - 强调文字颜色 1 11" xfId="2096"/>
    <cellStyle name="Bad" xfId="2097"/>
    <cellStyle name="60% - 强调文字颜色 3 4 2" xfId="2098"/>
    <cellStyle name="_Book1_1" xfId="2099"/>
    <cellStyle name="Accent5 - 20% 6" xfId="2100"/>
    <cellStyle name="20% - 强调文字颜色 2 7 6" xfId="2101"/>
    <cellStyle name="60% - 强调文字颜色 2 3 7" xfId="2102"/>
    <cellStyle name="40% - 强调文字颜色 5 5 4" xfId="2103"/>
    <cellStyle name="输入" xfId="2104" builtinId="20"/>
    <cellStyle name="Accent3 - 20% 6" xfId="2105"/>
    <cellStyle name="链接单元格 8" xfId="2106"/>
    <cellStyle name="强调文字颜色 1 8 5" xfId="2107"/>
    <cellStyle name="20% - 强调文字颜色 2 5" xfId="2108"/>
    <cellStyle name="40% - 强调文字颜色 2 3" xfId="2109"/>
    <cellStyle name="40% - 强调文字颜色 3 6 3" xfId="2110"/>
    <cellStyle name="千分位_ 白土" xfId="2111"/>
    <cellStyle name="_Book1_3" xfId="2112"/>
    <cellStyle name="20% - 强调文字颜色 3 8 3" xfId="2113"/>
    <cellStyle name="60% - 强调文字颜色 3 4 4" xfId="2114"/>
    <cellStyle name="40% - 强调文字颜色 3 6 4" xfId="2115"/>
    <cellStyle name="40% - 强调文字颜色 4 7" xfId="2116"/>
    <cellStyle name="常规 26" xfId="2117"/>
    <cellStyle name="强调文字颜色 4 8 6" xfId="2118"/>
    <cellStyle name="计算 5" xfId="2119"/>
    <cellStyle name="_Book1_2_Book1" xfId="2120"/>
    <cellStyle name="20% - 强调文字颜色 6 8 4" xfId="2121"/>
    <cellStyle name="60% - 强调文字颜色 6 4 5" xfId="2122"/>
    <cellStyle name="Accent3_公安安全支出补充表5.14" xfId="2123"/>
    <cellStyle name="20% - 强调文字颜色 4" xfId="2124" builtinId="42"/>
    <cellStyle name="强调文字颜色 3 6 6" xfId="2125"/>
    <cellStyle name="输入 10" xfId="2126"/>
    <cellStyle name="输入 5 2" xfId="2127"/>
    <cellStyle name="40% - 强调文字颜色 1 10" xfId="2128"/>
    <cellStyle name="输入 6 8" xfId="2129"/>
    <cellStyle name="20% - 强调文字颜色 4 4 4" xfId="2130"/>
    <cellStyle name="Accent6 - 60% 4" xfId="2131"/>
    <cellStyle name="常规_全市基金汇总" xfId="2132"/>
    <cellStyle name="标题 2 4" xfId="2133"/>
    <cellStyle name="60% - 强调文字颜色 5 4 8" xfId="2134"/>
    <cellStyle name="20% - 强调文字颜色 5 8 7" xfId="2135"/>
    <cellStyle name="40% - 强调文字颜色 6 5 8" xfId="2136"/>
    <cellStyle name="强调文字颜色 3 7 4" xfId="2137"/>
    <cellStyle name="Accent3 - 60% 7" xfId="2138"/>
    <cellStyle name="40% - 强调文字颜色 3 6 5" xfId="2139"/>
    <cellStyle name="PSDec" xfId="2140"/>
    <cellStyle name="40% - 强调文字颜色 6 2 8" xfId="2141"/>
    <cellStyle name="强调文字颜色 3 4 4" xfId="2142"/>
    <cellStyle name="20% - 强调文字颜色 5 5 7" xfId="2143"/>
    <cellStyle name="解释性文本 7 5" xfId="2144"/>
    <cellStyle name="Accent4 7" xfId="2145"/>
    <cellStyle name="常规 10 7" xfId="2146"/>
    <cellStyle name="链接单元格 4" xfId="2147"/>
    <cellStyle name="汇总 2 5" xfId="2148"/>
    <cellStyle name="好_不用软件计算9.1不考虑经费管理评价xl" xfId="2149"/>
    <cellStyle name="差 2 7" xfId="2150"/>
    <cellStyle name="60% - 强调文字颜色 5 8 2" xfId="2151"/>
    <cellStyle name="_ET_STYLE_NoName_00__Book1_1" xfId="2152"/>
    <cellStyle name="20% - 强调文字颜色 1 3 6" xfId="2153"/>
    <cellStyle name="差 3 6" xfId="2154"/>
    <cellStyle name="标题 2 3 3" xfId="2155"/>
    <cellStyle name="输入 8 6" xfId="2156"/>
    <cellStyle name="60% - 强调文字颜色 3 6 7" xfId="2157"/>
    <cellStyle name="强调文字颜色 2 14" xfId="2158"/>
    <cellStyle name="强调文字颜色 1 5" xfId="2159"/>
    <cellStyle name="警告文本 8 5" xfId="2160"/>
    <cellStyle name="输出 12" xfId="2161"/>
    <cellStyle name="适中 2 8" xfId="2162"/>
    <cellStyle name="样式 1" xfId="2163"/>
    <cellStyle name="20% - 强调文字颜色 1 4_Book1" xfId="2164"/>
    <cellStyle name="40% - 强调文字颜色 1 2_Book1" xfId="2165"/>
    <cellStyle name="强调文字颜色 5 7 4" xfId="2166"/>
    <cellStyle name="好 8 2" xfId="2167"/>
    <cellStyle name="常规 4 2" xfId="2168"/>
    <cellStyle name="60% - 强调文字颜色 4 4" xfId="2169"/>
    <cellStyle name="强调文字颜色 6 2 5" xfId="2170"/>
    <cellStyle name="检查单元格 15" xfId="2171"/>
    <cellStyle name="60% - 强调文字颜色 1 2 5" xfId="2172"/>
    <cellStyle name="20% - 强调文字颜色 1 6 4" xfId="2173"/>
    <cellStyle name="60% - 强调文字颜色 6 5 6" xfId="2174"/>
    <cellStyle name="40% - 强调文字颜色 3" xfId="2175" builtinId="39"/>
    <cellStyle name="标题 3" xfId="2176" builtinId="18"/>
    <cellStyle name="警告文本 3_Book1" xfId="2177"/>
    <cellStyle name="60% - 强调文字颜色 4 7 3" xfId="2178"/>
    <cellStyle name="强调文字颜色 3 2 7" xfId="2179"/>
    <cellStyle name="注释 5 4" xfId="2180"/>
    <cellStyle name="强调文字颜色 3 8 5" xfId="2181"/>
    <cellStyle name="Accent1 - 40% 6" xfId="2182"/>
    <cellStyle name="20% - 强调文字颜色 2 2 4" xfId="2183"/>
    <cellStyle name="强调文字颜色 2 7 8" xfId="2184"/>
    <cellStyle name="警告文本 6 4" xfId="2185"/>
    <cellStyle name="40% - 强调文字颜色 2 8 2" xfId="2186"/>
    <cellStyle name="强调文字颜色 2 2 3" xfId="2187"/>
    <cellStyle name="20% - 强调文字颜色 4 3 6" xfId="2188"/>
    <cellStyle name="常规 6 3" xfId="2189"/>
    <cellStyle name="强调文字颜色 5 4 2" xfId="2190"/>
    <cellStyle name="适中 14" xfId="2191"/>
    <cellStyle name="强调文字颜色 5 3" xfId="2192"/>
    <cellStyle name="40% - 强调文字颜色 3 15" xfId="2193"/>
    <cellStyle name="20% - 强调文字颜色 1 6 8" xfId="2194"/>
    <cellStyle name="40% - 强调文字颜色 4 4 3" xfId="2195"/>
    <cellStyle name="Accent4 2" xfId="2196"/>
    <cellStyle name="60% - 强调文字颜色 5 8 6" xfId="2197"/>
    <cellStyle name="强调文字颜色 2 2 7" xfId="2198"/>
    <cellStyle name="差_下半年禁毒办案经费分配2544.3万元" xfId="2199"/>
    <cellStyle name="Accent1 - 40% 3" xfId="2200"/>
    <cellStyle name="20% - 强调文字颜色 6 4 8" xfId="2201"/>
    <cellStyle name="差_2007年可用财力" xfId="2202"/>
    <cellStyle name="Accent5 - 40% 3" xfId="2203"/>
    <cellStyle name="40% - 强调文字颜色 2 6 4" xfId="2204"/>
    <cellStyle name="好" xfId="2205" builtinId="26"/>
    <cellStyle name="40% - 强调文字颜色 4 2_Book1" xfId="2206"/>
    <cellStyle name="20% - 强调文字颜色 4 4_Book1" xfId="2207"/>
    <cellStyle name="差_2006年全省财力计算表（中央、决算）" xfId="2208"/>
    <cellStyle name="输出 6 3" xfId="2209"/>
    <cellStyle name="强调文字颜色 4 6 6" xfId="2210"/>
    <cellStyle name="强调文字颜色 5 7 5" xfId="2211"/>
    <cellStyle name="20% - 强调文字颜色 5 2 8" xfId="2212"/>
    <cellStyle name="差_2009年一般性转移支付标准工资_地方配套按人均增幅控制8.31（调整结案率后）xl" xfId="2213"/>
    <cellStyle name="强调文字颜色 5 6 6" xfId="2214"/>
    <cellStyle name="20% - 强调文字颜色 6 5 7" xfId="2215"/>
    <cellStyle name="60% - 强调文字颜色 3 12" xfId="2216"/>
    <cellStyle name="통화_BOILER-CO1" xfId="2217"/>
    <cellStyle name="Input Cells" xfId="2218"/>
    <cellStyle name="60% - 强调文字颜色 3 6 5" xfId="2219"/>
    <cellStyle name="20% - 强调文字颜色 4 2 3" xfId="2220"/>
    <cellStyle name="常规 2_Book1" xfId="2221"/>
    <cellStyle name="60% - 强调文字颜色 6" xfId="2222" builtinId="52"/>
    <cellStyle name="60% - 强调文字颜色 4 6 2" xfId="2223"/>
    <cellStyle name="40% - 强调文字颜色 1 8 7" xfId="2224"/>
    <cellStyle name="注释 3 4" xfId="2225"/>
    <cellStyle name="计算 2 4" xfId="2226"/>
    <cellStyle name="检查单元格 5 6" xfId="2227"/>
    <cellStyle name="Calculation" xfId="2228"/>
    <cellStyle name="计算 4 2" xfId="2229"/>
    <cellStyle name="检查单元格 7 4" xfId="2230"/>
    <cellStyle name="40% - 强调文字颜色 4 3 5" xfId="2231"/>
    <cellStyle name="已访问的超链接" xfId="2232" builtinId="9"/>
    <cellStyle name="注释 3 5" xfId="2233"/>
    <cellStyle name="20% - 强调文字颜色 5 5 5" xfId="2234"/>
    <cellStyle name="60% - 强调文字颜色 4 6 5" xfId="2235"/>
    <cellStyle name="强调文字颜色 6 3" xfId="2236"/>
    <cellStyle name="强调文字颜色 3 12" xfId="2237"/>
    <cellStyle name="解释性文本 4 2" xfId="2238"/>
    <cellStyle name="20% - 强调文字颜色 6 13" xfId="2239"/>
    <cellStyle name="标题 2 9" xfId="2240"/>
    <cellStyle name="好_Book1_2 4" xfId="2241"/>
    <cellStyle name="20% - 强调文字颜色 6 8 7" xfId="2242"/>
    <cellStyle name="60% - 强调文字颜色 6 4 8" xfId="2243"/>
    <cellStyle name="40% - 强调文字颜色 5 4 3" xfId="2244"/>
    <cellStyle name="20% - 强调文字颜色 2 6 8" xfId="2245"/>
    <cellStyle name="20% - 强调文字颜色 5 4" xfId="2246"/>
    <cellStyle name="20% - 强调文字颜色 4 14" xfId="2247"/>
    <cellStyle name="好_2006年水利统计指标统计表" xfId="2248"/>
    <cellStyle name="Accent1" xfId="2249"/>
    <cellStyle name="Accent1 - 40% 2" xfId="2250"/>
    <cellStyle name="标题 2 2 4" xfId="2251"/>
    <cellStyle name="输入 7 7" xfId="2252"/>
    <cellStyle name="适中 2 2" xfId="2253"/>
    <cellStyle name="Percent [2]" xfId="2254"/>
    <cellStyle name="Accent1 - 40% 5" xfId="2255"/>
    <cellStyle name="Accent1 - 40% 7" xfId="2256"/>
    <cellStyle name="Accent3 7" xfId="2257"/>
    <cellStyle name="40% - 强调文字颜色 3 4 8" xfId="2258"/>
    <cellStyle name="20% - 强调文字颜色 6 6 2" xfId="2259"/>
    <cellStyle name="60% - 强调文字颜色 6 2 3" xfId="2260"/>
    <cellStyle name="40% - 强调文字颜色 4 11" xfId="2261"/>
    <cellStyle name="常规 5 6" xfId="2262"/>
    <cellStyle name="强调文字颜色 4 6" xfId="2263"/>
    <cellStyle name="差 2 3" xfId="2264"/>
    <cellStyle name="40% - 强调文字颜色 6 8 8" xfId="2265"/>
    <cellStyle name="Accent2 - 20% 2" xfId="2266"/>
    <cellStyle name="百分比 2" xfId="2267"/>
    <cellStyle name="_201208" xfId="2268"/>
    <cellStyle name="标题 2 8 5" xfId="2269"/>
    <cellStyle name="适中 8 3" xfId="2270"/>
    <cellStyle name="20% - 强调文字颜色 3 3 2" xfId="2271"/>
    <cellStyle name="Accent2 - 20% 4" xfId="2272"/>
    <cellStyle name="40% - 强调文字颜色 4 8 8" xfId="2273"/>
    <cellStyle name="Accent5 3" xfId="2274"/>
    <cellStyle name="注释" xfId="2275" builtinId="10"/>
    <cellStyle name="Accent1 - 40% 4" xfId="2276"/>
    <cellStyle name="60% - 强调文字颜色 2 4 2" xfId="2277"/>
    <cellStyle name="20% - 强调文字颜色 2 3_Book1" xfId="2278"/>
    <cellStyle name="输出 7 7" xfId="2279"/>
    <cellStyle name="链接单元格 2 5" xfId="2280"/>
    <cellStyle name="强调文字颜色 4 7 6" xfId="2281"/>
    <cellStyle name="60% - 强调文字颜色 5 2 8" xfId="2282"/>
    <cellStyle name="20% - 强调文字颜色 5 6 7" xfId="2283"/>
    <cellStyle name="20% - 强调文字颜色 5 6 6" xfId="2284"/>
    <cellStyle name="60% - 强调文字颜色 5 2 7" xfId="2285"/>
    <cellStyle name="60% - 强调文字颜色 5 3 2" xfId="2286"/>
    <cellStyle name="40% - 强调文字颜色 2 5 7" xfId="2287"/>
    <cellStyle name="60% - 强调文字颜色 4 3_Book1" xfId="2288"/>
    <cellStyle name="40% - 强调文字颜色 4 2 3" xfId="2289"/>
    <cellStyle name="20% - 强调文字颜色 1 4 8" xfId="2290"/>
    <cellStyle name="60% - 强调文字颜色 4 12" xfId="2291"/>
    <cellStyle name="Accent2 - 40% 7" xfId="2292"/>
    <cellStyle name="20% - 强调文字颜色 5 7 5" xfId="2293"/>
    <cellStyle name="60% - 强调文字颜色 5 3 6" xfId="2294"/>
    <cellStyle name="差_地方配套按人均增幅控制8.31（调整结案率后）xl" xfId="2295"/>
    <cellStyle name="Accent2 - 60%" xfId="2296"/>
    <cellStyle name="Accent3 - 40% 6" xfId="2297"/>
    <cellStyle name="40% - 强调文字颜色 2 5 5" xfId="2298"/>
    <cellStyle name="20% - 强调文字颜色 2 7 4" xfId="2299"/>
    <cellStyle name="60% - 强调文字颜色 2 3 5" xfId="2300"/>
    <cellStyle name="解释性文本 7" xfId="2301"/>
    <cellStyle name="Accent2 - 60% 5" xfId="2302"/>
    <cellStyle name="注释 8" xfId="2303"/>
    <cellStyle name="Accent1 - 60% 2" xfId="2304"/>
    <cellStyle name="强调文字颜色 5 2 7" xfId="2305"/>
    <cellStyle name="40% - 强调文字颜色 6 6" xfId="2306"/>
    <cellStyle name="20% - 强调文字颜色 6 8" xfId="2307"/>
    <cellStyle name="检查单元格 3 6" xfId="2308"/>
    <cellStyle name="差_M01-2(州市补助收入)" xfId="2309"/>
    <cellStyle name="Accent3 - 60% 4" xfId="2310"/>
    <cellStyle name="Accent2_公安安全支出补充表5.14" xfId="2311"/>
    <cellStyle name="强调文字颜色 3 5 8" xfId="2312"/>
    <cellStyle name="20% - 强调文字颜色 3 14" xfId="2313"/>
    <cellStyle name="Accent6 - 20%" xfId="2314"/>
    <cellStyle name="Accent3 - 40% 2" xfId="2315"/>
    <cellStyle name="计算 3 8" xfId="2316"/>
    <cellStyle name="好 7 2" xfId="2317"/>
    <cellStyle name="常规 3 2" xfId="2318"/>
    <cellStyle name="强调文字颜色 2 2" xfId="2319"/>
    <cellStyle name="20% - 强调文字颜色 1 6 6" xfId="2320"/>
    <cellStyle name="60% - 强调文字颜色 1 2 7" xfId="2321"/>
    <cellStyle name="注释 7 3" xfId="2322"/>
    <cellStyle name="60% - 强调文字颜色 3 5 7" xfId="2323"/>
    <cellStyle name="差_春熙路涉校案件报表7月" xfId="2324"/>
    <cellStyle name="适中 11" xfId="2325"/>
    <cellStyle name="差_奖励补助测算7.25 (version 1) (version 1)" xfId="2326"/>
    <cellStyle name="Accent3 - 60% 3" xfId="2327"/>
    <cellStyle name="20% - 强调文字颜色 3 5" xfId="2328"/>
    <cellStyle name="输入 2_Book1" xfId="2329"/>
    <cellStyle name="60% - 强调文字颜色 5 4 4" xfId="2330"/>
    <cellStyle name="20% - 强调文字颜色 5 8 3" xfId="2331"/>
    <cellStyle name="20% - 强调文字颜色 2 8 8" xfId="2332"/>
    <cellStyle name="40% - 强调文字颜色 5 6 3" xfId="2333"/>
    <cellStyle name="20% - 强调文字颜色 4 3 7" xfId="2334"/>
    <cellStyle name="Accent1 - 60%" xfId="2335"/>
    <cellStyle name="输入 7 4" xfId="2336"/>
    <cellStyle name="40% - 强调文字颜色 5 4 6" xfId="2337"/>
    <cellStyle name="强调文字颜色 2 6 2" xfId="2338"/>
    <cellStyle name="Accent3 - 60% 6" xfId="2339"/>
    <cellStyle name="20% - 强调文字颜色 4 7 4" xfId="2340"/>
    <cellStyle name="60% - 强调文字颜色 4 3 5" xfId="2341"/>
    <cellStyle name="60% - 强调文字颜色 5 4 7" xfId="2342"/>
    <cellStyle name="20% - 强调文字颜色 5 8 6" xfId="2343"/>
    <cellStyle name="差_义务教育阶段教职工人数（教育厅提供最终）" xfId="2344"/>
    <cellStyle name="20% - 强调文字颜色 6 2_Book1" xfId="2345"/>
    <cellStyle name="60% - 强调文字颜色 1 2 8" xfId="2346"/>
    <cellStyle name="20% - 强调文字颜色 2 2_Book1" xfId="2347"/>
    <cellStyle name="20% - 强调文字颜色 1 6 7" xfId="2348"/>
    <cellStyle name="40% - 强调文字颜色 4 4 2" xfId="2349"/>
    <cellStyle name="解释性文本 3 7" xfId="2350"/>
    <cellStyle name="40% - 强调文字颜色 3 8 7" xfId="2351"/>
    <cellStyle name="60% - 强调文字颜色 6 6 2" xfId="2352"/>
    <cellStyle name="20% - 强调文字颜色 5 2 3" xfId="2353"/>
    <cellStyle name="链接单元格 7 6" xfId="2354"/>
    <cellStyle name="差 13" xfId="2355"/>
    <cellStyle name="霓付 [0]_ +Foil &amp; -FOIL &amp; PAPER" xfId="2356"/>
    <cellStyle name="Accent4 - 20% 2" xfId="2357"/>
    <cellStyle name="解释性文本 8 6" xfId="2358"/>
    <cellStyle name="差 14" xfId="2359"/>
    <cellStyle name="PSInt" xfId="2360"/>
    <cellStyle name="链接单元格 7 7" xfId="2361"/>
    <cellStyle name="Accent5 - 40% 4" xfId="2362"/>
    <cellStyle name="40% - 强调文字颜色 2 6 5" xfId="2363"/>
    <cellStyle name="20% - 强调文字颜色 2 8 4" xfId="2364"/>
    <cellStyle name="60% - 强调文字颜色 2 4 5" xfId="2365"/>
    <cellStyle name="警告文本 2 4" xfId="2366"/>
    <cellStyle name="强调文字颜色 2 3 8" xfId="2367"/>
    <cellStyle name="烹拳_ +Foil &amp; -FOIL &amp; PAPER" xfId="2368"/>
    <cellStyle name="解释性文本 6" xfId="2369"/>
    <cellStyle name="好 2 3" xfId="2370"/>
    <cellStyle name="链接单元格 5 4" xfId="2371"/>
    <cellStyle name="强调文字颜色 1 15" xfId="2372"/>
    <cellStyle name="警告文本 3 6" xfId="2373"/>
    <cellStyle name="差 3 7" xfId="2374"/>
    <cellStyle name="计算" xfId="2375" builtinId="22"/>
    <cellStyle name="Accent6 4" xfId="2376"/>
    <cellStyle name="20% - 强调文字颜色 6 5 6" xfId="2377"/>
    <cellStyle name="强调文字颜色 5 6 5" xfId="2378"/>
    <cellStyle name="强调文字颜色 3 3 3" xfId="2379"/>
    <cellStyle name="强调文字颜色 2 4 2" xfId="2380"/>
    <cellStyle name="40% - 强调文字颜色 5 2 6" xfId="2381"/>
    <cellStyle name="强调文字颜色 5 3 8" xfId="2382"/>
    <cellStyle name="汇总 7 6" xfId="2383"/>
    <cellStyle name="强调文字颜色 1 3 4" xfId="2384"/>
    <cellStyle name="汇总 3 6" xfId="2385"/>
    <cellStyle name="好_530629_2006年县级财政报表附表" xfId="2386"/>
    <cellStyle name="20% - 强调文字颜色 2 2 8" xfId="2387"/>
    <cellStyle name="强调文字颜色 2 7 7" xfId="2388"/>
    <cellStyle name="警告文本 6 3" xfId="2389"/>
    <cellStyle name="输出 5 5" xfId="2390"/>
    <cellStyle name="输入 4 6" xfId="2391"/>
    <cellStyle name="差_1003牟定县" xfId="2392"/>
    <cellStyle name="输出 6" xfId="2393"/>
    <cellStyle name="强调文字颜色 1 5 4" xfId="2394"/>
    <cellStyle name="40% - 强调文字颜色 4 3 8" xfId="2395"/>
    <cellStyle name="40% - 强调文字颜色 6 6 6" xfId="2396"/>
    <cellStyle name="强调文字颜色 3 8 2" xfId="2397"/>
    <cellStyle name="60% - 强调文字颜色 1 3" xfId="2398"/>
    <cellStyle name="20% - 强调文字颜色 1 7" xfId="2399"/>
    <cellStyle name="40% - 强调文字颜色 1 5" xfId="2400"/>
    <cellStyle name="标题 2 8 6" xfId="2401"/>
    <cellStyle name="适中 8 4" xfId="2402"/>
    <cellStyle name="20% - 强调文字颜色 3 3 3" xfId="2403"/>
    <cellStyle name="注释 2 6" xfId="2404"/>
    <cellStyle name="强调文字颜色 5 6 7" xfId="2405"/>
    <cellStyle name="Accent5 5" xfId="2406"/>
    <cellStyle name="检查单元格 2 2" xfId="2407"/>
    <cellStyle name="汇总 2" xfId="2408"/>
    <cellStyle name="60% - 强调文字颜色 4 8 3" xfId="2409"/>
    <cellStyle name="寘嬫愗傝 [0.00]_Region Orders (2)" xfId="2410"/>
    <cellStyle name="输出 4" xfId="2411"/>
    <cellStyle name="适中 8" xfId="2412"/>
    <cellStyle name="强调文字颜色 6 6 7" xfId="2413"/>
    <cellStyle name="40% - 强调文字颜色 4 3 6" xfId="2414"/>
    <cellStyle name="强调文字颜色 1 5 2" xfId="2415"/>
    <cellStyle name="40% - 强调文字颜色 3 4 5" xfId="2416"/>
    <cellStyle name="警告文本 9" xfId="2417"/>
    <cellStyle name="强调文字颜色 2" xfId="2418" builtinId="33"/>
    <cellStyle name="好_11大理" xfId="2419"/>
    <cellStyle name="计算 7 2" xfId="2420"/>
    <cellStyle name="强调文字颜色 2 5" xfId="2421"/>
    <cellStyle name="Accent2 - 40% 2" xfId="2422"/>
    <cellStyle name="输入 4 7" xfId="2423"/>
    <cellStyle name="差_教育厅提供义务教育及高中教师人数（2009年1月6日）" xfId="2424"/>
    <cellStyle name="输出 7 3" xfId="2425"/>
    <cellStyle name="Comma [0]" xfId="2426"/>
    <cellStyle name="警告文本 3 2" xfId="2427"/>
    <cellStyle name="强调文字颜色 2 4 6" xfId="2428"/>
    <cellStyle name="好_2009年一般性转移支付标准工资_奖励补助测算5.22测试" xfId="2429"/>
    <cellStyle name="强调文字颜色 1 11" xfId="2430"/>
    <cellStyle name="常规 10" xfId="2431"/>
    <cellStyle name="Good" xfId="2432"/>
    <cellStyle name="强调文字颜色 6 2 7" xfId="2433"/>
    <cellStyle name="60% - 强调文字颜色 4 6" xfId="2434"/>
    <cellStyle name="好 6 2" xfId="2435"/>
    <cellStyle name="常规 2 2" xfId="2436"/>
    <cellStyle name="链接单元格 3 3" xfId="2437"/>
    <cellStyle name="差_2009年一般性转移支付标准工资_不用软件计算9.1不考虑经费管理评价xl" xfId="2438"/>
    <cellStyle name="强调文字颜色 5 2_Book1" xfId="2439"/>
    <cellStyle name="链接单元格 2 4" xfId="2440"/>
    <cellStyle name="标题1" xfId="2441"/>
    <cellStyle name="输入 3 3" xfId="2442"/>
    <cellStyle name="检查单元格 3 4" xfId="2443"/>
    <cellStyle name="Accent6 7" xfId="2444"/>
    <cellStyle name="好_00省级(打印)" xfId="2445"/>
    <cellStyle name="检查单元格 4 6" xfId="2446"/>
    <cellStyle name="60% - 强调文字颜色 6 6 5" xfId="2447"/>
    <cellStyle name="40% - 强调文字颜色 6 8 5" xfId="2448"/>
    <cellStyle name="输出 5 2" xfId="2449"/>
    <cellStyle name="警告文本 4 8" xfId="2450"/>
    <cellStyle name="60% - 强调文字颜色 4 6 8" xfId="2451"/>
    <cellStyle name="标题 3 3" xfId="2452"/>
    <cellStyle name="计算 3" xfId="2453"/>
    <cellStyle name="计算 2" xfId="2454"/>
    <cellStyle name="好_历年教师人数" xfId="2455"/>
    <cellStyle name="解释性文本 8 4" xfId="2456"/>
    <cellStyle name="20% - 强调文字颜色 2 10" xfId="2457"/>
    <cellStyle name="差 5 4" xfId="2458"/>
    <cellStyle name="输出 6 5" xfId="2459"/>
    <cellStyle name="强调文字颜色 5 2 8" xfId="2460"/>
    <cellStyle name="40% - 强调文字颜色 6 7" xfId="2461"/>
    <cellStyle name="Millares [0]_96 Risk" xfId="2462"/>
    <cellStyle name="20% - 强调文字颜色 6 9" xfId="2463"/>
    <cellStyle name="强调文字颜色 5 11" xfId="2464"/>
    <cellStyle name="检查单元格 5 4" xfId="2465"/>
    <cellStyle name="计算 2 2" xfId="2466"/>
    <cellStyle name="输出 2 4" xfId="2467"/>
    <cellStyle name="标题 2 6 6" xfId="2468"/>
    <cellStyle name="适中 6 4" xfId="2469"/>
    <cellStyle name="强调文字颜色 5 4 8" xfId="2470"/>
    <cellStyle name="差_2009年一般性转移支付标准工资_地方配套按人均增幅控制8.30xl" xfId="2471"/>
    <cellStyle name="强调文字颜色 1 4 4" xfId="2472"/>
    <cellStyle name="汇总 8 6" xfId="2473"/>
    <cellStyle name="40% - 强调文字颜色 4 2 8" xfId="2474"/>
    <cellStyle name="强调文字颜色 4 6 3" xfId="2475"/>
    <cellStyle name="40% - 强调文字颜色 6 5 6" xfId="2476"/>
    <cellStyle name="强调文字颜色 3 7 2" xfId="2477"/>
    <cellStyle name="60% - 强调文字颜色 5 4 6" xfId="2478"/>
    <cellStyle name="20% - 强调文字颜色 5 8 5" xfId="2479"/>
    <cellStyle name="40% - 强调文字颜色 5 6 5" xfId="2480"/>
    <cellStyle name="差_Book1_1" xfId="2481"/>
    <cellStyle name="适中 2_Book1" xfId="2482"/>
    <cellStyle name="20% - 强调文字颜色 3 2 3" xfId="2483"/>
    <cellStyle name="标题 2 7 6" xfId="2484"/>
    <cellStyle name="适中 7 4" xfId="2485"/>
    <cellStyle name="输出 3 4" xfId="2486"/>
    <cellStyle name="适中 10" xfId="2487"/>
    <cellStyle name="强调文字颜色 5 3 3" xfId="2488"/>
    <cellStyle name="强调文字颜色 4 4" xfId="2489"/>
    <cellStyle name="链接单元格 3 5" xfId="2490"/>
    <cellStyle name="差_11大理" xfId="2491"/>
    <cellStyle name="好_汇总" xfId="2492"/>
    <cellStyle name="输入 3 2" xfId="2493"/>
    <cellStyle name="强调文字颜色 4 2 8" xfId="2494"/>
    <cellStyle name="常规 10 5" xfId="2495"/>
    <cellStyle name="链接单元格 2" xfId="2496"/>
    <cellStyle name="汇总 2 3" xfId="2497"/>
    <cellStyle name="20% - 强调文字颜色 5 4_Book1" xfId="2498"/>
    <cellStyle name="常规 4_Book1" xfId="2499"/>
    <cellStyle name="强调文字颜色 5 13" xfId="2500"/>
    <cellStyle name="常规 2 2_Book1" xfId="2501"/>
    <cellStyle name="差 2 2" xfId="2502"/>
    <cellStyle name="常规 11 7" xfId="2503"/>
    <cellStyle name="汇总 3 5" xfId="2504"/>
    <cellStyle name="检查单元格 5 2" xfId="2505"/>
    <cellStyle name="强调文字颜色 5 15" xfId="2506"/>
    <cellStyle name="Accent1 6" xfId="2507"/>
    <cellStyle name="强调文字颜色 1 8 8" xfId="2508"/>
    <cellStyle name="链接单元格 6 7" xfId="2509"/>
    <cellStyle name="强调文字颜色 3 4" xfId="2510"/>
    <cellStyle name="好_Book1_2 2" xfId="2511"/>
    <cellStyle name="汇总 4 4" xfId="2512"/>
    <cellStyle name="60% - 强调文字颜色 1 8 2" xfId="2513"/>
    <cellStyle name="20% - 强调文字颜色 5 3 7" xfId="2514"/>
    <cellStyle name="强调文字颜色 3 2 4" xfId="2515"/>
    <cellStyle name="检查单元格 6 8" xfId="2516"/>
    <cellStyle name="计算 3 6" xfId="2517"/>
    <cellStyle name="差 7 5" xfId="2518"/>
    <cellStyle name="差_基础数据分析" xfId="2519"/>
    <cellStyle name="强调文字颜色 6 7 6" xfId="2520"/>
    <cellStyle name="注释 2 7" xfId="2521"/>
    <cellStyle name="解释性文本 8" xfId="2522"/>
    <cellStyle name="标题 2 4 4" xfId="2523"/>
    <cellStyle name="适中 4 2" xfId="2524"/>
    <cellStyle name="差 5" xfId="2525"/>
    <cellStyle name="差 5 3" xfId="2526"/>
    <cellStyle name="警告文本 3 7" xfId="2527"/>
    <cellStyle name="警告文本 14" xfId="2528"/>
    <cellStyle name="差 7 8" xfId="2529"/>
    <cellStyle name="Accent3 - 20% 5" xfId="2530"/>
    <cellStyle name="链接单元格 7" xfId="2531"/>
    <cellStyle name="汇总 2 8" xfId="2532"/>
    <cellStyle name="强调文字颜色 1 6 6" xfId="2533"/>
    <cellStyle name="计算 8 6" xfId="2534"/>
    <cellStyle name="Accent3 - 40%" xfId="2535"/>
    <cellStyle name="强调文字颜色 4 3 6" xfId="2536"/>
    <cellStyle name="强调文字颜色 6 4" xfId="2537"/>
    <cellStyle name="强调文字颜色 3 13" xfId="2538"/>
    <cellStyle name="链接单元格 3 4" xfId="2539"/>
    <cellStyle name="输出 8 6" xfId="2540"/>
    <cellStyle name="差 8 7" xfId="2541"/>
    <cellStyle name="强调文字颜色 1 6" xfId="2542"/>
    <cellStyle name="输出 13" xfId="2543"/>
    <cellStyle name="强调文字颜色 2 15" xfId="2544"/>
    <cellStyle name="警告文本 8 6" xfId="2545"/>
    <cellStyle name="콤마_BOILER-CO1" xfId="2546"/>
    <cellStyle name="差 6 3" xfId="2547"/>
    <cellStyle name="千位[0]_ 方正PC" xfId="2548"/>
    <cellStyle name="警告文本 4 7" xfId="2549"/>
    <cellStyle name="链接单元格 6 5" xfId="2550"/>
    <cellStyle name="好 3 4" xfId="2551"/>
    <cellStyle name="20% - 强调文字颜色 3 2 8" xfId="2552"/>
    <cellStyle name="强调文字颜色 3 7 7" xfId="2553"/>
    <cellStyle name="计算 3 5" xfId="2554"/>
    <cellStyle name="检查单元格 6 7" xfId="2555"/>
    <cellStyle name="强调文字颜色 5 5 7" xfId="2556"/>
    <cellStyle name="强调文字颜色 6 8" xfId="2557"/>
    <cellStyle name="检查单元格 2 7" xfId="2558"/>
    <cellStyle name="差_530623_2006年县级财政报表附表" xfId="2559"/>
    <cellStyle name="差 3 8" xfId="2560"/>
    <cellStyle name="Accent2 - 40% 4" xfId="2561"/>
    <cellStyle name="好_教师绩效工资测算表（离退休按各地上报数测算）2009年1月1日" xfId="2562"/>
    <cellStyle name="强调文字颜色 2 7" xfId="2563"/>
    <cellStyle name="强调文字颜色 5 5 3" xfId="2564"/>
    <cellStyle name="强调文字颜色 3 3 2" xfId="2565"/>
    <cellStyle name="适中 9" xfId="2566"/>
    <cellStyle name="强调文字颜色 6 6 8" xfId="2567"/>
    <cellStyle name="输出 5" xfId="2568"/>
    <cellStyle name="40% - 强调文字颜色 4 3 7" xfId="2569"/>
    <cellStyle name="强调文字颜色 1 5 3" xfId="2570"/>
    <cellStyle name="40% - 强调文字颜色 3 4 6" xfId="2571"/>
    <cellStyle name="60% - 强调文字颜色 3 2 7" xfId="2572"/>
    <cellStyle name="20% - 强调文字颜色 3 6 6" xfId="2573"/>
    <cellStyle name="20% - 强调文字颜色 3 6 5" xfId="2574"/>
    <cellStyle name="60% - 强调文字颜色 3 2 6" xfId="2575"/>
    <cellStyle name="强调文字颜色 3" xfId="2576" builtinId="37"/>
    <cellStyle name="计算 7 3" xfId="2577"/>
    <cellStyle name="60% - 强调文字颜色 4 4 4" xfId="2578"/>
    <cellStyle name="20% - 强调文字颜色 4 8 3" xfId="2579"/>
    <cellStyle name="PSChar" xfId="2580"/>
    <cellStyle name="输入 8" xfId="2581"/>
    <cellStyle name="链接单元格 8 8" xfId="2582"/>
    <cellStyle name="差_2006年水利统计指标统计表" xfId="2583"/>
    <cellStyle name="强调文字颜色 6 5 7" xfId="2584"/>
    <cellStyle name="警告文本 6" xfId="2585"/>
    <cellStyle name="输出 7 5" xfId="2586"/>
    <cellStyle name="强调文字颜色 3 9" xfId="2587"/>
    <cellStyle name="20% - 强调文字颜色 4 2 5" xfId="2588"/>
    <cellStyle name="_ET_STYLE_NoName_00__Book1_Book1" xfId="2589"/>
    <cellStyle name="40% - 强调文字颜色 5 5 7" xfId="2590"/>
    <cellStyle name="强调文字颜色 2 7 3" xfId="2591"/>
    <cellStyle name="40% - 强调文字颜色 1 3 8" xfId="2592"/>
    <cellStyle name="20% - 强调文字颜色 4 5 2" xfId="2593"/>
    <cellStyle name="强调文字颜色 3 15" xfId="2594"/>
    <cellStyle name="强调文字颜色 6 6" xfId="2595"/>
    <cellStyle name="好_05玉溪" xfId="2596"/>
    <cellStyle name="适中 7" xfId="2597"/>
    <cellStyle name="输出 3" xfId="2598"/>
    <cellStyle name="强调文字颜色 6 6 6" xfId="2599"/>
    <cellStyle name="Accent4" xfId="2600"/>
    <cellStyle name="链接单元格 6" xfId="2601"/>
    <cellStyle name="汇总 2 7" xfId="2602"/>
    <cellStyle name="40% - 强调文字颜色 2 3 3" xfId="2603"/>
    <cellStyle name="计算 8 5" xfId="2604"/>
    <cellStyle name="40% - 强调文字颜色 6 5 3" xfId="2605"/>
    <cellStyle name="20% - 强调文字颜色 3 7 8" xfId="2606"/>
    <cellStyle name="40% - 强调文字颜色 6 5 2" xfId="2607"/>
    <cellStyle name="60% - 强调文字颜色 3 3 8" xfId="2608"/>
    <cellStyle name="20% - 强调文字颜色 3 7 7" xfId="2609"/>
    <cellStyle name="计算 8 4" xfId="2610"/>
    <cellStyle name="20% - 强调文字颜色 2 5 3" xfId="2611"/>
    <cellStyle name="好_2009年一般性转移支付标准工资_奖励补助测算7.23" xfId="2612"/>
    <cellStyle name="好 3 7" xfId="2613"/>
    <cellStyle name="链接单元格 6 8" xfId="2614"/>
    <cellStyle name="强调文字颜色 1 6 5" xfId="2615"/>
    <cellStyle name="好_2009年一般性转移支付标准工资_地方配套按人均增幅控制8.30xl" xfId="2616"/>
    <cellStyle name="60% - 强调文字颜色 5 3 5" xfId="2617"/>
    <cellStyle name="20% - 强调文字颜色 5 7 4" xfId="2618"/>
    <cellStyle name="常规 7" xfId="2619"/>
    <cellStyle name="20% - Accent2" xfId="2620"/>
    <cellStyle name="差 6 7" xfId="2621"/>
    <cellStyle name="汇总 10" xfId="2622"/>
    <cellStyle name="强调文字颜色 1 6 7" xfId="2623"/>
    <cellStyle name="计算 8 7" xfId="2624"/>
    <cellStyle name="标题 2 2 3" xfId="2625"/>
    <cellStyle name="输入 7 6" xfId="2626"/>
    <cellStyle name="强调文字颜色 1 3 6" xfId="2627"/>
    <cellStyle name="汇总 7 8" xfId="2628"/>
    <cellStyle name="汇总 7 3" xfId="2629"/>
    <cellStyle name="20% - 强调文字颜色 4 7" xfId="2630"/>
    <cellStyle name="强调文字颜色 4 2_Book1" xfId="2631"/>
    <cellStyle name="强调文字颜色 5 3 5" xfId="2632"/>
    <cellStyle name="好_03昭通" xfId="2633"/>
    <cellStyle name="输入 2 5" xfId="2634"/>
    <cellStyle name="强调文字颜色 1 9" xfId="2635"/>
    <cellStyle name="计算 4" xfId="2636"/>
    <cellStyle name="40% - 强调文字颜色 1 3 7" xfId="2637"/>
    <cellStyle name="40% - 强调文字颜色 4 3 2" xfId="2638"/>
    <cellStyle name="20% - 强调文字颜色 1 5 7" xfId="2639"/>
    <cellStyle name="强调文字颜色 4 8" xfId="2640"/>
    <cellStyle name="20% - 强调文字颜色 4 3 4" xfId="2641"/>
    <cellStyle name="标题 2 6 8" xfId="2642"/>
    <cellStyle name="适中 6 6" xfId="2643"/>
    <cellStyle name="输出 2 6" xfId="2644"/>
    <cellStyle name="差_0605石屏县" xfId="2645"/>
    <cellStyle name="60% - Accent1" xfId="2646"/>
    <cellStyle name="好_财政支出对上级的依赖程度" xfId="2647"/>
    <cellStyle name="好_2006年基础数据" xfId="2648"/>
    <cellStyle name="强调文字颜色 2 6 6" xfId="2649"/>
    <cellStyle name="警告文本 5 2" xfId="2650"/>
    <cellStyle name="好_检验表（调整后）" xfId="2651"/>
    <cellStyle name="好_卫生部门" xfId="2652"/>
    <cellStyle name="输入 7" xfId="2653"/>
    <cellStyle name="解释性文本 4 4" xfId="2654"/>
    <cellStyle name="强调文字颜色 3 4 5" xfId="2655"/>
    <cellStyle name="强调文字颜色 6 10" xfId="2656"/>
    <cellStyle name="强调文字颜色 4 5 8" xfId="2657"/>
    <cellStyle name="输入 4 2" xfId="2658"/>
    <cellStyle name="强调文字颜色 4 3 8" xfId="2659"/>
    <cellStyle name="常规 11 5" xfId="2660"/>
    <cellStyle name="汇总 3 3" xfId="2661"/>
    <cellStyle name="Header1" xfId="2662"/>
    <cellStyle name="好_奖励补助测算5.23新" xfId="2663"/>
    <cellStyle name="差_指标五" xfId="2664"/>
    <cellStyle name="适中 6" xfId="2665"/>
    <cellStyle name="强调文字颜色 6 6 5" xfId="2666"/>
    <cellStyle name="输出 2" xfId="2667"/>
    <cellStyle name="强调文字颜色 4 6 7" xfId="2668"/>
    <cellStyle name="汇总 6 2" xfId="2669"/>
    <cellStyle name="常规 14 4" xfId="2670"/>
    <cellStyle name="强调文字颜色 6 8 7" xfId="2671"/>
    <cellStyle name="强调 3 5" xfId="2672"/>
    <cellStyle name="Moneda [0]_96 Risk" xfId="2673"/>
    <cellStyle name="注释 4_Book1" xfId="2674"/>
    <cellStyle name="Normal_!!!GO" xfId="2675"/>
    <cellStyle name="强调文字颜色 5 3 6" xfId="2676"/>
    <cellStyle name="汇总 7 4" xfId="2677"/>
    <cellStyle name="强调文字颜色 1 3 2" xfId="2678"/>
    <cellStyle name="20% - 强调文字颜色 4 3 3" xfId="2679"/>
    <cellStyle name="args.style" xfId="2680"/>
    <cellStyle name="强调文字颜色 4 7" xfId="2681"/>
    <cellStyle name="汇总 3 7" xfId="2682"/>
    <cellStyle name="Accent2 - 40% 3" xfId="2683"/>
    <cellStyle name="强调文字颜色 2 6" xfId="2684"/>
    <cellStyle name="强调文字颜色 5 5 2" xfId="2685"/>
    <cellStyle name="Accent5" xfId="2686"/>
    <cellStyle name="标题 2 2_Book1" xfId="2687"/>
    <cellStyle name="60% - 强调文字颜色 6 3" xfId="2688"/>
    <cellStyle name="强调文字颜色 6 4 4" xfId="2689"/>
    <cellStyle name="差 7 3" xfId="2690"/>
    <cellStyle name="警告文本 5 7" xfId="2691"/>
    <cellStyle name="20% - 强调文字颜色 5 2 2" xfId="2692"/>
    <cellStyle name="链接单元格 7 5" xfId="2693"/>
    <cellStyle name="强调文字颜色 3 4 3" xfId="2694"/>
    <cellStyle name="40% - 强调文字颜色 6 2 7" xfId="2695"/>
    <cellStyle name="输入 4 3" xfId="2696"/>
    <cellStyle name="差_2009年一般性转移支付标准工资" xfId="2697"/>
    <cellStyle name="强调文字颜色 4 8 3" xfId="2698"/>
    <cellStyle name="检查单元格 3 7" xfId="2699"/>
    <cellStyle name="Accent6 - 40%" xfId="2700"/>
    <cellStyle name="20% - 强调文字颜色 2 4" xfId="2701"/>
    <cellStyle name="千分位[0]_ 白土" xfId="2702"/>
    <cellStyle name="20% - 强调文字颜色 1 5 4" xfId="2703"/>
    <cellStyle name="40% - 强调文字颜色 1 3 4" xfId="2704"/>
    <cellStyle name="强调文字颜色 5 6" xfId="2705"/>
    <cellStyle name="差_奖励补助测算7.23" xfId="2706"/>
    <cellStyle name="40% - 强调文字颜色 4 2 2" xfId="2707"/>
    <cellStyle name="20% - 强调文字颜色 1 4 7" xfId="2708"/>
    <cellStyle name="汇总 6" xfId="2709"/>
    <cellStyle name="60% - 强调文字颜色 5 11" xfId="2710"/>
    <cellStyle name="常规 3 3" xfId="2711"/>
    <cellStyle name="好 7 3" xfId="2712"/>
    <cellStyle name="解释性文本 4 5" xfId="2713"/>
    <cellStyle name="未定义" xfId="2714"/>
    <cellStyle name="强调文字颜色 3 4 6" xfId="2715"/>
    <cellStyle name="强调文字颜色 6 11" xfId="2716"/>
    <cellStyle name="输入 6 3" xfId="2717"/>
    <cellStyle name="Accent2 - 20% 7" xfId="2718"/>
    <cellStyle name="强调文字颜色 3 5 6" xfId="2719"/>
    <cellStyle name="输出 6 2" xfId="2720"/>
    <cellStyle name="警告文本 5 8" xfId="2721"/>
    <cellStyle name="差 7 4" xfId="2722"/>
    <cellStyle name="检查单元格 5 7" xfId="2723"/>
    <cellStyle name="计算 2 5" xfId="2724"/>
    <cellStyle name="链接单元格 5" xfId="2725"/>
    <cellStyle name="汇总 2 6" xfId="2726"/>
    <cellStyle name="输出 4 8" xfId="2727"/>
    <cellStyle name="20% - 强调文字颜色 2 5 2" xfId="2728"/>
    <cellStyle name="强调文字颜色 1 6 4" xfId="2729"/>
    <cellStyle name="40% - 强调文字颜色 4 4 8" xfId="2730"/>
    <cellStyle name="20% - 强调文字颜色 3 4 3" xfId="2731"/>
    <cellStyle name="20% - 强调文字颜色 1 5 2" xfId="2732"/>
    <cellStyle name="警告文本 15" xfId="2733"/>
    <cellStyle name="输入 4 4" xfId="2734"/>
    <cellStyle name="注释 2 8" xfId="2735"/>
    <cellStyle name="解释性文本 9" xfId="2736"/>
    <cellStyle name="标题 2 4 5" xfId="2737"/>
    <cellStyle name="适中 4 3" xfId="2738"/>
    <cellStyle name="玉博会签合同项目统计表" xfId="2739"/>
    <cellStyle name="差 6" xfId="2740"/>
    <cellStyle name="Normal - Style1" xfId="2741"/>
    <cellStyle name="强调文字颜色 6 7 4" xfId="2742"/>
    <cellStyle name="检查单元格 5 5" xfId="2743"/>
    <cellStyle name="计算 2 3" xfId="2744"/>
    <cellStyle name="输入 4 5" xfId="2745"/>
    <cellStyle name="注释 4 3" xfId="2746"/>
    <cellStyle name="强调文字颜色 3 2" xfId="2747"/>
    <cellStyle name="检查单元格 2_Book1" xfId="2748"/>
    <cellStyle name="常规 23" xfId="2749"/>
    <cellStyle name="常规 18" xfId="2750"/>
    <cellStyle name="40% - 强调文字颜色 4 4" xfId="2751"/>
    <cellStyle name="差 6 2" xfId="2752"/>
    <cellStyle name="警告文本 4 6" xfId="2753"/>
    <cellStyle name="强调文字颜色 2 6 7" xfId="2754"/>
    <cellStyle name="警告文本 5 3" xfId="2755"/>
    <cellStyle name="40% - 强调文字颜色 3 3 3" xfId="2756"/>
    <cellStyle name="20% - 强调文字颜色 3 5 3" xfId="2757"/>
    <cellStyle name="好 3_Book1" xfId="2758"/>
    <cellStyle name="常规 11 3" xfId="2759"/>
    <cellStyle name="强调文字颜色 6 5 6" xfId="2760"/>
    <cellStyle name="Accent1 5" xfId="2761"/>
    <cellStyle name="输入 3 7" xfId="2762"/>
    <cellStyle name="汇总 3 8" xfId="2763"/>
    <cellStyle name="60% - 强调文字颜色 1 7 6" xfId="2764"/>
    <cellStyle name="适中 2" xfId="2765"/>
    <cellStyle name="输入 3 5" xfId="2766"/>
    <cellStyle name="强调文字颜色 3 3_Book1" xfId="2767"/>
    <cellStyle name="强调文字颜色 2 4 8" xfId="2768"/>
    <cellStyle name="强调文字颜色 1 13" xfId="2769"/>
    <cellStyle name="警告文本 3 4" xfId="2770"/>
    <cellStyle name="40% - 强调文字颜色 5 6 6" xfId="2771"/>
    <cellStyle name="强调文字颜色 2 8 2" xfId="2772"/>
    <cellStyle name="Accent2 - 40% 6" xfId="2773"/>
    <cellStyle name="60% - 强调文字颜色 4 11" xfId="2774"/>
    <cellStyle name="40% - 强调文字颜色 4 7 5" xfId="2775"/>
    <cellStyle name="60% - 强调文字颜色 4 5 5" xfId="2776"/>
    <cellStyle name="检查单元格 3 2" xfId="2777"/>
    <cellStyle name="差 8 5" xfId="2778"/>
    <cellStyle name="警告文本 7 7" xfId="2779"/>
    <cellStyle name="好 6 4" xfId="2780"/>
    <cellStyle name="常规 2 4" xfId="2781"/>
    <cellStyle name="检查单元格 3 5" xfId="2782"/>
    <cellStyle name="汇总 5 3" xfId="2783"/>
    <cellStyle name="注释 4 6" xfId="2784"/>
    <cellStyle name="60% - 强调文字颜色 4 3 8" xfId="2785"/>
    <cellStyle name="20% - 强调文字颜色 4 7 7" xfId="2786"/>
    <cellStyle name="强调文字颜色 4 5 7" xfId="2787"/>
    <cellStyle name="汇总 5 2" xfId="2788"/>
    <cellStyle name="检查单元格 8" xfId="2789"/>
    <cellStyle name="强调文字颜色 4 5 4" xfId="2790"/>
    <cellStyle name="60% - 强调文字颜色 6 2 8" xfId="2791"/>
    <cellStyle name="差_教师绩效工资测算表（离退休按各地上报数测算）2009年1月1日" xfId="2792"/>
    <cellStyle name="20% - 强调文字颜色 6 6 7" xfId="2793"/>
    <cellStyle name="20% - 强调文字颜色 6 6 6" xfId="2794"/>
    <cellStyle name="60% - 强调文字颜色 6 2 7" xfId="2795"/>
    <cellStyle name="强调文字颜色 3 6 3" xfId="2796"/>
    <cellStyle name="40% - 强调文字颜色 6 4 7" xfId="2797"/>
    <cellStyle name="强调文字颜色 3 2 5" xfId="2798"/>
    <cellStyle name="差_2009年一般性转移支付标准工资_奖励补助测算5.23新" xfId="2799"/>
    <cellStyle name="20% - 强调文字颜色 3 2 2" xfId="2800"/>
    <cellStyle name="适中 7 3" xfId="2801"/>
    <cellStyle name="标题 2 7 5" xfId="2802"/>
    <cellStyle name="输出 5 4" xfId="2803"/>
    <cellStyle name="检查单元格 4 8" xfId="2804"/>
    <cellStyle name="解释性文本 8 5" xfId="2805"/>
    <cellStyle name="解释性文本 6 2" xfId="2806"/>
    <cellStyle name="60% - 强调文字颜色 2 2_Book1" xfId="2807"/>
    <cellStyle name="PSSpacer" xfId="2808"/>
    <cellStyle name="40% - 强调文字颜色 2 4_Book1" xfId="2809"/>
    <cellStyle name="40% - 强调文字颜色 2 4 4" xfId="2810"/>
    <cellStyle name="60% - 强调文字颜色 2 2 4" xfId="2811"/>
    <cellStyle name="20% - 强调文字颜色 2 6 3" xfId="2812"/>
    <cellStyle name="40% - 强调文字颜色 2 4 3" xfId="2813"/>
    <cellStyle name="差_奖励补助测算5.22测试" xfId="2814"/>
    <cellStyle name="20% - 强调文字颜色 6 8 2" xfId="2815"/>
    <cellStyle name="40% - 强调文字颜色 3 6 8" xfId="2816"/>
    <cellStyle name="20% - 强调文字颜色 2" xfId="2817" builtinId="34"/>
    <cellStyle name="60% - 强调文字颜色 6 4 3" xfId="2818"/>
    <cellStyle name="20% - 强调文字颜色 3 8 8" xfId="2819"/>
    <cellStyle name="40% - 强调文字颜色 6 6 3" xfId="2820"/>
    <cellStyle name="检查单元格 2 4" xfId="2821"/>
    <cellStyle name="Accent5 7" xfId="2822"/>
    <cellStyle name="注释 3 7" xfId="2823"/>
    <cellStyle name="差 4 4" xfId="2824"/>
    <cellStyle name="差_三季度－表二" xfId="2825"/>
    <cellStyle name="常规 2 2 2" xfId="2826"/>
    <cellStyle name="好_城建部门" xfId="2827"/>
    <cellStyle name="常规_Sheet1" xfId="2828"/>
    <cellStyle name="20% - 强调文字颜色 5 9" xfId="2829"/>
    <cellStyle name="40% - 强调文字颜色 5 7" xfId="2830"/>
    <cellStyle name="链接单元格 13" xfId="2831"/>
    <cellStyle name="20% - 强调文字颜色 4 2_Book1" xfId="2832"/>
    <cellStyle name="60% - 强调文字颜色 4 7 5" xfId="2833"/>
    <cellStyle name="注释 8 3" xfId="2834"/>
    <cellStyle name="好 3 5" xfId="2835"/>
    <cellStyle name="链接单元格 6 6" xfId="2836"/>
    <cellStyle name="强调文字颜色 5 2 5" xfId="2837"/>
    <cellStyle name="40% - 强调文字颜色 6 4" xfId="2838"/>
    <cellStyle name="20% - 强调文字颜色 6 6" xfId="2839"/>
    <cellStyle name="60% - 强调文字颜色 3 11" xfId="2840"/>
    <cellStyle name="0,0_x000d_&#10;NA_x000d_&#10;" xfId="2841"/>
    <cellStyle name="计算 2 8" xfId="2842"/>
    <cellStyle name="20% - 强调文字颜色 2 7" xfId="2843"/>
    <cellStyle name="好_0502通海县" xfId="2844"/>
    <cellStyle name="40% - 强调文字颜色 2 5" xfId="2845"/>
    <cellStyle name="40% - Accent1" xfId="2846"/>
    <cellStyle name="60% - 强调文字颜色 2 3" xfId="2847"/>
    <cellStyle name="40% - 强调文字颜色 3 2_Book1" xfId="2848"/>
    <cellStyle name="20% - 强调文字颜色 6 5 8" xfId="2849"/>
    <cellStyle name="强调文字颜色 3 5 4" xfId="2850"/>
    <cellStyle name="40% - 强调文字颜色 6 3 8" xfId="2851"/>
    <cellStyle name="60% - 强调文字颜色 6 2_Book1" xfId="2852"/>
    <cellStyle name="40% - 强调文字颜色 6 4_Book1" xfId="2853"/>
    <cellStyle name="差_县级公安机关公用经费标准奖励测算方案（定稿）" xfId="2854"/>
    <cellStyle name="40% - 强调文字颜色 1 6 6" xfId="2855"/>
    <cellStyle name="60% - 强调文字颜色 5 5" xfId="2856"/>
    <cellStyle name="强调文字颜色 6 3 6" xfId="2857"/>
    <cellStyle name="40% - 强调文字颜色 5 13" xfId="2858"/>
    <cellStyle name="60% - 强调文字颜色 4 4_Book1" xfId="2859"/>
    <cellStyle name="适中 6 8" xfId="2860"/>
    <cellStyle name="差_5334_2006年迪庆县级财政报表附表" xfId="2861"/>
    <cellStyle name="20% - 强调文字颜色 6 5 5" xfId="2862"/>
    <cellStyle name="适中 3 7" xfId="2863"/>
    <cellStyle name="_Book1_Book1" xfId="2864"/>
    <cellStyle name="_弱电系统设备配置报价清单" xfId="2865"/>
    <cellStyle name="40% - 强调文字颜色 5 4_Book1" xfId="2866"/>
    <cellStyle name="差 8 6" xfId="2867"/>
    <cellStyle name="40% - 强调文字颜色 3 4 3" xfId="2868"/>
    <cellStyle name="60% - 强调文字颜色 4 4 8" xfId="2869"/>
    <cellStyle name="标题 1 3" xfId="2870"/>
    <cellStyle name="20% - 强调文字颜色 4 8 7" xfId="2871"/>
    <cellStyle name="差_1110洱源县" xfId="2872"/>
    <cellStyle name="60% - 强调文字颜色 3 2 3" xfId="2873"/>
    <cellStyle name="20% - 强调文字颜色 3 6 2" xfId="2874"/>
    <cellStyle name="好_M03" xfId="2875"/>
    <cellStyle name="40% - 强调文字颜色 3 4 2" xfId="2876"/>
    <cellStyle name="40% - 强调文字颜色 4 15" xfId="2877"/>
    <cellStyle name="60% - 强调文字颜色 3 6 2" xfId="2878"/>
    <cellStyle name="20% - 强调文字颜色 4 3_Book1" xfId="2879"/>
    <cellStyle name="强调文字颜色 1 7 7" xfId="2880"/>
    <cellStyle name="40% - 强调文字颜色 5 2_Book1" xfId="2881"/>
    <cellStyle name="60% - 强调文字颜色 2 6 7" xfId="2882"/>
    <cellStyle name="40% - 强调文字颜色 5 7 4" xfId="2883"/>
    <cellStyle name="60% - 强调文字颜色 5 5 4" xfId="2884"/>
    <cellStyle name="注释 3 2" xfId="2885"/>
    <cellStyle name="差 4 8" xfId="2886"/>
    <cellStyle name="20% - 强调文字颜色 6 4_Book1" xfId="2887"/>
    <cellStyle name="注释 5 6" xfId="2888"/>
    <cellStyle name="好_县级公安机关公用经费标准奖励测算方案（定稿）" xfId="2889"/>
    <cellStyle name="强调文字颜色 3 2_Book1" xfId="2890"/>
    <cellStyle name="输入 3 8" xfId="2891"/>
    <cellStyle name="捠壿 [0.00]_Region Orders (2)" xfId="2892"/>
    <cellStyle name="20% - 强调文字颜色 1 2" xfId="2893"/>
    <cellStyle name="标题 2 2 8" xfId="2894"/>
    <cellStyle name="适中 2 6" xfId="2895"/>
    <cellStyle name="20% - 强调文字颜色 1 14" xfId="2896"/>
    <cellStyle name="计算 4 3" xfId="2897"/>
    <cellStyle name="检查单元格 7 5" xfId="2898"/>
    <cellStyle name="20% - 强调文字颜色 5 4 3" xfId="2899"/>
    <cellStyle name="40% - 强调文字颜色 1 4 7" xfId="2900"/>
    <cellStyle name="60% - 强调文字颜色 4 2 2" xfId="2901"/>
    <cellStyle name="解释性文本 4_Book1" xfId="2902"/>
    <cellStyle name="60% - 强调文字颜色 5 8 4" xfId="2903"/>
    <cellStyle name="输入 8 3" xfId="2904"/>
    <cellStyle name="20% - 强调文字颜色 2 2" xfId="2905"/>
    <cellStyle name="20% - 强调文字颜色 1 8 6" xfId="2906"/>
    <cellStyle name="60% - 强调文字颜色 1 4 7" xfId="2907"/>
    <cellStyle name="40% - 强调文字颜色 3 4 4" xfId="2908"/>
    <cellStyle name="20% - 强调文字颜色 3 6 3" xfId="2909"/>
    <cellStyle name="60% - 强调文字颜色 3 2 4" xfId="2910"/>
    <cellStyle name="好_第一部分：综合全" xfId="2911"/>
    <cellStyle name="60% - 强调文字颜色 3 2 5" xfId="2912"/>
    <cellStyle name="20% - 强调文字颜色 3 6 4" xfId="2913"/>
    <cellStyle name="注释 5 7" xfId="2914"/>
    <cellStyle name="40% - 强调文字颜色 3 5 4" xfId="2915"/>
    <cellStyle name="60% - 强调文字颜色 3 3 5" xfId="2916"/>
    <cellStyle name="20% - 强调文字颜色 3 7 4" xfId="2917"/>
    <cellStyle name="注释 6" xfId="2918"/>
    <cellStyle name="好_2009年一般性转移支付标准工资_奖励补助测算5.23新" xfId="2919"/>
    <cellStyle name="检查单元格 4 7" xfId="2920"/>
    <cellStyle name="40% - 强调文字颜色 2 2 2" xfId="2921"/>
    <cellStyle name="Accent6 - 40% 2" xfId="2922"/>
    <cellStyle name="20% - 强调文字颜色 2 4 2" xfId="2923"/>
    <cellStyle name="输出 3 8" xfId="2924"/>
    <cellStyle name="输入 7 2" xfId="2925"/>
    <cellStyle name="强调文字颜色 4 6 8" xfId="2926"/>
    <cellStyle name="强调文字颜色 6 4_Book1" xfId="2927"/>
    <cellStyle name="Accent5 - 60% 5" xfId="2928"/>
    <cellStyle name="40% - 强调文字颜色 4 6 6" xfId="2929"/>
    <cellStyle name="强调文字颜色 1 8 2" xfId="2930"/>
    <cellStyle name="60% - 强调文字颜色 3 5 5" xfId="2931"/>
    <cellStyle name="40% - 强调文字颜色 1 6 2" xfId="2932"/>
    <cellStyle name="注释 5 8" xfId="2933"/>
    <cellStyle name="强调文字颜色 4 2 4" xfId="2934"/>
    <cellStyle name="标题 2 12" xfId="2935"/>
    <cellStyle name="20% - 强调文字颜色 6 3 7" xfId="2936"/>
    <cellStyle name="40% - 强调文字颜色 2 8" xfId="2937"/>
    <cellStyle name="40% - Accent4" xfId="2938"/>
    <cellStyle name="60% - 强调文字颜色 2 6" xfId="2939"/>
    <cellStyle name="链接单元格 7 3" xfId="2940"/>
    <cellStyle name="注释 4" xfId="2941"/>
    <cellStyle name="40% - 强调文字颜色 3 2 2" xfId="2942"/>
    <cellStyle name="Accent6 - 20% 7" xfId="2943"/>
    <cellStyle name="60% - 强调文字颜色 3 5 4" xfId="2944"/>
    <cellStyle name="千位分隔 2" xfId="2945"/>
    <cellStyle name="商品名称" xfId="2946"/>
    <cellStyle name="Accent1 - 20% 3" xfId="2947"/>
    <cellStyle name="콤마 [0]_BOILER-CO1" xfId="2948"/>
    <cellStyle name="输入 7 3" xfId="2949"/>
    <cellStyle name="检查单元格 7" xfId="2950"/>
    <cellStyle name="差_2006年分析表" xfId="2951"/>
    <cellStyle name="40% - 强调文字颜色 4 6 7" xfId="2952"/>
    <cellStyle name="Accent5 - 60% 6" xfId="2953"/>
    <cellStyle name="强调文字颜色 1 8 3" xfId="2954"/>
    <cellStyle name="千位分隔 3" xfId="2955"/>
    <cellStyle name="Accent1 - 20% 4" xfId="2956"/>
    <cellStyle name="60% - 强调文字颜色 3 5 2" xfId="2957"/>
    <cellStyle name="20% - 强调文字颜色 2 4 8" xfId="2958"/>
    <cellStyle name="40% - 强调文字颜色 5 2 3" xfId="2959"/>
    <cellStyle name="强调 3" xfId="2960"/>
    <cellStyle name="20% - 强调文字颜色 6 3 4" xfId="2961"/>
    <cellStyle name="常规_预算汇总5" xfId="2962"/>
    <cellStyle name="40% - 强调文字颜色 2 8 3" xfId="2963"/>
    <cellStyle name="60% - 强调文字颜色 2 6 3" xfId="2964"/>
    <cellStyle name="60% - 强调文字颜色 3 8 8" xfId="2965"/>
    <cellStyle name="20% - 强调文字颜色 6 4 5" xfId="2966"/>
    <cellStyle name="40% - 强调文字颜色 6 2 5" xfId="2967"/>
    <cellStyle name="链接单元格 12" xfId="2968"/>
    <cellStyle name="통화 [0]_BOILER-CO1" xfId="2969"/>
    <cellStyle name="强调文字颜色 4 3 2" xfId="2970"/>
    <cellStyle name="适中 2 7" xfId="2971"/>
    <cellStyle name="60% - 强调文字颜色 1 3 2" xfId="2972"/>
    <cellStyle name="40% - 强调文字颜色 1 5 2" xfId="2973"/>
    <cellStyle name="好_Book1_2 6" xfId="2974"/>
    <cellStyle name="注释 12" xfId="2975"/>
    <cellStyle name="Note" xfId="2976"/>
    <cellStyle name="强调文字颜色 2 2 4" xfId="2977"/>
    <cellStyle name="解释性文本 2_Book1" xfId="2978"/>
    <cellStyle name="60% - 强调文字颜色 5 5 2" xfId="2979"/>
    <cellStyle name="40% - 强调文字颜色 2 7 7" xfId="2980"/>
    <cellStyle name="Accent5 - 60%" xfId="2981"/>
    <cellStyle name="注释 8 8" xfId="2982"/>
    <cellStyle name="Heading 4" xfId="2983"/>
    <cellStyle name="检查单元格 7 2" xfId="2984"/>
    <cellStyle name="20% - 强调文字颜色 1 7 2" xfId="2985"/>
    <cellStyle name="60% - 强调文字颜色 1 3 3" xfId="2986"/>
    <cellStyle name="警告文本 10" xfId="2987"/>
    <cellStyle name="注释 13" xfId="2988"/>
    <cellStyle name="输出" xfId="2989" builtinId="21"/>
    <cellStyle name="好_Book1_2 7" xfId="2990"/>
    <cellStyle name="40% - 强调文字颜色 2 2 6" xfId="2991"/>
    <cellStyle name="40% - 强调文字颜色 3 6" xfId="2992"/>
    <cellStyle name="好 15" xfId="2993"/>
    <cellStyle name="差 6 5" xfId="2994"/>
    <cellStyle name="适中 5 5" xfId="2995"/>
    <cellStyle name="标题 2 5 7" xfId="2996"/>
    <cellStyle name="好 8 3" xfId="2997"/>
    <cellStyle name="常规 4 3" xfId="2998"/>
    <cellStyle name="60% - 强调文字颜色 5 5 3" xfId="2999"/>
    <cellStyle name="40% - 强调文字颜色 2 7 8" xfId="3000"/>
    <cellStyle name="40% - 强调文字颜色 5 7 2" xfId="3001"/>
    <cellStyle name="60% - 强调文字颜色 2 5 8" xfId="3002"/>
    <cellStyle name="40% - 强调文字颜色 4 14" xfId="3003"/>
    <cellStyle name="差_地方配套按人均增幅控制8.30一般预算平均增幅、人均可用财力平均增幅两次控制、社会治安系数调整、案件数调整xl" xfId="3004"/>
    <cellStyle name="20% - 强调文字颜色 6 5 4" xfId="3005"/>
    <cellStyle name="60% - 强调文字颜色 2 5 7" xfId="3006"/>
    <cellStyle name="Linked Cells" xfId="3007"/>
    <cellStyle name="标题 2 3 8" xfId="3008"/>
    <cellStyle name="适中 3 6" xfId="3009"/>
    <cellStyle name="40% - 强调文字颜色 3 2 4" xfId="3010"/>
    <cellStyle name="好_汇总-县级财政报表附表" xfId="3011"/>
    <cellStyle name="强调文字颜色 4 2 6" xfId="3012"/>
    <cellStyle name="40% - 强调文字颜色 5 4 4" xfId="3013"/>
    <cellStyle name="60% - 强调文字颜色 4 3 2" xfId="3014"/>
    <cellStyle name="40% - 强调文字颜色 1 5 7" xfId="3015"/>
    <cellStyle name="计算 13" xfId="3016"/>
    <cellStyle name="20% - 强调文字颜色 5 6 3" xfId="3017"/>
    <cellStyle name="60% - 强调文字颜色 5 2 4" xfId="3018"/>
    <cellStyle name="40% - 强调文字颜色 3 7 5" xfId="3019"/>
    <cellStyle name="解释性文本 2 5" xfId="3020"/>
    <cellStyle name="40% - 强调文字颜色 1 6 3" xfId="3021"/>
    <cellStyle name="40% - 强调文字颜色 1 6 4" xfId="3022"/>
    <cellStyle name="40% - 强调文字颜色 6 2_Book1" xfId="3023"/>
    <cellStyle name="40% - 强调文字颜色 2 4 6" xfId="3024"/>
    <cellStyle name="60% - 强调文字颜色 5 2 6" xfId="3025"/>
    <cellStyle name="20% - 强调文字颜色 5 6 5" xfId="3026"/>
    <cellStyle name="40% - 强调文字颜色 5 4 5" xfId="3027"/>
    <cellStyle name="40% - 强调文字颜色 6 3 6" xfId="3028"/>
    <cellStyle name="60% - 强调文字颜色 6 14" xfId="3029"/>
    <cellStyle name="强调文字颜色 3 5 2" xfId="3030"/>
    <cellStyle name="20% - 强调文字颜色 5 6 4" xfId="3031"/>
    <cellStyle name="60% - 强调文字颜色 5 2 5" xfId="3032"/>
    <cellStyle name="40% - 强调文字颜色 1 6 5" xfId="3033"/>
    <cellStyle name="60% - 强调文字颜色 1 4 6" xfId="3034"/>
    <cellStyle name="20% - 强调文字颜色 1 8 5" xfId="3035"/>
    <cellStyle name="差_2008云南省分县市中小学教职工统计表（教育厅提供）" xfId="3036"/>
    <cellStyle name="60% - 强调文字颜色 1 4" xfId="3037"/>
    <cellStyle name="40% - 强调文字颜色 1 6" xfId="3038"/>
    <cellStyle name="20% - 强调文字颜色 1 8" xfId="3039"/>
    <cellStyle name="标题 2 8 7" xfId="3040"/>
    <cellStyle name="适中 8 5" xfId="3041"/>
    <cellStyle name="20% - 强调文字颜色 3 3 4" xfId="3042"/>
    <cellStyle name="20% - 强调文字颜色 6 6 3" xfId="3043"/>
    <cellStyle name="60% - 强调文字颜色 6 2 4" xfId="3044"/>
    <cellStyle name="40% - 强调文字颜色 6 4 4" xfId="3045"/>
    <cellStyle name="检查单元格 5" xfId="3046"/>
    <cellStyle name="链接单元格 8 3" xfId="3047"/>
    <cellStyle name="好 5 2" xfId="3048"/>
    <cellStyle name="解释性文本 14" xfId="3049"/>
    <cellStyle name="输入 3" xfId="3050"/>
    <cellStyle name="标题 2 8 2" xfId="3051"/>
    <cellStyle name="好 2 8" xfId="3052"/>
    <cellStyle name="分级显示行_1_13区汇总" xfId="3053"/>
    <cellStyle name="20% - 强调文字颜色 6 4" xfId="3054"/>
    <cellStyle name="40% - 强调文字颜色 6 2" xfId="3055"/>
    <cellStyle name="强调文字颜色 5 2 3" xfId="3056"/>
    <cellStyle name="Accent3" xfId="3057"/>
    <cellStyle name="20% - 强调文字颜色 1 3 3" xfId="3058"/>
    <cellStyle name="20% - 强调文字颜色 6 15" xfId="3059"/>
    <cellStyle name="强调文字颜色 6 7 5" xfId="3060"/>
    <cellStyle name="20% - 强调文字颜色 6 2 6" xfId="3061"/>
    <cellStyle name="强调 3 3" xfId="3062"/>
    <cellStyle name="Accent4 - 60%" xfId="3063"/>
    <cellStyle name="差 8" xfId="3064"/>
    <cellStyle name="标题 2 4 7" xfId="3065"/>
    <cellStyle name="适中 4 5" xfId="3066"/>
    <cellStyle name="40% - 强调文字颜色 3 8 5" xfId="3067"/>
    <cellStyle name="解释性文本 3 5" xfId="3068"/>
    <cellStyle name="40% - 强调文字颜色 5 8" xfId="3069"/>
    <cellStyle name="强调文字颜色 6 4 2" xfId="3070"/>
    <cellStyle name="60% - 强调文字颜色 1 7 7" xfId="3071"/>
    <cellStyle name="计算 2_Book1" xfId="3072"/>
    <cellStyle name="寘嬫愗傝_Region Orders (2)" xfId="3073"/>
    <cellStyle name="60% - 强调文字颜色 3 7 4" xfId="3074"/>
    <cellStyle name="60% - 强调文字颜色 3 7 6" xfId="3075"/>
    <cellStyle name="40% - 强调文字颜色 1 7 2" xfId="3076"/>
    <cellStyle name="60% - 强调文字颜色 1 5 2" xfId="3077"/>
    <cellStyle name="Accent5 - 40%" xfId="3078"/>
    <cellStyle name="注释 6 8" xfId="3079"/>
    <cellStyle name="Pourcentage_pldt" xfId="3080"/>
    <cellStyle name="60% - 强调文字颜色 6 6 4" xfId="3081"/>
    <cellStyle name="40% - 强调文字颜色 6 8 4" xfId="3082"/>
    <cellStyle name="检查单元格 4 5" xfId="3083"/>
    <cellStyle name="强调文字颜色 3 7" xfId="3084"/>
    <cellStyle name="差_下半年禁吸戒毒经费1000万元" xfId="3085"/>
    <cellStyle name="40% - 强调文字颜色 1 9" xfId="3086"/>
    <cellStyle name="60% - 强调文字颜色 1 7" xfId="3087"/>
    <cellStyle name="60% - Accent2" xfId="3088"/>
    <cellStyle name="60% - 强调文字颜色 2 7 2" xfId="3089"/>
    <cellStyle name="40% - 强调文字颜色 5 9" xfId="3090"/>
    <cellStyle name="好_云南省2008年转移支付测算——州市本级考核部分及政策性测算" xfId="3091"/>
    <cellStyle name="40% - 强调文字颜色 2 2 7" xfId="3092"/>
    <cellStyle name="60% - 强调文字颜色 3 8 6" xfId="3093"/>
    <cellStyle name="强调文字颜色 6 8 3" xfId="3094"/>
    <cellStyle name="60% - 强调文字颜色 3 9" xfId="3095"/>
    <cellStyle name="Heading 1" xfId="3096"/>
    <cellStyle name="Heading 2" xfId="3097"/>
    <cellStyle name="60% - 强调文字颜色 3 6 6" xfId="3098"/>
    <cellStyle name="60% - 强调文字颜色 6 3_Book1" xfId="3099"/>
    <cellStyle name="强调 1 5" xfId="3100"/>
    <cellStyle name="40% - 强调文字颜色 4 7 3" xfId="3101"/>
    <cellStyle name="40% - 强调文字颜色 1 7 8" xfId="3102"/>
    <cellStyle name="60% - 强调文字颜色 4 5 3" xfId="3103"/>
    <cellStyle name="60% - 强调文字颜色 1 8" xfId="3104"/>
    <cellStyle name="解释性文本 5 2" xfId="3105"/>
    <cellStyle name="Accent4 - 20% 6" xfId="3106"/>
    <cellStyle name="60% - 强调文字颜色 3 8 3" xfId="3107"/>
    <cellStyle name="60% - 强调文字颜色 4 8 2" xfId="3108"/>
    <cellStyle name="60% - 强调文字颜色 4 6 4" xfId="3109"/>
    <cellStyle name="Accent6 - 40% 5" xfId="3110"/>
    <cellStyle name="20% - 强调文字颜色 2 4 5" xfId="3111"/>
    <cellStyle name="40% - 强调文字颜色 2 2 5" xfId="3112"/>
    <cellStyle name="40% - 强调文字颜色 4 3_Book1" xfId="3113"/>
    <cellStyle name="60% - 强调文字颜色 3 8 4" xfId="3114"/>
    <cellStyle name="解释性文本 5 3" xfId="3115"/>
    <cellStyle name="Accent4 - 20% 7" xfId="3116"/>
    <cellStyle name="20% - 强调文字颜色 4 3 2" xfId="3117"/>
    <cellStyle name="40% - 强调文字颜色 1 3_Book1" xfId="3118"/>
    <cellStyle name="60% - 强调文字颜色 1 8 7" xfId="3119"/>
    <cellStyle name="60% - 强调文字颜色 4 8 7" xfId="3120"/>
    <cellStyle name="Accent4 - 60% 5" xfId="3121"/>
    <cellStyle name="注释 2 5" xfId="3122"/>
    <cellStyle name="60% - 强调文字颜色 5 15" xfId="3123"/>
    <cellStyle name="60% - 强调文字颜色 3 8 2" xfId="3124"/>
    <cellStyle name="Accent4 - 20% 5" xfId="3125"/>
    <cellStyle name="60% - 强调文字颜色 1 8 5" xfId="3126"/>
    <cellStyle name="汇总 4 7" xfId="3127"/>
    <cellStyle name="40% - 强调文字颜色 5 6" xfId="3128"/>
  </cellStyles>
  <tableStyles count="0" defaultTableStyle="TableStyleMedium9" defaultPivotStyle="PivotStyleLight16"/>
  <colors>
    <mruColors>
      <color rgb="00000000"/>
      <color rgb="0092D05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495300</xdr:colOff>
      <xdr:row>33</xdr:row>
      <xdr:rowOff>0</xdr:rowOff>
    </xdr:from>
    <xdr:to>
      <xdr:col>0</xdr:col>
      <xdr:colOff>571500</xdr:colOff>
      <xdr:row>46</xdr:row>
      <xdr:rowOff>66675</xdr:rowOff>
    </xdr:to>
    <xdr:sp>
      <xdr:nvSpPr>
        <xdr:cNvPr id="7169" name="Text Box 1"/>
        <xdr:cNvSpPr txBox="1">
          <a:spLocks noChangeArrowheads="1"/>
        </xdr:cNvSpPr>
      </xdr:nvSpPr>
      <xdr:spPr>
        <a:xfrm>
          <a:off x="495300" y="7724775"/>
          <a:ext cx="76200" cy="2638425"/>
        </a:xfrm>
        <a:prstGeom prst="rect">
          <a:avLst/>
        </a:prstGeom>
        <a:noFill/>
        <a:ln w="9525">
          <a:noFill/>
          <a:miter lim="800000"/>
        </a:ln>
      </xdr:spPr>
    </xdr:sp>
    <xdr:clientData/>
  </xdr:twoCellAnchor>
  <xdr:twoCellAnchor editAs="oneCell">
    <xdr:from>
      <xdr:col>0</xdr:col>
      <xdr:colOff>495300</xdr:colOff>
      <xdr:row>33</xdr:row>
      <xdr:rowOff>0</xdr:rowOff>
    </xdr:from>
    <xdr:to>
      <xdr:col>0</xdr:col>
      <xdr:colOff>571500</xdr:colOff>
      <xdr:row>46</xdr:row>
      <xdr:rowOff>66675</xdr:rowOff>
    </xdr:to>
    <xdr:sp>
      <xdr:nvSpPr>
        <xdr:cNvPr id="7170" name="Text Box 2"/>
        <xdr:cNvSpPr txBox="1">
          <a:spLocks noChangeArrowheads="1"/>
        </xdr:cNvSpPr>
      </xdr:nvSpPr>
      <xdr:spPr>
        <a:xfrm>
          <a:off x="495300" y="7724775"/>
          <a:ext cx="76200" cy="2638425"/>
        </a:xfrm>
        <a:prstGeom prst="rect">
          <a:avLst/>
        </a:prstGeom>
        <a:noFill/>
        <a:ln w="9525">
          <a:noFill/>
          <a:miter lim="800000"/>
        </a:ln>
      </xdr:spPr>
    </xdr:sp>
    <xdr:clientData/>
  </xdr:twoCellAnchor>
  <xdr:twoCellAnchor editAs="oneCell">
    <xdr:from>
      <xdr:col>0</xdr:col>
      <xdr:colOff>495300</xdr:colOff>
      <xdr:row>33</xdr:row>
      <xdr:rowOff>0</xdr:rowOff>
    </xdr:from>
    <xdr:to>
      <xdr:col>0</xdr:col>
      <xdr:colOff>571500</xdr:colOff>
      <xdr:row>46</xdr:row>
      <xdr:rowOff>66675</xdr:rowOff>
    </xdr:to>
    <xdr:sp>
      <xdr:nvSpPr>
        <xdr:cNvPr id="7171" name="Text Box 3"/>
        <xdr:cNvSpPr txBox="1">
          <a:spLocks noChangeArrowheads="1"/>
        </xdr:cNvSpPr>
      </xdr:nvSpPr>
      <xdr:spPr>
        <a:xfrm>
          <a:off x="495300" y="7724775"/>
          <a:ext cx="76200" cy="2638425"/>
        </a:xfrm>
        <a:prstGeom prst="rect">
          <a:avLst/>
        </a:prstGeom>
        <a:noFill/>
        <a:ln w="9525">
          <a:noFill/>
          <a:miter lim="800000"/>
        </a:ln>
      </xdr:spPr>
    </xdr:sp>
    <xdr:clientData/>
  </xdr:twoCellAnchor>
  <xdr:twoCellAnchor editAs="oneCell">
    <xdr:from>
      <xdr:col>0</xdr:col>
      <xdr:colOff>495300</xdr:colOff>
      <xdr:row>33</xdr:row>
      <xdr:rowOff>0</xdr:rowOff>
    </xdr:from>
    <xdr:to>
      <xdr:col>0</xdr:col>
      <xdr:colOff>571500</xdr:colOff>
      <xdr:row>46</xdr:row>
      <xdr:rowOff>66675</xdr:rowOff>
    </xdr:to>
    <xdr:sp>
      <xdr:nvSpPr>
        <xdr:cNvPr id="7172" name="Text Box 4"/>
        <xdr:cNvSpPr txBox="1">
          <a:spLocks noChangeArrowheads="1"/>
        </xdr:cNvSpPr>
      </xdr:nvSpPr>
      <xdr:spPr>
        <a:xfrm>
          <a:off x="495300" y="7724775"/>
          <a:ext cx="76200" cy="2638425"/>
        </a:xfrm>
        <a:prstGeom prst="rect">
          <a:avLst/>
        </a:prstGeom>
        <a:noFill/>
        <a:ln w="9525">
          <a:noFill/>
          <a:miter lim="800000"/>
        </a:ln>
      </xdr:spPr>
    </xdr:sp>
    <xdr:clientData/>
  </xdr:twoCellAnchor>
  <xdr:twoCellAnchor editAs="oneCell">
    <xdr:from>
      <xdr:col>0</xdr:col>
      <xdr:colOff>495300</xdr:colOff>
      <xdr:row>33</xdr:row>
      <xdr:rowOff>0</xdr:rowOff>
    </xdr:from>
    <xdr:to>
      <xdr:col>0</xdr:col>
      <xdr:colOff>571500</xdr:colOff>
      <xdr:row>46</xdr:row>
      <xdr:rowOff>66675</xdr:rowOff>
    </xdr:to>
    <xdr:sp>
      <xdr:nvSpPr>
        <xdr:cNvPr id="7173" name="Text Box 5"/>
        <xdr:cNvSpPr txBox="1">
          <a:spLocks noChangeArrowheads="1"/>
        </xdr:cNvSpPr>
      </xdr:nvSpPr>
      <xdr:spPr>
        <a:xfrm>
          <a:off x="495300" y="7724775"/>
          <a:ext cx="76200" cy="2638425"/>
        </a:xfrm>
        <a:prstGeom prst="rect">
          <a:avLst/>
        </a:prstGeom>
        <a:noFill/>
        <a:ln w="9525">
          <a:noFill/>
          <a:miter lim="800000"/>
        </a:ln>
      </xdr:spPr>
    </xdr:sp>
    <xdr:clientData/>
  </xdr:twoCellAnchor>
  <xdr:twoCellAnchor editAs="oneCell">
    <xdr:from>
      <xdr:col>0</xdr:col>
      <xdr:colOff>495300</xdr:colOff>
      <xdr:row>33</xdr:row>
      <xdr:rowOff>0</xdr:rowOff>
    </xdr:from>
    <xdr:to>
      <xdr:col>0</xdr:col>
      <xdr:colOff>571500</xdr:colOff>
      <xdr:row>46</xdr:row>
      <xdr:rowOff>66675</xdr:rowOff>
    </xdr:to>
    <xdr:sp>
      <xdr:nvSpPr>
        <xdr:cNvPr id="7174" name="Text Box 6"/>
        <xdr:cNvSpPr txBox="1">
          <a:spLocks noChangeArrowheads="1"/>
        </xdr:cNvSpPr>
      </xdr:nvSpPr>
      <xdr:spPr>
        <a:xfrm>
          <a:off x="495300" y="7724775"/>
          <a:ext cx="76200" cy="2638425"/>
        </a:xfrm>
        <a:prstGeom prst="rect">
          <a:avLst/>
        </a:prstGeom>
        <a:noFill/>
        <a:ln w="9525">
          <a:noFill/>
          <a:miter lim="800000"/>
        </a:ln>
      </xdr:spPr>
    </xdr:sp>
    <xdr:clientData/>
  </xdr:twoCellAnchor>
  <xdr:twoCellAnchor editAs="oneCell">
    <xdr:from>
      <xdr:col>0</xdr:col>
      <xdr:colOff>495300</xdr:colOff>
      <xdr:row>33</xdr:row>
      <xdr:rowOff>0</xdr:rowOff>
    </xdr:from>
    <xdr:to>
      <xdr:col>0</xdr:col>
      <xdr:colOff>571500</xdr:colOff>
      <xdr:row>42</xdr:row>
      <xdr:rowOff>161925</xdr:rowOff>
    </xdr:to>
    <xdr:sp>
      <xdr:nvSpPr>
        <xdr:cNvPr id="7175" name="Text Box 1052"/>
        <xdr:cNvSpPr txBox="1">
          <a:spLocks noChangeArrowheads="1"/>
        </xdr:cNvSpPr>
      </xdr:nvSpPr>
      <xdr:spPr>
        <a:xfrm>
          <a:off x="495300" y="7724775"/>
          <a:ext cx="76200" cy="2047875"/>
        </a:xfrm>
        <a:prstGeom prst="rect">
          <a:avLst/>
        </a:prstGeom>
        <a:noFill/>
        <a:ln w="9525">
          <a:noFill/>
          <a:miter lim="800000"/>
        </a:ln>
      </xdr:spPr>
    </xdr:sp>
    <xdr:clientData/>
  </xdr:twoCellAnchor>
  <xdr:twoCellAnchor editAs="oneCell">
    <xdr:from>
      <xdr:col>0</xdr:col>
      <xdr:colOff>495300</xdr:colOff>
      <xdr:row>33</xdr:row>
      <xdr:rowOff>0</xdr:rowOff>
    </xdr:from>
    <xdr:to>
      <xdr:col>0</xdr:col>
      <xdr:colOff>571500</xdr:colOff>
      <xdr:row>42</xdr:row>
      <xdr:rowOff>161925</xdr:rowOff>
    </xdr:to>
    <xdr:sp>
      <xdr:nvSpPr>
        <xdr:cNvPr id="7176" name="Text Box 1053"/>
        <xdr:cNvSpPr txBox="1">
          <a:spLocks noChangeArrowheads="1"/>
        </xdr:cNvSpPr>
      </xdr:nvSpPr>
      <xdr:spPr>
        <a:xfrm>
          <a:off x="495300" y="7724775"/>
          <a:ext cx="76200" cy="2047875"/>
        </a:xfrm>
        <a:prstGeom prst="rect">
          <a:avLst/>
        </a:prstGeom>
        <a:noFill/>
        <a:ln w="9525">
          <a:noFill/>
          <a:miter lim="800000"/>
        </a:ln>
      </xdr:spPr>
    </xdr:sp>
    <xdr:clientData/>
  </xdr:twoCellAnchor>
  <xdr:twoCellAnchor editAs="oneCell">
    <xdr:from>
      <xdr:col>0</xdr:col>
      <xdr:colOff>495300</xdr:colOff>
      <xdr:row>33</xdr:row>
      <xdr:rowOff>0</xdr:rowOff>
    </xdr:from>
    <xdr:to>
      <xdr:col>0</xdr:col>
      <xdr:colOff>571500</xdr:colOff>
      <xdr:row>42</xdr:row>
      <xdr:rowOff>161925</xdr:rowOff>
    </xdr:to>
    <xdr:sp>
      <xdr:nvSpPr>
        <xdr:cNvPr id="7177" name="Text Box 1054"/>
        <xdr:cNvSpPr txBox="1">
          <a:spLocks noChangeArrowheads="1"/>
        </xdr:cNvSpPr>
      </xdr:nvSpPr>
      <xdr:spPr>
        <a:xfrm>
          <a:off x="495300" y="7724775"/>
          <a:ext cx="76200" cy="2047875"/>
        </a:xfrm>
        <a:prstGeom prst="rect">
          <a:avLst/>
        </a:prstGeom>
        <a:noFill/>
        <a:ln w="9525">
          <a:noFill/>
          <a:miter lim="800000"/>
        </a:ln>
      </xdr:spPr>
    </xdr:sp>
    <xdr:clientData/>
  </xdr:twoCellAnchor>
  <xdr:twoCellAnchor editAs="oneCell">
    <xdr:from>
      <xdr:col>0</xdr:col>
      <xdr:colOff>495300</xdr:colOff>
      <xdr:row>33</xdr:row>
      <xdr:rowOff>0</xdr:rowOff>
    </xdr:from>
    <xdr:to>
      <xdr:col>0</xdr:col>
      <xdr:colOff>571500</xdr:colOff>
      <xdr:row>42</xdr:row>
      <xdr:rowOff>161925</xdr:rowOff>
    </xdr:to>
    <xdr:sp>
      <xdr:nvSpPr>
        <xdr:cNvPr id="7178" name="Text Box 1055"/>
        <xdr:cNvSpPr txBox="1">
          <a:spLocks noChangeArrowheads="1"/>
        </xdr:cNvSpPr>
      </xdr:nvSpPr>
      <xdr:spPr>
        <a:xfrm>
          <a:off x="495300" y="7724775"/>
          <a:ext cx="76200" cy="2047875"/>
        </a:xfrm>
        <a:prstGeom prst="rect">
          <a:avLst/>
        </a:prstGeom>
        <a:noFill/>
        <a:ln w="9525">
          <a:noFill/>
          <a:miter lim="800000"/>
        </a:ln>
      </xdr:spPr>
    </xdr:sp>
    <xdr:clientData/>
  </xdr:twoCellAnchor>
  <xdr:twoCellAnchor editAs="oneCell">
    <xdr:from>
      <xdr:col>0</xdr:col>
      <xdr:colOff>495300</xdr:colOff>
      <xdr:row>33</xdr:row>
      <xdr:rowOff>0</xdr:rowOff>
    </xdr:from>
    <xdr:to>
      <xdr:col>0</xdr:col>
      <xdr:colOff>571500</xdr:colOff>
      <xdr:row>42</xdr:row>
      <xdr:rowOff>161925</xdr:rowOff>
    </xdr:to>
    <xdr:sp>
      <xdr:nvSpPr>
        <xdr:cNvPr id="7179" name="Text Box 1056"/>
        <xdr:cNvSpPr txBox="1">
          <a:spLocks noChangeArrowheads="1"/>
        </xdr:cNvSpPr>
      </xdr:nvSpPr>
      <xdr:spPr>
        <a:xfrm>
          <a:off x="495300" y="7724775"/>
          <a:ext cx="76200" cy="2047875"/>
        </a:xfrm>
        <a:prstGeom prst="rect">
          <a:avLst/>
        </a:prstGeom>
        <a:noFill/>
        <a:ln w="9525">
          <a:noFill/>
          <a:miter lim="800000"/>
        </a:ln>
      </xdr:spPr>
    </xdr:sp>
    <xdr:clientData/>
  </xdr:twoCellAnchor>
  <xdr:twoCellAnchor editAs="oneCell">
    <xdr:from>
      <xdr:col>0</xdr:col>
      <xdr:colOff>495300</xdr:colOff>
      <xdr:row>33</xdr:row>
      <xdr:rowOff>0</xdr:rowOff>
    </xdr:from>
    <xdr:to>
      <xdr:col>0</xdr:col>
      <xdr:colOff>571500</xdr:colOff>
      <xdr:row>42</xdr:row>
      <xdr:rowOff>161925</xdr:rowOff>
    </xdr:to>
    <xdr:sp>
      <xdr:nvSpPr>
        <xdr:cNvPr id="7180" name="Text Box 1057"/>
        <xdr:cNvSpPr txBox="1">
          <a:spLocks noChangeArrowheads="1"/>
        </xdr:cNvSpPr>
      </xdr:nvSpPr>
      <xdr:spPr>
        <a:xfrm>
          <a:off x="495300" y="7724775"/>
          <a:ext cx="76200" cy="20478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18</xdr:row>
      <xdr:rowOff>66675</xdr:rowOff>
    </xdr:to>
    <xdr:sp>
      <xdr:nvSpPr>
        <xdr:cNvPr id="14" name="Text Box 1"/>
        <xdr:cNvSpPr txBox="1">
          <a:spLocks noChangeArrowheads="1"/>
        </xdr:cNvSpPr>
      </xdr:nvSpPr>
      <xdr:spPr>
        <a:xfrm>
          <a:off x="495300" y="1647825"/>
          <a:ext cx="76200" cy="271462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18</xdr:row>
      <xdr:rowOff>66675</xdr:rowOff>
    </xdr:to>
    <xdr:sp>
      <xdr:nvSpPr>
        <xdr:cNvPr id="15" name="Text Box 2"/>
        <xdr:cNvSpPr txBox="1">
          <a:spLocks noChangeArrowheads="1"/>
        </xdr:cNvSpPr>
      </xdr:nvSpPr>
      <xdr:spPr>
        <a:xfrm>
          <a:off x="495300" y="1647825"/>
          <a:ext cx="76200" cy="271462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18</xdr:row>
      <xdr:rowOff>66675</xdr:rowOff>
    </xdr:to>
    <xdr:sp>
      <xdr:nvSpPr>
        <xdr:cNvPr id="16" name="Text Box 3"/>
        <xdr:cNvSpPr txBox="1">
          <a:spLocks noChangeArrowheads="1"/>
        </xdr:cNvSpPr>
      </xdr:nvSpPr>
      <xdr:spPr>
        <a:xfrm>
          <a:off x="495300" y="1647825"/>
          <a:ext cx="76200" cy="271462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18</xdr:row>
      <xdr:rowOff>66675</xdr:rowOff>
    </xdr:to>
    <xdr:sp>
      <xdr:nvSpPr>
        <xdr:cNvPr id="17" name="Text Box 4"/>
        <xdr:cNvSpPr txBox="1">
          <a:spLocks noChangeArrowheads="1"/>
        </xdr:cNvSpPr>
      </xdr:nvSpPr>
      <xdr:spPr>
        <a:xfrm>
          <a:off x="495300" y="1647825"/>
          <a:ext cx="76200" cy="271462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18</xdr:row>
      <xdr:rowOff>66675</xdr:rowOff>
    </xdr:to>
    <xdr:sp>
      <xdr:nvSpPr>
        <xdr:cNvPr id="18" name="Text Box 5"/>
        <xdr:cNvSpPr txBox="1">
          <a:spLocks noChangeArrowheads="1"/>
        </xdr:cNvSpPr>
      </xdr:nvSpPr>
      <xdr:spPr>
        <a:xfrm>
          <a:off x="495300" y="1647825"/>
          <a:ext cx="76200" cy="271462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18</xdr:row>
      <xdr:rowOff>66675</xdr:rowOff>
    </xdr:to>
    <xdr:sp>
      <xdr:nvSpPr>
        <xdr:cNvPr id="19" name="Text Box 6"/>
        <xdr:cNvSpPr txBox="1">
          <a:spLocks noChangeArrowheads="1"/>
        </xdr:cNvSpPr>
      </xdr:nvSpPr>
      <xdr:spPr>
        <a:xfrm>
          <a:off x="495300" y="1647825"/>
          <a:ext cx="76200" cy="271462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15</xdr:row>
      <xdr:rowOff>123825</xdr:rowOff>
    </xdr:to>
    <xdr:sp>
      <xdr:nvSpPr>
        <xdr:cNvPr id="20" name="Text Box 1052"/>
        <xdr:cNvSpPr txBox="1">
          <a:spLocks noChangeArrowheads="1"/>
        </xdr:cNvSpPr>
      </xdr:nvSpPr>
      <xdr:spPr>
        <a:xfrm>
          <a:off x="495300" y="1647825"/>
          <a:ext cx="76200" cy="20859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15</xdr:row>
      <xdr:rowOff>123825</xdr:rowOff>
    </xdr:to>
    <xdr:sp>
      <xdr:nvSpPr>
        <xdr:cNvPr id="21" name="Text Box 1053"/>
        <xdr:cNvSpPr txBox="1">
          <a:spLocks noChangeArrowheads="1"/>
        </xdr:cNvSpPr>
      </xdr:nvSpPr>
      <xdr:spPr>
        <a:xfrm>
          <a:off x="495300" y="1647825"/>
          <a:ext cx="76200" cy="20859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15</xdr:row>
      <xdr:rowOff>123825</xdr:rowOff>
    </xdr:to>
    <xdr:sp>
      <xdr:nvSpPr>
        <xdr:cNvPr id="22" name="Text Box 1054"/>
        <xdr:cNvSpPr txBox="1">
          <a:spLocks noChangeArrowheads="1"/>
        </xdr:cNvSpPr>
      </xdr:nvSpPr>
      <xdr:spPr>
        <a:xfrm>
          <a:off x="495300" y="1647825"/>
          <a:ext cx="76200" cy="20859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15</xdr:row>
      <xdr:rowOff>123825</xdr:rowOff>
    </xdr:to>
    <xdr:sp>
      <xdr:nvSpPr>
        <xdr:cNvPr id="23" name="Text Box 1055"/>
        <xdr:cNvSpPr txBox="1">
          <a:spLocks noChangeArrowheads="1"/>
        </xdr:cNvSpPr>
      </xdr:nvSpPr>
      <xdr:spPr>
        <a:xfrm>
          <a:off x="495300" y="1647825"/>
          <a:ext cx="76200" cy="20859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15</xdr:row>
      <xdr:rowOff>123825</xdr:rowOff>
    </xdr:to>
    <xdr:sp>
      <xdr:nvSpPr>
        <xdr:cNvPr id="24" name="Text Box 1056"/>
        <xdr:cNvSpPr txBox="1">
          <a:spLocks noChangeArrowheads="1"/>
        </xdr:cNvSpPr>
      </xdr:nvSpPr>
      <xdr:spPr>
        <a:xfrm>
          <a:off x="495300" y="1647825"/>
          <a:ext cx="76200" cy="20859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15</xdr:row>
      <xdr:rowOff>123825</xdr:rowOff>
    </xdr:to>
    <xdr:sp>
      <xdr:nvSpPr>
        <xdr:cNvPr id="25" name="Text Box 1057"/>
        <xdr:cNvSpPr txBox="1">
          <a:spLocks noChangeArrowheads="1"/>
        </xdr:cNvSpPr>
      </xdr:nvSpPr>
      <xdr:spPr>
        <a:xfrm>
          <a:off x="495300" y="1647825"/>
          <a:ext cx="76200" cy="20859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20</xdr:row>
      <xdr:rowOff>28575</xdr:rowOff>
    </xdr:to>
    <xdr:sp>
      <xdr:nvSpPr>
        <xdr:cNvPr id="26" name="Text Box 1"/>
        <xdr:cNvSpPr txBox="1">
          <a:spLocks noChangeArrowheads="1"/>
        </xdr:cNvSpPr>
      </xdr:nvSpPr>
      <xdr:spPr>
        <a:xfrm>
          <a:off x="495300" y="1647825"/>
          <a:ext cx="76200" cy="313372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20</xdr:row>
      <xdr:rowOff>28575</xdr:rowOff>
    </xdr:to>
    <xdr:sp>
      <xdr:nvSpPr>
        <xdr:cNvPr id="27" name="Text Box 2"/>
        <xdr:cNvSpPr txBox="1">
          <a:spLocks noChangeArrowheads="1"/>
        </xdr:cNvSpPr>
      </xdr:nvSpPr>
      <xdr:spPr>
        <a:xfrm>
          <a:off x="495300" y="1647825"/>
          <a:ext cx="76200" cy="313372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20</xdr:row>
      <xdr:rowOff>28575</xdr:rowOff>
    </xdr:to>
    <xdr:sp>
      <xdr:nvSpPr>
        <xdr:cNvPr id="28" name="Text Box 3"/>
        <xdr:cNvSpPr txBox="1">
          <a:spLocks noChangeArrowheads="1"/>
        </xdr:cNvSpPr>
      </xdr:nvSpPr>
      <xdr:spPr>
        <a:xfrm>
          <a:off x="495300" y="1647825"/>
          <a:ext cx="76200" cy="313372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20</xdr:row>
      <xdr:rowOff>28575</xdr:rowOff>
    </xdr:to>
    <xdr:sp>
      <xdr:nvSpPr>
        <xdr:cNvPr id="29" name="Text Box 4"/>
        <xdr:cNvSpPr txBox="1">
          <a:spLocks noChangeArrowheads="1"/>
        </xdr:cNvSpPr>
      </xdr:nvSpPr>
      <xdr:spPr>
        <a:xfrm>
          <a:off x="495300" y="1647825"/>
          <a:ext cx="76200" cy="313372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20</xdr:row>
      <xdr:rowOff>28575</xdr:rowOff>
    </xdr:to>
    <xdr:sp>
      <xdr:nvSpPr>
        <xdr:cNvPr id="30" name="Text Box 5"/>
        <xdr:cNvSpPr txBox="1">
          <a:spLocks noChangeArrowheads="1"/>
        </xdr:cNvSpPr>
      </xdr:nvSpPr>
      <xdr:spPr>
        <a:xfrm>
          <a:off x="495300" y="1647825"/>
          <a:ext cx="76200" cy="313372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20</xdr:row>
      <xdr:rowOff>28575</xdr:rowOff>
    </xdr:to>
    <xdr:sp>
      <xdr:nvSpPr>
        <xdr:cNvPr id="31" name="Text Box 6"/>
        <xdr:cNvSpPr txBox="1">
          <a:spLocks noChangeArrowheads="1"/>
        </xdr:cNvSpPr>
      </xdr:nvSpPr>
      <xdr:spPr>
        <a:xfrm>
          <a:off x="495300" y="1647825"/>
          <a:ext cx="76200" cy="313372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17</xdr:row>
      <xdr:rowOff>9525</xdr:rowOff>
    </xdr:to>
    <xdr:sp>
      <xdr:nvSpPr>
        <xdr:cNvPr id="32" name="Text Box 1052"/>
        <xdr:cNvSpPr txBox="1">
          <a:spLocks noChangeArrowheads="1"/>
        </xdr:cNvSpPr>
      </xdr:nvSpPr>
      <xdr:spPr>
        <a:xfrm>
          <a:off x="495300" y="1647825"/>
          <a:ext cx="76200" cy="24288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17</xdr:row>
      <xdr:rowOff>9525</xdr:rowOff>
    </xdr:to>
    <xdr:sp>
      <xdr:nvSpPr>
        <xdr:cNvPr id="33" name="Text Box 1053"/>
        <xdr:cNvSpPr txBox="1">
          <a:spLocks noChangeArrowheads="1"/>
        </xdr:cNvSpPr>
      </xdr:nvSpPr>
      <xdr:spPr>
        <a:xfrm>
          <a:off x="495300" y="1647825"/>
          <a:ext cx="76200" cy="24288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17</xdr:row>
      <xdr:rowOff>9525</xdr:rowOff>
    </xdr:to>
    <xdr:sp>
      <xdr:nvSpPr>
        <xdr:cNvPr id="34" name="Text Box 1054"/>
        <xdr:cNvSpPr txBox="1">
          <a:spLocks noChangeArrowheads="1"/>
        </xdr:cNvSpPr>
      </xdr:nvSpPr>
      <xdr:spPr>
        <a:xfrm>
          <a:off x="495300" y="1647825"/>
          <a:ext cx="76200" cy="24288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17</xdr:row>
      <xdr:rowOff>9525</xdr:rowOff>
    </xdr:to>
    <xdr:sp>
      <xdr:nvSpPr>
        <xdr:cNvPr id="35" name="Text Box 1055"/>
        <xdr:cNvSpPr txBox="1">
          <a:spLocks noChangeArrowheads="1"/>
        </xdr:cNvSpPr>
      </xdr:nvSpPr>
      <xdr:spPr>
        <a:xfrm>
          <a:off x="495300" y="1647825"/>
          <a:ext cx="76200" cy="24288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17</xdr:row>
      <xdr:rowOff>9525</xdr:rowOff>
    </xdr:to>
    <xdr:sp>
      <xdr:nvSpPr>
        <xdr:cNvPr id="36" name="Text Box 1056"/>
        <xdr:cNvSpPr txBox="1">
          <a:spLocks noChangeArrowheads="1"/>
        </xdr:cNvSpPr>
      </xdr:nvSpPr>
      <xdr:spPr>
        <a:xfrm>
          <a:off x="495300" y="1647825"/>
          <a:ext cx="76200" cy="24288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17</xdr:row>
      <xdr:rowOff>9525</xdr:rowOff>
    </xdr:to>
    <xdr:sp>
      <xdr:nvSpPr>
        <xdr:cNvPr id="37" name="Text Box 1057"/>
        <xdr:cNvSpPr txBox="1">
          <a:spLocks noChangeArrowheads="1"/>
        </xdr:cNvSpPr>
      </xdr:nvSpPr>
      <xdr:spPr>
        <a:xfrm>
          <a:off x="495300" y="1647825"/>
          <a:ext cx="76200" cy="24288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18</xdr:row>
      <xdr:rowOff>161925</xdr:rowOff>
    </xdr:to>
    <xdr:sp>
      <xdr:nvSpPr>
        <xdr:cNvPr id="38" name="Text Box 1"/>
        <xdr:cNvSpPr txBox="1">
          <a:spLocks noChangeArrowheads="1"/>
        </xdr:cNvSpPr>
      </xdr:nvSpPr>
      <xdr:spPr>
        <a:xfrm>
          <a:off x="495300" y="1647825"/>
          <a:ext cx="76200" cy="28098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18</xdr:row>
      <xdr:rowOff>161925</xdr:rowOff>
    </xdr:to>
    <xdr:sp>
      <xdr:nvSpPr>
        <xdr:cNvPr id="39" name="Text Box 2"/>
        <xdr:cNvSpPr txBox="1">
          <a:spLocks noChangeArrowheads="1"/>
        </xdr:cNvSpPr>
      </xdr:nvSpPr>
      <xdr:spPr>
        <a:xfrm>
          <a:off x="495300" y="1647825"/>
          <a:ext cx="76200" cy="28098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18</xdr:row>
      <xdr:rowOff>161925</xdr:rowOff>
    </xdr:to>
    <xdr:sp>
      <xdr:nvSpPr>
        <xdr:cNvPr id="40" name="Text Box 3"/>
        <xdr:cNvSpPr txBox="1">
          <a:spLocks noChangeArrowheads="1"/>
        </xdr:cNvSpPr>
      </xdr:nvSpPr>
      <xdr:spPr>
        <a:xfrm>
          <a:off x="495300" y="1647825"/>
          <a:ext cx="76200" cy="28098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18</xdr:row>
      <xdr:rowOff>161925</xdr:rowOff>
    </xdr:to>
    <xdr:sp>
      <xdr:nvSpPr>
        <xdr:cNvPr id="41" name="Text Box 4"/>
        <xdr:cNvSpPr txBox="1">
          <a:spLocks noChangeArrowheads="1"/>
        </xdr:cNvSpPr>
      </xdr:nvSpPr>
      <xdr:spPr>
        <a:xfrm>
          <a:off x="495300" y="1647825"/>
          <a:ext cx="76200" cy="28098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18</xdr:row>
      <xdr:rowOff>161925</xdr:rowOff>
    </xdr:to>
    <xdr:sp>
      <xdr:nvSpPr>
        <xdr:cNvPr id="42" name="Text Box 5"/>
        <xdr:cNvSpPr txBox="1">
          <a:spLocks noChangeArrowheads="1"/>
        </xdr:cNvSpPr>
      </xdr:nvSpPr>
      <xdr:spPr>
        <a:xfrm>
          <a:off x="495300" y="1647825"/>
          <a:ext cx="76200" cy="28098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18</xdr:row>
      <xdr:rowOff>161925</xdr:rowOff>
    </xdr:to>
    <xdr:sp>
      <xdr:nvSpPr>
        <xdr:cNvPr id="43" name="Text Box 6"/>
        <xdr:cNvSpPr txBox="1">
          <a:spLocks noChangeArrowheads="1"/>
        </xdr:cNvSpPr>
      </xdr:nvSpPr>
      <xdr:spPr>
        <a:xfrm>
          <a:off x="495300" y="1647825"/>
          <a:ext cx="76200" cy="28098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16</xdr:row>
      <xdr:rowOff>19050</xdr:rowOff>
    </xdr:to>
    <xdr:sp>
      <xdr:nvSpPr>
        <xdr:cNvPr id="44" name="Text Box 1052"/>
        <xdr:cNvSpPr txBox="1">
          <a:spLocks noChangeArrowheads="1"/>
        </xdr:cNvSpPr>
      </xdr:nvSpPr>
      <xdr:spPr>
        <a:xfrm>
          <a:off x="495300" y="1647825"/>
          <a:ext cx="76200" cy="22098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16</xdr:row>
      <xdr:rowOff>19050</xdr:rowOff>
    </xdr:to>
    <xdr:sp>
      <xdr:nvSpPr>
        <xdr:cNvPr id="45" name="Text Box 1053"/>
        <xdr:cNvSpPr txBox="1">
          <a:spLocks noChangeArrowheads="1"/>
        </xdr:cNvSpPr>
      </xdr:nvSpPr>
      <xdr:spPr>
        <a:xfrm>
          <a:off x="495300" y="1647825"/>
          <a:ext cx="76200" cy="22098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16</xdr:row>
      <xdr:rowOff>19050</xdr:rowOff>
    </xdr:to>
    <xdr:sp>
      <xdr:nvSpPr>
        <xdr:cNvPr id="46" name="Text Box 1054"/>
        <xdr:cNvSpPr txBox="1">
          <a:spLocks noChangeArrowheads="1"/>
        </xdr:cNvSpPr>
      </xdr:nvSpPr>
      <xdr:spPr>
        <a:xfrm>
          <a:off x="495300" y="1647825"/>
          <a:ext cx="76200" cy="22098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16</xdr:row>
      <xdr:rowOff>19050</xdr:rowOff>
    </xdr:to>
    <xdr:sp>
      <xdr:nvSpPr>
        <xdr:cNvPr id="47" name="Text Box 1055"/>
        <xdr:cNvSpPr txBox="1">
          <a:spLocks noChangeArrowheads="1"/>
        </xdr:cNvSpPr>
      </xdr:nvSpPr>
      <xdr:spPr>
        <a:xfrm>
          <a:off x="495300" y="1647825"/>
          <a:ext cx="76200" cy="22098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16</xdr:row>
      <xdr:rowOff>19050</xdr:rowOff>
    </xdr:to>
    <xdr:sp>
      <xdr:nvSpPr>
        <xdr:cNvPr id="48" name="Text Box 1056"/>
        <xdr:cNvSpPr txBox="1">
          <a:spLocks noChangeArrowheads="1"/>
        </xdr:cNvSpPr>
      </xdr:nvSpPr>
      <xdr:spPr>
        <a:xfrm>
          <a:off x="495300" y="1647825"/>
          <a:ext cx="76200" cy="22098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16</xdr:row>
      <xdr:rowOff>19050</xdr:rowOff>
    </xdr:to>
    <xdr:sp>
      <xdr:nvSpPr>
        <xdr:cNvPr id="49" name="Text Box 1057"/>
        <xdr:cNvSpPr txBox="1">
          <a:spLocks noChangeArrowheads="1"/>
        </xdr:cNvSpPr>
      </xdr:nvSpPr>
      <xdr:spPr>
        <a:xfrm>
          <a:off x="495300" y="1647825"/>
          <a:ext cx="76200" cy="22098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20</xdr:row>
      <xdr:rowOff>209550</xdr:rowOff>
    </xdr:to>
    <xdr:sp>
      <xdr:nvSpPr>
        <xdr:cNvPr id="50" name="Text Box 1"/>
        <xdr:cNvSpPr txBox="1">
          <a:spLocks noChangeArrowheads="1"/>
        </xdr:cNvSpPr>
      </xdr:nvSpPr>
      <xdr:spPr>
        <a:xfrm>
          <a:off x="495300" y="1647825"/>
          <a:ext cx="76200" cy="33147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20</xdr:row>
      <xdr:rowOff>209550</xdr:rowOff>
    </xdr:to>
    <xdr:sp>
      <xdr:nvSpPr>
        <xdr:cNvPr id="51" name="Text Box 2"/>
        <xdr:cNvSpPr txBox="1">
          <a:spLocks noChangeArrowheads="1"/>
        </xdr:cNvSpPr>
      </xdr:nvSpPr>
      <xdr:spPr>
        <a:xfrm>
          <a:off x="495300" y="1647825"/>
          <a:ext cx="76200" cy="33147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20</xdr:row>
      <xdr:rowOff>209550</xdr:rowOff>
    </xdr:to>
    <xdr:sp>
      <xdr:nvSpPr>
        <xdr:cNvPr id="52" name="Text Box 3"/>
        <xdr:cNvSpPr txBox="1">
          <a:spLocks noChangeArrowheads="1"/>
        </xdr:cNvSpPr>
      </xdr:nvSpPr>
      <xdr:spPr>
        <a:xfrm>
          <a:off x="495300" y="1647825"/>
          <a:ext cx="76200" cy="33147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20</xdr:row>
      <xdr:rowOff>209550</xdr:rowOff>
    </xdr:to>
    <xdr:sp>
      <xdr:nvSpPr>
        <xdr:cNvPr id="53" name="Text Box 4"/>
        <xdr:cNvSpPr txBox="1">
          <a:spLocks noChangeArrowheads="1"/>
        </xdr:cNvSpPr>
      </xdr:nvSpPr>
      <xdr:spPr>
        <a:xfrm>
          <a:off x="495300" y="1647825"/>
          <a:ext cx="76200" cy="33147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20</xdr:row>
      <xdr:rowOff>209550</xdr:rowOff>
    </xdr:to>
    <xdr:sp>
      <xdr:nvSpPr>
        <xdr:cNvPr id="54" name="Text Box 5"/>
        <xdr:cNvSpPr txBox="1">
          <a:spLocks noChangeArrowheads="1"/>
        </xdr:cNvSpPr>
      </xdr:nvSpPr>
      <xdr:spPr>
        <a:xfrm>
          <a:off x="495300" y="1647825"/>
          <a:ext cx="76200" cy="33147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20</xdr:row>
      <xdr:rowOff>209550</xdr:rowOff>
    </xdr:to>
    <xdr:sp>
      <xdr:nvSpPr>
        <xdr:cNvPr id="55" name="Text Box 6"/>
        <xdr:cNvSpPr txBox="1">
          <a:spLocks noChangeArrowheads="1"/>
        </xdr:cNvSpPr>
      </xdr:nvSpPr>
      <xdr:spPr>
        <a:xfrm>
          <a:off x="495300" y="1647825"/>
          <a:ext cx="76200" cy="33147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17</xdr:row>
      <xdr:rowOff>95250</xdr:rowOff>
    </xdr:to>
    <xdr:sp>
      <xdr:nvSpPr>
        <xdr:cNvPr id="56" name="Text Box 1052"/>
        <xdr:cNvSpPr txBox="1">
          <a:spLocks noChangeArrowheads="1"/>
        </xdr:cNvSpPr>
      </xdr:nvSpPr>
      <xdr:spPr>
        <a:xfrm>
          <a:off x="495300" y="1647825"/>
          <a:ext cx="76200" cy="25146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17</xdr:row>
      <xdr:rowOff>95250</xdr:rowOff>
    </xdr:to>
    <xdr:sp>
      <xdr:nvSpPr>
        <xdr:cNvPr id="57" name="Text Box 1053"/>
        <xdr:cNvSpPr txBox="1">
          <a:spLocks noChangeArrowheads="1"/>
        </xdr:cNvSpPr>
      </xdr:nvSpPr>
      <xdr:spPr>
        <a:xfrm>
          <a:off x="495300" y="1647825"/>
          <a:ext cx="76200" cy="25146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17</xdr:row>
      <xdr:rowOff>95250</xdr:rowOff>
    </xdr:to>
    <xdr:sp>
      <xdr:nvSpPr>
        <xdr:cNvPr id="58" name="Text Box 1054"/>
        <xdr:cNvSpPr txBox="1">
          <a:spLocks noChangeArrowheads="1"/>
        </xdr:cNvSpPr>
      </xdr:nvSpPr>
      <xdr:spPr>
        <a:xfrm>
          <a:off x="495300" y="1647825"/>
          <a:ext cx="76200" cy="25146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17</xdr:row>
      <xdr:rowOff>95250</xdr:rowOff>
    </xdr:to>
    <xdr:sp>
      <xdr:nvSpPr>
        <xdr:cNvPr id="59" name="Text Box 1055"/>
        <xdr:cNvSpPr txBox="1">
          <a:spLocks noChangeArrowheads="1"/>
        </xdr:cNvSpPr>
      </xdr:nvSpPr>
      <xdr:spPr>
        <a:xfrm>
          <a:off x="495300" y="1647825"/>
          <a:ext cx="76200" cy="25146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17</xdr:row>
      <xdr:rowOff>95250</xdr:rowOff>
    </xdr:to>
    <xdr:sp>
      <xdr:nvSpPr>
        <xdr:cNvPr id="60" name="Text Box 1056"/>
        <xdr:cNvSpPr txBox="1">
          <a:spLocks noChangeArrowheads="1"/>
        </xdr:cNvSpPr>
      </xdr:nvSpPr>
      <xdr:spPr>
        <a:xfrm>
          <a:off x="495300" y="1647825"/>
          <a:ext cx="76200" cy="25146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17</xdr:row>
      <xdr:rowOff>95250</xdr:rowOff>
    </xdr:to>
    <xdr:sp>
      <xdr:nvSpPr>
        <xdr:cNvPr id="61" name="Text Box 1057"/>
        <xdr:cNvSpPr txBox="1">
          <a:spLocks noChangeArrowheads="1"/>
        </xdr:cNvSpPr>
      </xdr:nvSpPr>
      <xdr:spPr>
        <a:xfrm>
          <a:off x="495300" y="1647825"/>
          <a:ext cx="76200" cy="2514600"/>
        </a:xfrm>
        <a:prstGeom prst="rect">
          <a:avLst/>
        </a:prstGeom>
        <a:noFill/>
        <a:ln w="9525">
          <a:noFill/>
          <a:miter lim="800000"/>
        </a:ln>
      </xdr:spPr>
    </xdr:sp>
    <xdr:clientData/>
  </xdr:twoCellAnchor>
  <xdr:twoCellAnchor editAs="oneCell">
    <xdr:from>
      <xdr:col>0</xdr:col>
      <xdr:colOff>495300</xdr:colOff>
      <xdr:row>33</xdr:row>
      <xdr:rowOff>0</xdr:rowOff>
    </xdr:from>
    <xdr:to>
      <xdr:col>0</xdr:col>
      <xdr:colOff>571500</xdr:colOff>
      <xdr:row>42</xdr:row>
      <xdr:rowOff>161925</xdr:rowOff>
    </xdr:to>
    <xdr:sp>
      <xdr:nvSpPr>
        <xdr:cNvPr id="104" name="Text Box 1052"/>
        <xdr:cNvSpPr txBox="1">
          <a:spLocks noChangeArrowheads="1"/>
        </xdr:cNvSpPr>
      </xdr:nvSpPr>
      <xdr:spPr>
        <a:xfrm>
          <a:off x="495300" y="7724775"/>
          <a:ext cx="76200" cy="2047875"/>
        </a:xfrm>
        <a:prstGeom prst="rect">
          <a:avLst/>
        </a:prstGeom>
        <a:noFill/>
        <a:ln w="9525">
          <a:noFill/>
          <a:miter lim="800000"/>
        </a:ln>
      </xdr:spPr>
    </xdr:sp>
    <xdr:clientData/>
  </xdr:twoCellAnchor>
  <xdr:twoCellAnchor editAs="oneCell">
    <xdr:from>
      <xdr:col>0</xdr:col>
      <xdr:colOff>495300</xdr:colOff>
      <xdr:row>33</xdr:row>
      <xdr:rowOff>0</xdr:rowOff>
    </xdr:from>
    <xdr:to>
      <xdr:col>0</xdr:col>
      <xdr:colOff>571500</xdr:colOff>
      <xdr:row>42</xdr:row>
      <xdr:rowOff>161925</xdr:rowOff>
    </xdr:to>
    <xdr:sp>
      <xdr:nvSpPr>
        <xdr:cNvPr id="105" name="Text Box 1053"/>
        <xdr:cNvSpPr txBox="1">
          <a:spLocks noChangeArrowheads="1"/>
        </xdr:cNvSpPr>
      </xdr:nvSpPr>
      <xdr:spPr>
        <a:xfrm>
          <a:off x="495300" y="7724775"/>
          <a:ext cx="76200" cy="2047875"/>
        </a:xfrm>
        <a:prstGeom prst="rect">
          <a:avLst/>
        </a:prstGeom>
        <a:noFill/>
        <a:ln w="9525">
          <a:noFill/>
          <a:miter lim="800000"/>
        </a:ln>
      </xdr:spPr>
    </xdr:sp>
    <xdr:clientData/>
  </xdr:twoCellAnchor>
  <xdr:twoCellAnchor editAs="oneCell">
    <xdr:from>
      <xdr:col>0</xdr:col>
      <xdr:colOff>495300</xdr:colOff>
      <xdr:row>33</xdr:row>
      <xdr:rowOff>0</xdr:rowOff>
    </xdr:from>
    <xdr:to>
      <xdr:col>0</xdr:col>
      <xdr:colOff>571500</xdr:colOff>
      <xdr:row>42</xdr:row>
      <xdr:rowOff>161925</xdr:rowOff>
    </xdr:to>
    <xdr:sp>
      <xdr:nvSpPr>
        <xdr:cNvPr id="106" name="Text Box 1054"/>
        <xdr:cNvSpPr txBox="1">
          <a:spLocks noChangeArrowheads="1"/>
        </xdr:cNvSpPr>
      </xdr:nvSpPr>
      <xdr:spPr>
        <a:xfrm>
          <a:off x="495300" y="7724775"/>
          <a:ext cx="76200" cy="2047875"/>
        </a:xfrm>
        <a:prstGeom prst="rect">
          <a:avLst/>
        </a:prstGeom>
        <a:noFill/>
        <a:ln w="9525">
          <a:noFill/>
          <a:miter lim="800000"/>
        </a:ln>
      </xdr:spPr>
    </xdr:sp>
    <xdr:clientData/>
  </xdr:twoCellAnchor>
  <xdr:twoCellAnchor editAs="oneCell">
    <xdr:from>
      <xdr:col>0</xdr:col>
      <xdr:colOff>495300</xdr:colOff>
      <xdr:row>33</xdr:row>
      <xdr:rowOff>0</xdr:rowOff>
    </xdr:from>
    <xdr:to>
      <xdr:col>0</xdr:col>
      <xdr:colOff>571500</xdr:colOff>
      <xdr:row>42</xdr:row>
      <xdr:rowOff>161925</xdr:rowOff>
    </xdr:to>
    <xdr:sp>
      <xdr:nvSpPr>
        <xdr:cNvPr id="107" name="Text Box 1055"/>
        <xdr:cNvSpPr txBox="1">
          <a:spLocks noChangeArrowheads="1"/>
        </xdr:cNvSpPr>
      </xdr:nvSpPr>
      <xdr:spPr>
        <a:xfrm>
          <a:off x="495300" y="7724775"/>
          <a:ext cx="76200" cy="2047875"/>
        </a:xfrm>
        <a:prstGeom prst="rect">
          <a:avLst/>
        </a:prstGeom>
        <a:noFill/>
        <a:ln w="9525">
          <a:noFill/>
          <a:miter lim="800000"/>
        </a:ln>
      </xdr:spPr>
    </xdr:sp>
    <xdr:clientData/>
  </xdr:twoCellAnchor>
  <xdr:twoCellAnchor editAs="oneCell">
    <xdr:from>
      <xdr:col>0</xdr:col>
      <xdr:colOff>495300</xdr:colOff>
      <xdr:row>33</xdr:row>
      <xdr:rowOff>0</xdr:rowOff>
    </xdr:from>
    <xdr:to>
      <xdr:col>0</xdr:col>
      <xdr:colOff>571500</xdr:colOff>
      <xdr:row>42</xdr:row>
      <xdr:rowOff>161925</xdr:rowOff>
    </xdr:to>
    <xdr:sp>
      <xdr:nvSpPr>
        <xdr:cNvPr id="108" name="Text Box 1056"/>
        <xdr:cNvSpPr txBox="1">
          <a:spLocks noChangeArrowheads="1"/>
        </xdr:cNvSpPr>
      </xdr:nvSpPr>
      <xdr:spPr>
        <a:xfrm>
          <a:off x="495300" y="7724775"/>
          <a:ext cx="76200" cy="2047875"/>
        </a:xfrm>
        <a:prstGeom prst="rect">
          <a:avLst/>
        </a:prstGeom>
        <a:noFill/>
        <a:ln w="9525">
          <a:noFill/>
          <a:miter lim="800000"/>
        </a:ln>
      </xdr:spPr>
    </xdr:sp>
    <xdr:clientData/>
  </xdr:twoCellAnchor>
  <xdr:twoCellAnchor editAs="oneCell">
    <xdr:from>
      <xdr:col>0</xdr:col>
      <xdr:colOff>495300</xdr:colOff>
      <xdr:row>33</xdr:row>
      <xdr:rowOff>0</xdr:rowOff>
    </xdr:from>
    <xdr:to>
      <xdr:col>0</xdr:col>
      <xdr:colOff>571500</xdr:colOff>
      <xdr:row>42</xdr:row>
      <xdr:rowOff>161925</xdr:rowOff>
    </xdr:to>
    <xdr:sp>
      <xdr:nvSpPr>
        <xdr:cNvPr id="109" name="Text Box 1057"/>
        <xdr:cNvSpPr txBox="1">
          <a:spLocks noChangeArrowheads="1"/>
        </xdr:cNvSpPr>
      </xdr:nvSpPr>
      <xdr:spPr>
        <a:xfrm>
          <a:off x="495300" y="7724775"/>
          <a:ext cx="76200" cy="20478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18</xdr:row>
      <xdr:rowOff>66675</xdr:rowOff>
    </xdr:to>
    <xdr:sp>
      <xdr:nvSpPr>
        <xdr:cNvPr id="110" name="Text Box 1"/>
        <xdr:cNvSpPr txBox="1">
          <a:spLocks noChangeArrowheads="1"/>
        </xdr:cNvSpPr>
      </xdr:nvSpPr>
      <xdr:spPr>
        <a:xfrm>
          <a:off x="495300" y="1647825"/>
          <a:ext cx="76200" cy="271462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18</xdr:row>
      <xdr:rowOff>66675</xdr:rowOff>
    </xdr:to>
    <xdr:sp>
      <xdr:nvSpPr>
        <xdr:cNvPr id="111" name="Text Box 2"/>
        <xdr:cNvSpPr txBox="1">
          <a:spLocks noChangeArrowheads="1"/>
        </xdr:cNvSpPr>
      </xdr:nvSpPr>
      <xdr:spPr>
        <a:xfrm>
          <a:off x="495300" y="1647825"/>
          <a:ext cx="76200" cy="271462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18</xdr:row>
      <xdr:rowOff>66675</xdr:rowOff>
    </xdr:to>
    <xdr:sp>
      <xdr:nvSpPr>
        <xdr:cNvPr id="112" name="Text Box 3"/>
        <xdr:cNvSpPr txBox="1">
          <a:spLocks noChangeArrowheads="1"/>
        </xdr:cNvSpPr>
      </xdr:nvSpPr>
      <xdr:spPr>
        <a:xfrm>
          <a:off x="495300" y="1647825"/>
          <a:ext cx="76200" cy="271462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18</xdr:row>
      <xdr:rowOff>66675</xdr:rowOff>
    </xdr:to>
    <xdr:sp>
      <xdr:nvSpPr>
        <xdr:cNvPr id="113" name="Text Box 4"/>
        <xdr:cNvSpPr txBox="1">
          <a:spLocks noChangeArrowheads="1"/>
        </xdr:cNvSpPr>
      </xdr:nvSpPr>
      <xdr:spPr>
        <a:xfrm>
          <a:off x="495300" y="1647825"/>
          <a:ext cx="76200" cy="271462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18</xdr:row>
      <xdr:rowOff>66675</xdr:rowOff>
    </xdr:to>
    <xdr:sp>
      <xdr:nvSpPr>
        <xdr:cNvPr id="114" name="Text Box 5"/>
        <xdr:cNvSpPr txBox="1">
          <a:spLocks noChangeArrowheads="1"/>
        </xdr:cNvSpPr>
      </xdr:nvSpPr>
      <xdr:spPr>
        <a:xfrm>
          <a:off x="495300" y="1647825"/>
          <a:ext cx="76200" cy="271462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18</xdr:row>
      <xdr:rowOff>66675</xdr:rowOff>
    </xdr:to>
    <xdr:sp>
      <xdr:nvSpPr>
        <xdr:cNvPr id="115" name="Text Box 6"/>
        <xdr:cNvSpPr txBox="1">
          <a:spLocks noChangeArrowheads="1"/>
        </xdr:cNvSpPr>
      </xdr:nvSpPr>
      <xdr:spPr>
        <a:xfrm>
          <a:off x="495300" y="1647825"/>
          <a:ext cx="76200" cy="271462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15</xdr:row>
      <xdr:rowOff>123825</xdr:rowOff>
    </xdr:to>
    <xdr:sp>
      <xdr:nvSpPr>
        <xdr:cNvPr id="116" name="Text Box 1052"/>
        <xdr:cNvSpPr txBox="1">
          <a:spLocks noChangeArrowheads="1"/>
        </xdr:cNvSpPr>
      </xdr:nvSpPr>
      <xdr:spPr>
        <a:xfrm>
          <a:off x="495300" y="1647825"/>
          <a:ext cx="76200" cy="20859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15</xdr:row>
      <xdr:rowOff>123825</xdr:rowOff>
    </xdr:to>
    <xdr:sp>
      <xdr:nvSpPr>
        <xdr:cNvPr id="117" name="Text Box 1053"/>
        <xdr:cNvSpPr txBox="1">
          <a:spLocks noChangeArrowheads="1"/>
        </xdr:cNvSpPr>
      </xdr:nvSpPr>
      <xdr:spPr>
        <a:xfrm>
          <a:off x="495300" y="1647825"/>
          <a:ext cx="76200" cy="20859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15</xdr:row>
      <xdr:rowOff>123825</xdr:rowOff>
    </xdr:to>
    <xdr:sp>
      <xdr:nvSpPr>
        <xdr:cNvPr id="118" name="Text Box 1054"/>
        <xdr:cNvSpPr txBox="1">
          <a:spLocks noChangeArrowheads="1"/>
        </xdr:cNvSpPr>
      </xdr:nvSpPr>
      <xdr:spPr>
        <a:xfrm>
          <a:off x="495300" y="1647825"/>
          <a:ext cx="76200" cy="20859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15</xdr:row>
      <xdr:rowOff>123825</xdr:rowOff>
    </xdr:to>
    <xdr:sp>
      <xdr:nvSpPr>
        <xdr:cNvPr id="119" name="Text Box 1055"/>
        <xdr:cNvSpPr txBox="1">
          <a:spLocks noChangeArrowheads="1"/>
        </xdr:cNvSpPr>
      </xdr:nvSpPr>
      <xdr:spPr>
        <a:xfrm>
          <a:off x="495300" y="1647825"/>
          <a:ext cx="76200" cy="20859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15</xdr:row>
      <xdr:rowOff>123825</xdr:rowOff>
    </xdr:to>
    <xdr:sp>
      <xdr:nvSpPr>
        <xdr:cNvPr id="120" name="Text Box 1056"/>
        <xdr:cNvSpPr txBox="1">
          <a:spLocks noChangeArrowheads="1"/>
        </xdr:cNvSpPr>
      </xdr:nvSpPr>
      <xdr:spPr>
        <a:xfrm>
          <a:off x="495300" y="1647825"/>
          <a:ext cx="76200" cy="20859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15</xdr:row>
      <xdr:rowOff>123825</xdr:rowOff>
    </xdr:to>
    <xdr:sp>
      <xdr:nvSpPr>
        <xdr:cNvPr id="121" name="Text Box 1057"/>
        <xdr:cNvSpPr txBox="1">
          <a:spLocks noChangeArrowheads="1"/>
        </xdr:cNvSpPr>
      </xdr:nvSpPr>
      <xdr:spPr>
        <a:xfrm>
          <a:off x="495300" y="1647825"/>
          <a:ext cx="76200" cy="20859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20</xdr:row>
      <xdr:rowOff>28575</xdr:rowOff>
    </xdr:to>
    <xdr:sp>
      <xdr:nvSpPr>
        <xdr:cNvPr id="122" name="Text Box 1"/>
        <xdr:cNvSpPr txBox="1">
          <a:spLocks noChangeArrowheads="1"/>
        </xdr:cNvSpPr>
      </xdr:nvSpPr>
      <xdr:spPr>
        <a:xfrm>
          <a:off x="495300" y="1647825"/>
          <a:ext cx="76200" cy="313372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20</xdr:row>
      <xdr:rowOff>28575</xdr:rowOff>
    </xdr:to>
    <xdr:sp>
      <xdr:nvSpPr>
        <xdr:cNvPr id="123" name="Text Box 2"/>
        <xdr:cNvSpPr txBox="1">
          <a:spLocks noChangeArrowheads="1"/>
        </xdr:cNvSpPr>
      </xdr:nvSpPr>
      <xdr:spPr>
        <a:xfrm>
          <a:off x="495300" y="1647825"/>
          <a:ext cx="76200" cy="313372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20</xdr:row>
      <xdr:rowOff>28575</xdr:rowOff>
    </xdr:to>
    <xdr:sp>
      <xdr:nvSpPr>
        <xdr:cNvPr id="124" name="Text Box 3"/>
        <xdr:cNvSpPr txBox="1">
          <a:spLocks noChangeArrowheads="1"/>
        </xdr:cNvSpPr>
      </xdr:nvSpPr>
      <xdr:spPr>
        <a:xfrm>
          <a:off x="495300" y="1647825"/>
          <a:ext cx="76200" cy="313372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20</xdr:row>
      <xdr:rowOff>28575</xdr:rowOff>
    </xdr:to>
    <xdr:sp>
      <xdr:nvSpPr>
        <xdr:cNvPr id="125" name="Text Box 4"/>
        <xdr:cNvSpPr txBox="1">
          <a:spLocks noChangeArrowheads="1"/>
        </xdr:cNvSpPr>
      </xdr:nvSpPr>
      <xdr:spPr>
        <a:xfrm>
          <a:off x="495300" y="1647825"/>
          <a:ext cx="76200" cy="313372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20</xdr:row>
      <xdr:rowOff>28575</xdr:rowOff>
    </xdr:to>
    <xdr:sp>
      <xdr:nvSpPr>
        <xdr:cNvPr id="126" name="Text Box 5"/>
        <xdr:cNvSpPr txBox="1">
          <a:spLocks noChangeArrowheads="1"/>
        </xdr:cNvSpPr>
      </xdr:nvSpPr>
      <xdr:spPr>
        <a:xfrm>
          <a:off x="495300" y="1647825"/>
          <a:ext cx="76200" cy="313372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20</xdr:row>
      <xdr:rowOff>28575</xdr:rowOff>
    </xdr:to>
    <xdr:sp>
      <xdr:nvSpPr>
        <xdr:cNvPr id="127" name="Text Box 6"/>
        <xdr:cNvSpPr txBox="1">
          <a:spLocks noChangeArrowheads="1"/>
        </xdr:cNvSpPr>
      </xdr:nvSpPr>
      <xdr:spPr>
        <a:xfrm>
          <a:off x="495300" y="1647825"/>
          <a:ext cx="76200" cy="313372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17</xdr:row>
      <xdr:rowOff>9525</xdr:rowOff>
    </xdr:to>
    <xdr:sp>
      <xdr:nvSpPr>
        <xdr:cNvPr id="128" name="Text Box 1052"/>
        <xdr:cNvSpPr txBox="1">
          <a:spLocks noChangeArrowheads="1"/>
        </xdr:cNvSpPr>
      </xdr:nvSpPr>
      <xdr:spPr>
        <a:xfrm>
          <a:off x="495300" y="1647825"/>
          <a:ext cx="76200" cy="24288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17</xdr:row>
      <xdr:rowOff>9525</xdr:rowOff>
    </xdr:to>
    <xdr:sp>
      <xdr:nvSpPr>
        <xdr:cNvPr id="129" name="Text Box 1053"/>
        <xdr:cNvSpPr txBox="1">
          <a:spLocks noChangeArrowheads="1"/>
        </xdr:cNvSpPr>
      </xdr:nvSpPr>
      <xdr:spPr>
        <a:xfrm>
          <a:off x="495300" y="1647825"/>
          <a:ext cx="76200" cy="24288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17</xdr:row>
      <xdr:rowOff>9525</xdr:rowOff>
    </xdr:to>
    <xdr:sp>
      <xdr:nvSpPr>
        <xdr:cNvPr id="130" name="Text Box 1054"/>
        <xdr:cNvSpPr txBox="1">
          <a:spLocks noChangeArrowheads="1"/>
        </xdr:cNvSpPr>
      </xdr:nvSpPr>
      <xdr:spPr>
        <a:xfrm>
          <a:off x="495300" y="1647825"/>
          <a:ext cx="76200" cy="24288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17</xdr:row>
      <xdr:rowOff>9525</xdr:rowOff>
    </xdr:to>
    <xdr:sp>
      <xdr:nvSpPr>
        <xdr:cNvPr id="131" name="Text Box 1055"/>
        <xdr:cNvSpPr txBox="1">
          <a:spLocks noChangeArrowheads="1"/>
        </xdr:cNvSpPr>
      </xdr:nvSpPr>
      <xdr:spPr>
        <a:xfrm>
          <a:off x="495300" y="1647825"/>
          <a:ext cx="76200" cy="24288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17</xdr:row>
      <xdr:rowOff>9525</xdr:rowOff>
    </xdr:to>
    <xdr:sp>
      <xdr:nvSpPr>
        <xdr:cNvPr id="132" name="Text Box 1056"/>
        <xdr:cNvSpPr txBox="1">
          <a:spLocks noChangeArrowheads="1"/>
        </xdr:cNvSpPr>
      </xdr:nvSpPr>
      <xdr:spPr>
        <a:xfrm>
          <a:off x="495300" y="1647825"/>
          <a:ext cx="76200" cy="24288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17</xdr:row>
      <xdr:rowOff>9525</xdr:rowOff>
    </xdr:to>
    <xdr:sp>
      <xdr:nvSpPr>
        <xdr:cNvPr id="133" name="Text Box 1057"/>
        <xdr:cNvSpPr txBox="1">
          <a:spLocks noChangeArrowheads="1"/>
        </xdr:cNvSpPr>
      </xdr:nvSpPr>
      <xdr:spPr>
        <a:xfrm>
          <a:off x="495300" y="1647825"/>
          <a:ext cx="76200" cy="24288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18</xdr:row>
      <xdr:rowOff>161925</xdr:rowOff>
    </xdr:to>
    <xdr:sp>
      <xdr:nvSpPr>
        <xdr:cNvPr id="134" name="Text Box 1"/>
        <xdr:cNvSpPr txBox="1">
          <a:spLocks noChangeArrowheads="1"/>
        </xdr:cNvSpPr>
      </xdr:nvSpPr>
      <xdr:spPr>
        <a:xfrm>
          <a:off x="495300" y="1647825"/>
          <a:ext cx="76200" cy="28098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18</xdr:row>
      <xdr:rowOff>161925</xdr:rowOff>
    </xdr:to>
    <xdr:sp>
      <xdr:nvSpPr>
        <xdr:cNvPr id="135" name="Text Box 2"/>
        <xdr:cNvSpPr txBox="1">
          <a:spLocks noChangeArrowheads="1"/>
        </xdr:cNvSpPr>
      </xdr:nvSpPr>
      <xdr:spPr>
        <a:xfrm>
          <a:off x="495300" y="1647825"/>
          <a:ext cx="76200" cy="28098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18</xdr:row>
      <xdr:rowOff>161925</xdr:rowOff>
    </xdr:to>
    <xdr:sp>
      <xdr:nvSpPr>
        <xdr:cNvPr id="136" name="Text Box 3"/>
        <xdr:cNvSpPr txBox="1">
          <a:spLocks noChangeArrowheads="1"/>
        </xdr:cNvSpPr>
      </xdr:nvSpPr>
      <xdr:spPr>
        <a:xfrm>
          <a:off x="495300" y="1647825"/>
          <a:ext cx="76200" cy="28098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18</xdr:row>
      <xdr:rowOff>161925</xdr:rowOff>
    </xdr:to>
    <xdr:sp>
      <xdr:nvSpPr>
        <xdr:cNvPr id="137" name="Text Box 4"/>
        <xdr:cNvSpPr txBox="1">
          <a:spLocks noChangeArrowheads="1"/>
        </xdr:cNvSpPr>
      </xdr:nvSpPr>
      <xdr:spPr>
        <a:xfrm>
          <a:off x="495300" y="1647825"/>
          <a:ext cx="76200" cy="28098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18</xdr:row>
      <xdr:rowOff>161925</xdr:rowOff>
    </xdr:to>
    <xdr:sp>
      <xdr:nvSpPr>
        <xdr:cNvPr id="138" name="Text Box 5"/>
        <xdr:cNvSpPr txBox="1">
          <a:spLocks noChangeArrowheads="1"/>
        </xdr:cNvSpPr>
      </xdr:nvSpPr>
      <xdr:spPr>
        <a:xfrm>
          <a:off x="495300" y="1647825"/>
          <a:ext cx="76200" cy="28098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18</xdr:row>
      <xdr:rowOff>161925</xdr:rowOff>
    </xdr:to>
    <xdr:sp>
      <xdr:nvSpPr>
        <xdr:cNvPr id="139" name="Text Box 6"/>
        <xdr:cNvSpPr txBox="1">
          <a:spLocks noChangeArrowheads="1"/>
        </xdr:cNvSpPr>
      </xdr:nvSpPr>
      <xdr:spPr>
        <a:xfrm>
          <a:off x="495300" y="1647825"/>
          <a:ext cx="76200" cy="2809875"/>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16</xdr:row>
      <xdr:rowOff>19050</xdr:rowOff>
    </xdr:to>
    <xdr:sp>
      <xdr:nvSpPr>
        <xdr:cNvPr id="140" name="Text Box 1052"/>
        <xdr:cNvSpPr txBox="1">
          <a:spLocks noChangeArrowheads="1"/>
        </xdr:cNvSpPr>
      </xdr:nvSpPr>
      <xdr:spPr>
        <a:xfrm>
          <a:off x="495300" y="1647825"/>
          <a:ext cx="76200" cy="22098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16</xdr:row>
      <xdr:rowOff>19050</xdr:rowOff>
    </xdr:to>
    <xdr:sp>
      <xdr:nvSpPr>
        <xdr:cNvPr id="141" name="Text Box 1053"/>
        <xdr:cNvSpPr txBox="1">
          <a:spLocks noChangeArrowheads="1"/>
        </xdr:cNvSpPr>
      </xdr:nvSpPr>
      <xdr:spPr>
        <a:xfrm>
          <a:off x="495300" y="1647825"/>
          <a:ext cx="76200" cy="22098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16</xdr:row>
      <xdr:rowOff>19050</xdr:rowOff>
    </xdr:to>
    <xdr:sp>
      <xdr:nvSpPr>
        <xdr:cNvPr id="142" name="Text Box 1054"/>
        <xdr:cNvSpPr txBox="1">
          <a:spLocks noChangeArrowheads="1"/>
        </xdr:cNvSpPr>
      </xdr:nvSpPr>
      <xdr:spPr>
        <a:xfrm>
          <a:off x="495300" y="1647825"/>
          <a:ext cx="76200" cy="22098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16</xdr:row>
      <xdr:rowOff>19050</xdr:rowOff>
    </xdr:to>
    <xdr:sp>
      <xdr:nvSpPr>
        <xdr:cNvPr id="143" name="Text Box 1055"/>
        <xdr:cNvSpPr txBox="1">
          <a:spLocks noChangeArrowheads="1"/>
        </xdr:cNvSpPr>
      </xdr:nvSpPr>
      <xdr:spPr>
        <a:xfrm>
          <a:off x="495300" y="1647825"/>
          <a:ext cx="76200" cy="22098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16</xdr:row>
      <xdr:rowOff>19050</xdr:rowOff>
    </xdr:to>
    <xdr:sp>
      <xdr:nvSpPr>
        <xdr:cNvPr id="144" name="Text Box 1056"/>
        <xdr:cNvSpPr txBox="1">
          <a:spLocks noChangeArrowheads="1"/>
        </xdr:cNvSpPr>
      </xdr:nvSpPr>
      <xdr:spPr>
        <a:xfrm>
          <a:off x="495300" y="1647825"/>
          <a:ext cx="76200" cy="22098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16</xdr:row>
      <xdr:rowOff>19050</xdr:rowOff>
    </xdr:to>
    <xdr:sp>
      <xdr:nvSpPr>
        <xdr:cNvPr id="145" name="Text Box 1057"/>
        <xdr:cNvSpPr txBox="1">
          <a:spLocks noChangeArrowheads="1"/>
        </xdr:cNvSpPr>
      </xdr:nvSpPr>
      <xdr:spPr>
        <a:xfrm>
          <a:off x="495300" y="1647825"/>
          <a:ext cx="76200" cy="22098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20</xdr:row>
      <xdr:rowOff>209550</xdr:rowOff>
    </xdr:to>
    <xdr:sp>
      <xdr:nvSpPr>
        <xdr:cNvPr id="146" name="Text Box 1"/>
        <xdr:cNvSpPr txBox="1">
          <a:spLocks noChangeArrowheads="1"/>
        </xdr:cNvSpPr>
      </xdr:nvSpPr>
      <xdr:spPr>
        <a:xfrm>
          <a:off x="495300" y="1647825"/>
          <a:ext cx="76200" cy="33147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20</xdr:row>
      <xdr:rowOff>209550</xdr:rowOff>
    </xdr:to>
    <xdr:sp>
      <xdr:nvSpPr>
        <xdr:cNvPr id="147" name="Text Box 2"/>
        <xdr:cNvSpPr txBox="1">
          <a:spLocks noChangeArrowheads="1"/>
        </xdr:cNvSpPr>
      </xdr:nvSpPr>
      <xdr:spPr>
        <a:xfrm>
          <a:off x="495300" y="1647825"/>
          <a:ext cx="76200" cy="33147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20</xdr:row>
      <xdr:rowOff>209550</xdr:rowOff>
    </xdr:to>
    <xdr:sp>
      <xdr:nvSpPr>
        <xdr:cNvPr id="148" name="Text Box 3"/>
        <xdr:cNvSpPr txBox="1">
          <a:spLocks noChangeArrowheads="1"/>
        </xdr:cNvSpPr>
      </xdr:nvSpPr>
      <xdr:spPr>
        <a:xfrm>
          <a:off x="495300" y="1647825"/>
          <a:ext cx="76200" cy="33147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20</xdr:row>
      <xdr:rowOff>209550</xdr:rowOff>
    </xdr:to>
    <xdr:sp>
      <xdr:nvSpPr>
        <xdr:cNvPr id="149" name="Text Box 4"/>
        <xdr:cNvSpPr txBox="1">
          <a:spLocks noChangeArrowheads="1"/>
        </xdr:cNvSpPr>
      </xdr:nvSpPr>
      <xdr:spPr>
        <a:xfrm>
          <a:off x="495300" y="1647825"/>
          <a:ext cx="76200" cy="33147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20</xdr:row>
      <xdr:rowOff>209550</xdr:rowOff>
    </xdr:to>
    <xdr:sp>
      <xdr:nvSpPr>
        <xdr:cNvPr id="150" name="Text Box 5"/>
        <xdr:cNvSpPr txBox="1">
          <a:spLocks noChangeArrowheads="1"/>
        </xdr:cNvSpPr>
      </xdr:nvSpPr>
      <xdr:spPr>
        <a:xfrm>
          <a:off x="495300" y="1647825"/>
          <a:ext cx="76200" cy="33147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20</xdr:row>
      <xdr:rowOff>209550</xdr:rowOff>
    </xdr:to>
    <xdr:sp>
      <xdr:nvSpPr>
        <xdr:cNvPr id="151" name="Text Box 6"/>
        <xdr:cNvSpPr txBox="1">
          <a:spLocks noChangeArrowheads="1"/>
        </xdr:cNvSpPr>
      </xdr:nvSpPr>
      <xdr:spPr>
        <a:xfrm>
          <a:off x="495300" y="1647825"/>
          <a:ext cx="76200" cy="33147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17</xdr:row>
      <xdr:rowOff>95250</xdr:rowOff>
    </xdr:to>
    <xdr:sp>
      <xdr:nvSpPr>
        <xdr:cNvPr id="152" name="Text Box 1052"/>
        <xdr:cNvSpPr txBox="1">
          <a:spLocks noChangeArrowheads="1"/>
        </xdr:cNvSpPr>
      </xdr:nvSpPr>
      <xdr:spPr>
        <a:xfrm>
          <a:off x="495300" y="1647825"/>
          <a:ext cx="76200" cy="25146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17</xdr:row>
      <xdr:rowOff>95250</xdr:rowOff>
    </xdr:to>
    <xdr:sp>
      <xdr:nvSpPr>
        <xdr:cNvPr id="153" name="Text Box 1053"/>
        <xdr:cNvSpPr txBox="1">
          <a:spLocks noChangeArrowheads="1"/>
        </xdr:cNvSpPr>
      </xdr:nvSpPr>
      <xdr:spPr>
        <a:xfrm>
          <a:off x="495300" y="1647825"/>
          <a:ext cx="76200" cy="25146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17</xdr:row>
      <xdr:rowOff>95250</xdr:rowOff>
    </xdr:to>
    <xdr:sp>
      <xdr:nvSpPr>
        <xdr:cNvPr id="154" name="Text Box 1054"/>
        <xdr:cNvSpPr txBox="1">
          <a:spLocks noChangeArrowheads="1"/>
        </xdr:cNvSpPr>
      </xdr:nvSpPr>
      <xdr:spPr>
        <a:xfrm>
          <a:off x="495300" y="1647825"/>
          <a:ext cx="76200" cy="25146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17</xdr:row>
      <xdr:rowOff>95250</xdr:rowOff>
    </xdr:to>
    <xdr:sp>
      <xdr:nvSpPr>
        <xdr:cNvPr id="155" name="Text Box 1055"/>
        <xdr:cNvSpPr txBox="1">
          <a:spLocks noChangeArrowheads="1"/>
        </xdr:cNvSpPr>
      </xdr:nvSpPr>
      <xdr:spPr>
        <a:xfrm>
          <a:off x="495300" y="1647825"/>
          <a:ext cx="76200" cy="25146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17</xdr:row>
      <xdr:rowOff>95250</xdr:rowOff>
    </xdr:to>
    <xdr:sp>
      <xdr:nvSpPr>
        <xdr:cNvPr id="156" name="Text Box 1056"/>
        <xdr:cNvSpPr txBox="1">
          <a:spLocks noChangeArrowheads="1"/>
        </xdr:cNvSpPr>
      </xdr:nvSpPr>
      <xdr:spPr>
        <a:xfrm>
          <a:off x="495300" y="1647825"/>
          <a:ext cx="76200" cy="2514600"/>
        </a:xfrm>
        <a:prstGeom prst="rect">
          <a:avLst/>
        </a:prstGeom>
        <a:noFill/>
        <a:ln w="9525">
          <a:noFill/>
          <a:miter lim="800000"/>
        </a:ln>
      </xdr:spPr>
    </xdr:sp>
    <xdr:clientData/>
  </xdr:twoCellAnchor>
  <xdr:twoCellAnchor editAs="oneCell">
    <xdr:from>
      <xdr:col>0</xdr:col>
      <xdr:colOff>495300</xdr:colOff>
      <xdr:row>6</xdr:row>
      <xdr:rowOff>0</xdr:rowOff>
    </xdr:from>
    <xdr:to>
      <xdr:col>0</xdr:col>
      <xdr:colOff>571500</xdr:colOff>
      <xdr:row>17</xdr:row>
      <xdr:rowOff>95250</xdr:rowOff>
    </xdr:to>
    <xdr:sp>
      <xdr:nvSpPr>
        <xdr:cNvPr id="157" name="Text Box 1057"/>
        <xdr:cNvSpPr txBox="1">
          <a:spLocks noChangeArrowheads="1"/>
        </xdr:cNvSpPr>
      </xdr:nvSpPr>
      <xdr:spPr>
        <a:xfrm>
          <a:off x="495300" y="1647825"/>
          <a:ext cx="76200" cy="2514600"/>
        </a:xfrm>
        <a:prstGeom prst="rect">
          <a:avLst/>
        </a:prstGeom>
        <a:noFill/>
        <a:ln w="9525">
          <a:noFill/>
          <a:miter lim="800000"/>
        </a:ln>
      </xdr:spPr>
    </xdr:sp>
    <xdr:clientData/>
  </xdr:twoCellAnchor>
  <xdr:twoCellAnchor editAs="oneCell">
    <xdr:from>
      <xdr:col>0</xdr:col>
      <xdr:colOff>496570</xdr:colOff>
      <xdr:row>6</xdr:row>
      <xdr:rowOff>0</xdr:rowOff>
    </xdr:from>
    <xdr:to>
      <xdr:col>0</xdr:col>
      <xdr:colOff>570230</xdr:colOff>
      <xdr:row>18</xdr:row>
      <xdr:rowOff>66040</xdr:rowOff>
    </xdr:to>
    <xdr:sp>
      <xdr:nvSpPr>
        <xdr:cNvPr id="2" name="Text Box 1"/>
        <xdr:cNvSpPr txBox="1"/>
      </xdr:nvSpPr>
      <xdr:spPr>
        <a:xfrm>
          <a:off x="496570" y="1647825"/>
          <a:ext cx="73660" cy="271399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18</xdr:row>
      <xdr:rowOff>66040</xdr:rowOff>
    </xdr:to>
    <xdr:sp>
      <xdr:nvSpPr>
        <xdr:cNvPr id="3" name="Text Box 2"/>
        <xdr:cNvSpPr txBox="1"/>
      </xdr:nvSpPr>
      <xdr:spPr>
        <a:xfrm>
          <a:off x="496570" y="1647825"/>
          <a:ext cx="73660" cy="271399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18</xdr:row>
      <xdr:rowOff>66040</xdr:rowOff>
    </xdr:to>
    <xdr:sp>
      <xdr:nvSpPr>
        <xdr:cNvPr id="4" name="Text Box 3"/>
        <xdr:cNvSpPr txBox="1"/>
      </xdr:nvSpPr>
      <xdr:spPr>
        <a:xfrm>
          <a:off x="496570" y="1647825"/>
          <a:ext cx="73660" cy="271399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18</xdr:row>
      <xdr:rowOff>66040</xdr:rowOff>
    </xdr:to>
    <xdr:sp>
      <xdr:nvSpPr>
        <xdr:cNvPr id="5" name="Text Box 4"/>
        <xdr:cNvSpPr txBox="1"/>
      </xdr:nvSpPr>
      <xdr:spPr>
        <a:xfrm>
          <a:off x="496570" y="1647825"/>
          <a:ext cx="73660" cy="271399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18</xdr:row>
      <xdr:rowOff>66040</xdr:rowOff>
    </xdr:to>
    <xdr:sp>
      <xdr:nvSpPr>
        <xdr:cNvPr id="6" name="Text Box 5"/>
        <xdr:cNvSpPr txBox="1"/>
      </xdr:nvSpPr>
      <xdr:spPr>
        <a:xfrm>
          <a:off x="496570" y="1647825"/>
          <a:ext cx="73660" cy="271399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18</xdr:row>
      <xdr:rowOff>66040</xdr:rowOff>
    </xdr:to>
    <xdr:sp>
      <xdr:nvSpPr>
        <xdr:cNvPr id="7" name="Text Box 6"/>
        <xdr:cNvSpPr txBox="1"/>
      </xdr:nvSpPr>
      <xdr:spPr>
        <a:xfrm>
          <a:off x="496570" y="1647825"/>
          <a:ext cx="73660" cy="271399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15</xdr:row>
      <xdr:rowOff>123825</xdr:rowOff>
    </xdr:to>
    <xdr:sp>
      <xdr:nvSpPr>
        <xdr:cNvPr id="8" name="Text Box 1052"/>
        <xdr:cNvSpPr txBox="1"/>
      </xdr:nvSpPr>
      <xdr:spPr>
        <a:xfrm>
          <a:off x="496570" y="1647825"/>
          <a:ext cx="73660" cy="208597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15</xdr:row>
      <xdr:rowOff>123825</xdr:rowOff>
    </xdr:to>
    <xdr:sp>
      <xdr:nvSpPr>
        <xdr:cNvPr id="9" name="Text Box 1053"/>
        <xdr:cNvSpPr txBox="1"/>
      </xdr:nvSpPr>
      <xdr:spPr>
        <a:xfrm>
          <a:off x="496570" y="1647825"/>
          <a:ext cx="73660" cy="208597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15</xdr:row>
      <xdr:rowOff>123825</xdr:rowOff>
    </xdr:to>
    <xdr:sp>
      <xdr:nvSpPr>
        <xdr:cNvPr id="10" name="Text Box 1054"/>
        <xdr:cNvSpPr txBox="1"/>
      </xdr:nvSpPr>
      <xdr:spPr>
        <a:xfrm>
          <a:off x="496570" y="1647825"/>
          <a:ext cx="73660" cy="208597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15</xdr:row>
      <xdr:rowOff>123825</xdr:rowOff>
    </xdr:to>
    <xdr:sp>
      <xdr:nvSpPr>
        <xdr:cNvPr id="11" name="Text Box 1055"/>
        <xdr:cNvSpPr txBox="1"/>
      </xdr:nvSpPr>
      <xdr:spPr>
        <a:xfrm>
          <a:off x="496570" y="1647825"/>
          <a:ext cx="73660" cy="208597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15</xdr:row>
      <xdr:rowOff>123825</xdr:rowOff>
    </xdr:to>
    <xdr:sp>
      <xdr:nvSpPr>
        <xdr:cNvPr id="12" name="Text Box 1056"/>
        <xdr:cNvSpPr txBox="1"/>
      </xdr:nvSpPr>
      <xdr:spPr>
        <a:xfrm>
          <a:off x="496570" y="1647825"/>
          <a:ext cx="73660" cy="208597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15</xdr:row>
      <xdr:rowOff>123825</xdr:rowOff>
    </xdr:to>
    <xdr:sp>
      <xdr:nvSpPr>
        <xdr:cNvPr id="13" name="Text Box 1057"/>
        <xdr:cNvSpPr txBox="1"/>
      </xdr:nvSpPr>
      <xdr:spPr>
        <a:xfrm>
          <a:off x="496570" y="1647825"/>
          <a:ext cx="73660" cy="208597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20</xdr:row>
      <xdr:rowOff>29210</xdr:rowOff>
    </xdr:to>
    <xdr:sp>
      <xdr:nvSpPr>
        <xdr:cNvPr id="62" name="Text Box 1"/>
        <xdr:cNvSpPr txBox="1"/>
      </xdr:nvSpPr>
      <xdr:spPr>
        <a:xfrm>
          <a:off x="496570" y="1647825"/>
          <a:ext cx="73660" cy="313436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20</xdr:row>
      <xdr:rowOff>29210</xdr:rowOff>
    </xdr:to>
    <xdr:sp>
      <xdr:nvSpPr>
        <xdr:cNvPr id="63" name="Text Box 2"/>
        <xdr:cNvSpPr txBox="1"/>
      </xdr:nvSpPr>
      <xdr:spPr>
        <a:xfrm>
          <a:off x="496570" y="1647825"/>
          <a:ext cx="73660" cy="313436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20</xdr:row>
      <xdr:rowOff>29210</xdr:rowOff>
    </xdr:to>
    <xdr:sp>
      <xdr:nvSpPr>
        <xdr:cNvPr id="64" name="Text Box 3"/>
        <xdr:cNvSpPr txBox="1"/>
      </xdr:nvSpPr>
      <xdr:spPr>
        <a:xfrm>
          <a:off x="496570" y="1647825"/>
          <a:ext cx="73660" cy="313436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20</xdr:row>
      <xdr:rowOff>29210</xdr:rowOff>
    </xdr:to>
    <xdr:sp>
      <xdr:nvSpPr>
        <xdr:cNvPr id="65" name="Text Box 4"/>
        <xdr:cNvSpPr txBox="1"/>
      </xdr:nvSpPr>
      <xdr:spPr>
        <a:xfrm>
          <a:off x="496570" y="1647825"/>
          <a:ext cx="73660" cy="313436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20</xdr:row>
      <xdr:rowOff>29210</xdr:rowOff>
    </xdr:to>
    <xdr:sp>
      <xdr:nvSpPr>
        <xdr:cNvPr id="66" name="Text Box 5"/>
        <xdr:cNvSpPr txBox="1"/>
      </xdr:nvSpPr>
      <xdr:spPr>
        <a:xfrm>
          <a:off x="496570" y="1647825"/>
          <a:ext cx="73660" cy="313436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20</xdr:row>
      <xdr:rowOff>29210</xdr:rowOff>
    </xdr:to>
    <xdr:sp>
      <xdr:nvSpPr>
        <xdr:cNvPr id="67" name="Text Box 6"/>
        <xdr:cNvSpPr txBox="1"/>
      </xdr:nvSpPr>
      <xdr:spPr>
        <a:xfrm>
          <a:off x="496570" y="1647825"/>
          <a:ext cx="73660" cy="313436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17</xdr:row>
      <xdr:rowOff>9525</xdr:rowOff>
    </xdr:to>
    <xdr:sp>
      <xdr:nvSpPr>
        <xdr:cNvPr id="68" name="Text Box 1052"/>
        <xdr:cNvSpPr txBox="1"/>
      </xdr:nvSpPr>
      <xdr:spPr>
        <a:xfrm>
          <a:off x="496570" y="1647825"/>
          <a:ext cx="73660" cy="242887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17</xdr:row>
      <xdr:rowOff>9525</xdr:rowOff>
    </xdr:to>
    <xdr:sp>
      <xdr:nvSpPr>
        <xdr:cNvPr id="69" name="Text Box 1053"/>
        <xdr:cNvSpPr txBox="1"/>
      </xdr:nvSpPr>
      <xdr:spPr>
        <a:xfrm>
          <a:off x="496570" y="1647825"/>
          <a:ext cx="73660" cy="242887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17</xdr:row>
      <xdr:rowOff>9525</xdr:rowOff>
    </xdr:to>
    <xdr:sp>
      <xdr:nvSpPr>
        <xdr:cNvPr id="70" name="Text Box 1054"/>
        <xdr:cNvSpPr txBox="1"/>
      </xdr:nvSpPr>
      <xdr:spPr>
        <a:xfrm>
          <a:off x="496570" y="1647825"/>
          <a:ext cx="73660" cy="242887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17</xdr:row>
      <xdr:rowOff>9525</xdr:rowOff>
    </xdr:to>
    <xdr:sp>
      <xdr:nvSpPr>
        <xdr:cNvPr id="71" name="Text Box 1055"/>
        <xdr:cNvSpPr txBox="1"/>
      </xdr:nvSpPr>
      <xdr:spPr>
        <a:xfrm>
          <a:off x="496570" y="1647825"/>
          <a:ext cx="73660" cy="242887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17</xdr:row>
      <xdr:rowOff>9525</xdr:rowOff>
    </xdr:to>
    <xdr:sp>
      <xdr:nvSpPr>
        <xdr:cNvPr id="72" name="Text Box 1056"/>
        <xdr:cNvSpPr txBox="1"/>
      </xdr:nvSpPr>
      <xdr:spPr>
        <a:xfrm>
          <a:off x="496570" y="1647825"/>
          <a:ext cx="73660" cy="242887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17</xdr:row>
      <xdr:rowOff>9525</xdr:rowOff>
    </xdr:to>
    <xdr:sp>
      <xdr:nvSpPr>
        <xdr:cNvPr id="73" name="Text Box 1057"/>
        <xdr:cNvSpPr txBox="1"/>
      </xdr:nvSpPr>
      <xdr:spPr>
        <a:xfrm>
          <a:off x="496570" y="1647825"/>
          <a:ext cx="73660" cy="242887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18</xdr:row>
      <xdr:rowOff>162560</xdr:rowOff>
    </xdr:to>
    <xdr:sp>
      <xdr:nvSpPr>
        <xdr:cNvPr id="74" name="Text Box 1"/>
        <xdr:cNvSpPr txBox="1"/>
      </xdr:nvSpPr>
      <xdr:spPr>
        <a:xfrm>
          <a:off x="496570" y="1647825"/>
          <a:ext cx="73660" cy="281051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18</xdr:row>
      <xdr:rowOff>162560</xdr:rowOff>
    </xdr:to>
    <xdr:sp>
      <xdr:nvSpPr>
        <xdr:cNvPr id="75" name="Text Box 2"/>
        <xdr:cNvSpPr txBox="1"/>
      </xdr:nvSpPr>
      <xdr:spPr>
        <a:xfrm>
          <a:off x="496570" y="1647825"/>
          <a:ext cx="73660" cy="281051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18</xdr:row>
      <xdr:rowOff>162560</xdr:rowOff>
    </xdr:to>
    <xdr:sp>
      <xdr:nvSpPr>
        <xdr:cNvPr id="76" name="Text Box 3"/>
        <xdr:cNvSpPr txBox="1"/>
      </xdr:nvSpPr>
      <xdr:spPr>
        <a:xfrm>
          <a:off x="496570" y="1647825"/>
          <a:ext cx="73660" cy="281051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18</xdr:row>
      <xdr:rowOff>162560</xdr:rowOff>
    </xdr:to>
    <xdr:sp>
      <xdr:nvSpPr>
        <xdr:cNvPr id="77" name="Text Box 4"/>
        <xdr:cNvSpPr txBox="1"/>
      </xdr:nvSpPr>
      <xdr:spPr>
        <a:xfrm>
          <a:off x="496570" y="1647825"/>
          <a:ext cx="73660" cy="281051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18</xdr:row>
      <xdr:rowOff>162560</xdr:rowOff>
    </xdr:to>
    <xdr:sp>
      <xdr:nvSpPr>
        <xdr:cNvPr id="78" name="Text Box 5"/>
        <xdr:cNvSpPr txBox="1"/>
      </xdr:nvSpPr>
      <xdr:spPr>
        <a:xfrm>
          <a:off x="496570" y="1647825"/>
          <a:ext cx="73660" cy="281051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18</xdr:row>
      <xdr:rowOff>162560</xdr:rowOff>
    </xdr:to>
    <xdr:sp>
      <xdr:nvSpPr>
        <xdr:cNvPr id="79" name="Text Box 6"/>
        <xdr:cNvSpPr txBox="1"/>
      </xdr:nvSpPr>
      <xdr:spPr>
        <a:xfrm>
          <a:off x="496570" y="1647825"/>
          <a:ext cx="73660" cy="281051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16</xdr:row>
      <xdr:rowOff>18415</xdr:rowOff>
    </xdr:to>
    <xdr:sp>
      <xdr:nvSpPr>
        <xdr:cNvPr id="80" name="Text Box 1052"/>
        <xdr:cNvSpPr txBox="1"/>
      </xdr:nvSpPr>
      <xdr:spPr>
        <a:xfrm>
          <a:off x="496570" y="1647825"/>
          <a:ext cx="73660" cy="220916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16</xdr:row>
      <xdr:rowOff>18415</xdr:rowOff>
    </xdr:to>
    <xdr:sp>
      <xdr:nvSpPr>
        <xdr:cNvPr id="81" name="Text Box 1053"/>
        <xdr:cNvSpPr txBox="1"/>
      </xdr:nvSpPr>
      <xdr:spPr>
        <a:xfrm>
          <a:off x="496570" y="1647825"/>
          <a:ext cx="73660" cy="220916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16</xdr:row>
      <xdr:rowOff>18415</xdr:rowOff>
    </xdr:to>
    <xdr:sp>
      <xdr:nvSpPr>
        <xdr:cNvPr id="82" name="Text Box 1054"/>
        <xdr:cNvSpPr txBox="1"/>
      </xdr:nvSpPr>
      <xdr:spPr>
        <a:xfrm>
          <a:off x="496570" y="1647825"/>
          <a:ext cx="73660" cy="220916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16</xdr:row>
      <xdr:rowOff>18415</xdr:rowOff>
    </xdr:to>
    <xdr:sp>
      <xdr:nvSpPr>
        <xdr:cNvPr id="83" name="Text Box 1055"/>
        <xdr:cNvSpPr txBox="1"/>
      </xdr:nvSpPr>
      <xdr:spPr>
        <a:xfrm>
          <a:off x="496570" y="1647825"/>
          <a:ext cx="73660" cy="220916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16</xdr:row>
      <xdr:rowOff>18415</xdr:rowOff>
    </xdr:to>
    <xdr:sp>
      <xdr:nvSpPr>
        <xdr:cNvPr id="84" name="Text Box 1056"/>
        <xdr:cNvSpPr txBox="1"/>
      </xdr:nvSpPr>
      <xdr:spPr>
        <a:xfrm>
          <a:off x="496570" y="1647825"/>
          <a:ext cx="73660" cy="220916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16</xdr:row>
      <xdr:rowOff>18415</xdr:rowOff>
    </xdr:to>
    <xdr:sp>
      <xdr:nvSpPr>
        <xdr:cNvPr id="85" name="Text Box 1057"/>
        <xdr:cNvSpPr txBox="1"/>
      </xdr:nvSpPr>
      <xdr:spPr>
        <a:xfrm>
          <a:off x="496570" y="1647825"/>
          <a:ext cx="73660" cy="220916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20</xdr:row>
      <xdr:rowOff>209550</xdr:rowOff>
    </xdr:to>
    <xdr:sp>
      <xdr:nvSpPr>
        <xdr:cNvPr id="86" name="Text Box 1"/>
        <xdr:cNvSpPr txBox="1"/>
      </xdr:nvSpPr>
      <xdr:spPr>
        <a:xfrm>
          <a:off x="496570" y="1647825"/>
          <a:ext cx="73660" cy="331470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20</xdr:row>
      <xdr:rowOff>209550</xdr:rowOff>
    </xdr:to>
    <xdr:sp>
      <xdr:nvSpPr>
        <xdr:cNvPr id="87" name="Text Box 2"/>
        <xdr:cNvSpPr txBox="1"/>
      </xdr:nvSpPr>
      <xdr:spPr>
        <a:xfrm>
          <a:off x="496570" y="1647825"/>
          <a:ext cx="73660" cy="331470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20</xdr:row>
      <xdr:rowOff>209550</xdr:rowOff>
    </xdr:to>
    <xdr:sp>
      <xdr:nvSpPr>
        <xdr:cNvPr id="88" name="Text Box 3"/>
        <xdr:cNvSpPr txBox="1"/>
      </xdr:nvSpPr>
      <xdr:spPr>
        <a:xfrm>
          <a:off x="496570" y="1647825"/>
          <a:ext cx="73660" cy="331470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20</xdr:row>
      <xdr:rowOff>209550</xdr:rowOff>
    </xdr:to>
    <xdr:sp>
      <xdr:nvSpPr>
        <xdr:cNvPr id="89" name="Text Box 4"/>
        <xdr:cNvSpPr txBox="1"/>
      </xdr:nvSpPr>
      <xdr:spPr>
        <a:xfrm>
          <a:off x="496570" y="1647825"/>
          <a:ext cx="73660" cy="331470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20</xdr:row>
      <xdr:rowOff>209550</xdr:rowOff>
    </xdr:to>
    <xdr:sp>
      <xdr:nvSpPr>
        <xdr:cNvPr id="90" name="Text Box 5"/>
        <xdr:cNvSpPr txBox="1"/>
      </xdr:nvSpPr>
      <xdr:spPr>
        <a:xfrm>
          <a:off x="496570" y="1647825"/>
          <a:ext cx="73660" cy="331470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20</xdr:row>
      <xdr:rowOff>209550</xdr:rowOff>
    </xdr:to>
    <xdr:sp>
      <xdr:nvSpPr>
        <xdr:cNvPr id="91" name="Text Box 6"/>
        <xdr:cNvSpPr txBox="1"/>
      </xdr:nvSpPr>
      <xdr:spPr>
        <a:xfrm>
          <a:off x="496570" y="1647825"/>
          <a:ext cx="73660" cy="331470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17</xdr:row>
      <xdr:rowOff>95250</xdr:rowOff>
    </xdr:to>
    <xdr:sp>
      <xdr:nvSpPr>
        <xdr:cNvPr id="92" name="Text Box 1052"/>
        <xdr:cNvSpPr txBox="1"/>
      </xdr:nvSpPr>
      <xdr:spPr>
        <a:xfrm>
          <a:off x="496570" y="1647825"/>
          <a:ext cx="73660" cy="251460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17</xdr:row>
      <xdr:rowOff>95250</xdr:rowOff>
    </xdr:to>
    <xdr:sp>
      <xdr:nvSpPr>
        <xdr:cNvPr id="93" name="Text Box 1053"/>
        <xdr:cNvSpPr txBox="1"/>
      </xdr:nvSpPr>
      <xdr:spPr>
        <a:xfrm>
          <a:off x="496570" y="1647825"/>
          <a:ext cx="73660" cy="251460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17</xdr:row>
      <xdr:rowOff>95250</xdr:rowOff>
    </xdr:to>
    <xdr:sp>
      <xdr:nvSpPr>
        <xdr:cNvPr id="94" name="Text Box 1054"/>
        <xdr:cNvSpPr txBox="1"/>
      </xdr:nvSpPr>
      <xdr:spPr>
        <a:xfrm>
          <a:off x="496570" y="1647825"/>
          <a:ext cx="73660" cy="251460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17</xdr:row>
      <xdr:rowOff>95250</xdr:rowOff>
    </xdr:to>
    <xdr:sp>
      <xdr:nvSpPr>
        <xdr:cNvPr id="95" name="Text Box 1055"/>
        <xdr:cNvSpPr txBox="1"/>
      </xdr:nvSpPr>
      <xdr:spPr>
        <a:xfrm>
          <a:off x="496570" y="1647825"/>
          <a:ext cx="73660" cy="251460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17</xdr:row>
      <xdr:rowOff>95250</xdr:rowOff>
    </xdr:to>
    <xdr:sp>
      <xdr:nvSpPr>
        <xdr:cNvPr id="96" name="Text Box 1056"/>
        <xdr:cNvSpPr txBox="1"/>
      </xdr:nvSpPr>
      <xdr:spPr>
        <a:xfrm>
          <a:off x="496570" y="1647825"/>
          <a:ext cx="73660" cy="251460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17</xdr:row>
      <xdr:rowOff>95250</xdr:rowOff>
    </xdr:to>
    <xdr:sp>
      <xdr:nvSpPr>
        <xdr:cNvPr id="97" name="Text Box 1057"/>
        <xdr:cNvSpPr txBox="1"/>
      </xdr:nvSpPr>
      <xdr:spPr>
        <a:xfrm>
          <a:off x="496570" y="1647825"/>
          <a:ext cx="73660" cy="251460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18</xdr:row>
      <xdr:rowOff>66040</xdr:rowOff>
    </xdr:to>
    <xdr:sp>
      <xdr:nvSpPr>
        <xdr:cNvPr id="98" name="Text Box 1"/>
        <xdr:cNvSpPr txBox="1"/>
      </xdr:nvSpPr>
      <xdr:spPr>
        <a:xfrm>
          <a:off x="496570" y="1647825"/>
          <a:ext cx="73660" cy="271399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18</xdr:row>
      <xdr:rowOff>66040</xdr:rowOff>
    </xdr:to>
    <xdr:sp>
      <xdr:nvSpPr>
        <xdr:cNvPr id="99" name="Text Box 2"/>
        <xdr:cNvSpPr txBox="1"/>
      </xdr:nvSpPr>
      <xdr:spPr>
        <a:xfrm>
          <a:off x="496570" y="1647825"/>
          <a:ext cx="73660" cy="271399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18</xdr:row>
      <xdr:rowOff>66040</xdr:rowOff>
    </xdr:to>
    <xdr:sp>
      <xdr:nvSpPr>
        <xdr:cNvPr id="100" name="Text Box 3"/>
        <xdr:cNvSpPr txBox="1"/>
      </xdr:nvSpPr>
      <xdr:spPr>
        <a:xfrm>
          <a:off x="496570" y="1647825"/>
          <a:ext cx="73660" cy="271399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18</xdr:row>
      <xdr:rowOff>66040</xdr:rowOff>
    </xdr:to>
    <xdr:sp>
      <xdr:nvSpPr>
        <xdr:cNvPr id="101" name="Text Box 4"/>
        <xdr:cNvSpPr txBox="1"/>
      </xdr:nvSpPr>
      <xdr:spPr>
        <a:xfrm>
          <a:off x="496570" y="1647825"/>
          <a:ext cx="73660" cy="271399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18</xdr:row>
      <xdr:rowOff>66040</xdr:rowOff>
    </xdr:to>
    <xdr:sp>
      <xdr:nvSpPr>
        <xdr:cNvPr id="102" name="Text Box 5"/>
        <xdr:cNvSpPr txBox="1"/>
      </xdr:nvSpPr>
      <xdr:spPr>
        <a:xfrm>
          <a:off x="496570" y="1647825"/>
          <a:ext cx="73660" cy="271399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18</xdr:row>
      <xdr:rowOff>66040</xdr:rowOff>
    </xdr:to>
    <xdr:sp>
      <xdr:nvSpPr>
        <xdr:cNvPr id="103" name="Text Box 6"/>
        <xdr:cNvSpPr txBox="1"/>
      </xdr:nvSpPr>
      <xdr:spPr>
        <a:xfrm>
          <a:off x="496570" y="1647825"/>
          <a:ext cx="73660" cy="271399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15</xdr:row>
      <xdr:rowOff>123825</xdr:rowOff>
    </xdr:to>
    <xdr:sp>
      <xdr:nvSpPr>
        <xdr:cNvPr id="158" name="Text Box 1052"/>
        <xdr:cNvSpPr txBox="1"/>
      </xdr:nvSpPr>
      <xdr:spPr>
        <a:xfrm>
          <a:off x="496570" y="1647825"/>
          <a:ext cx="73660" cy="208597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15</xdr:row>
      <xdr:rowOff>123825</xdr:rowOff>
    </xdr:to>
    <xdr:sp>
      <xdr:nvSpPr>
        <xdr:cNvPr id="159" name="Text Box 1053"/>
        <xdr:cNvSpPr txBox="1"/>
      </xdr:nvSpPr>
      <xdr:spPr>
        <a:xfrm>
          <a:off x="496570" y="1647825"/>
          <a:ext cx="73660" cy="208597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15</xdr:row>
      <xdr:rowOff>123825</xdr:rowOff>
    </xdr:to>
    <xdr:sp>
      <xdr:nvSpPr>
        <xdr:cNvPr id="160" name="Text Box 1054"/>
        <xdr:cNvSpPr txBox="1"/>
      </xdr:nvSpPr>
      <xdr:spPr>
        <a:xfrm>
          <a:off x="496570" y="1647825"/>
          <a:ext cx="73660" cy="208597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15</xdr:row>
      <xdr:rowOff>123825</xdr:rowOff>
    </xdr:to>
    <xdr:sp>
      <xdr:nvSpPr>
        <xdr:cNvPr id="161" name="Text Box 1055"/>
        <xdr:cNvSpPr txBox="1"/>
      </xdr:nvSpPr>
      <xdr:spPr>
        <a:xfrm>
          <a:off x="496570" y="1647825"/>
          <a:ext cx="73660" cy="208597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15</xdr:row>
      <xdr:rowOff>123825</xdr:rowOff>
    </xdr:to>
    <xdr:sp>
      <xdr:nvSpPr>
        <xdr:cNvPr id="162" name="Text Box 1056"/>
        <xdr:cNvSpPr txBox="1"/>
      </xdr:nvSpPr>
      <xdr:spPr>
        <a:xfrm>
          <a:off x="496570" y="1647825"/>
          <a:ext cx="73660" cy="208597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15</xdr:row>
      <xdr:rowOff>123825</xdr:rowOff>
    </xdr:to>
    <xdr:sp>
      <xdr:nvSpPr>
        <xdr:cNvPr id="163" name="Text Box 1057"/>
        <xdr:cNvSpPr txBox="1"/>
      </xdr:nvSpPr>
      <xdr:spPr>
        <a:xfrm>
          <a:off x="496570" y="1647825"/>
          <a:ext cx="73660" cy="208597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20</xdr:row>
      <xdr:rowOff>29210</xdr:rowOff>
    </xdr:to>
    <xdr:sp>
      <xdr:nvSpPr>
        <xdr:cNvPr id="164" name="Text Box 1"/>
        <xdr:cNvSpPr txBox="1"/>
      </xdr:nvSpPr>
      <xdr:spPr>
        <a:xfrm>
          <a:off x="496570" y="1647825"/>
          <a:ext cx="73660" cy="313436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20</xdr:row>
      <xdr:rowOff>29210</xdr:rowOff>
    </xdr:to>
    <xdr:sp>
      <xdr:nvSpPr>
        <xdr:cNvPr id="165" name="Text Box 2"/>
        <xdr:cNvSpPr txBox="1"/>
      </xdr:nvSpPr>
      <xdr:spPr>
        <a:xfrm>
          <a:off x="496570" y="1647825"/>
          <a:ext cx="73660" cy="313436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20</xdr:row>
      <xdr:rowOff>29210</xdr:rowOff>
    </xdr:to>
    <xdr:sp>
      <xdr:nvSpPr>
        <xdr:cNvPr id="166" name="Text Box 3"/>
        <xdr:cNvSpPr txBox="1"/>
      </xdr:nvSpPr>
      <xdr:spPr>
        <a:xfrm>
          <a:off x="496570" y="1647825"/>
          <a:ext cx="73660" cy="313436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20</xdr:row>
      <xdr:rowOff>29210</xdr:rowOff>
    </xdr:to>
    <xdr:sp>
      <xdr:nvSpPr>
        <xdr:cNvPr id="167" name="Text Box 4"/>
        <xdr:cNvSpPr txBox="1"/>
      </xdr:nvSpPr>
      <xdr:spPr>
        <a:xfrm>
          <a:off x="496570" y="1647825"/>
          <a:ext cx="73660" cy="313436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20</xdr:row>
      <xdr:rowOff>29210</xdr:rowOff>
    </xdr:to>
    <xdr:sp>
      <xdr:nvSpPr>
        <xdr:cNvPr id="168" name="Text Box 5"/>
        <xdr:cNvSpPr txBox="1"/>
      </xdr:nvSpPr>
      <xdr:spPr>
        <a:xfrm>
          <a:off x="496570" y="1647825"/>
          <a:ext cx="73660" cy="313436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20</xdr:row>
      <xdr:rowOff>29210</xdr:rowOff>
    </xdr:to>
    <xdr:sp>
      <xdr:nvSpPr>
        <xdr:cNvPr id="169" name="Text Box 6"/>
        <xdr:cNvSpPr txBox="1"/>
      </xdr:nvSpPr>
      <xdr:spPr>
        <a:xfrm>
          <a:off x="496570" y="1647825"/>
          <a:ext cx="73660" cy="313436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17</xdr:row>
      <xdr:rowOff>9525</xdr:rowOff>
    </xdr:to>
    <xdr:sp>
      <xdr:nvSpPr>
        <xdr:cNvPr id="170" name="Text Box 1052"/>
        <xdr:cNvSpPr txBox="1"/>
      </xdr:nvSpPr>
      <xdr:spPr>
        <a:xfrm>
          <a:off x="496570" y="1647825"/>
          <a:ext cx="73660" cy="242887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17</xdr:row>
      <xdr:rowOff>9525</xdr:rowOff>
    </xdr:to>
    <xdr:sp>
      <xdr:nvSpPr>
        <xdr:cNvPr id="171" name="Text Box 1053"/>
        <xdr:cNvSpPr txBox="1"/>
      </xdr:nvSpPr>
      <xdr:spPr>
        <a:xfrm>
          <a:off x="496570" y="1647825"/>
          <a:ext cx="73660" cy="242887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17</xdr:row>
      <xdr:rowOff>9525</xdr:rowOff>
    </xdr:to>
    <xdr:sp>
      <xdr:nvSpPr>
        <xdr:cNvPr id="172" name="Text Box 1054"/>
        <xdr:cNvSpPr txBox="1"/>
      </xdr:nvSpPr>
      <xdr:spPr>
        <a:xfrm>
          <a:off x="496570" y="1647825"/>
          <a:ext cx="73660" cy="242887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17</xdr:row>
      <xdr:rowOff>9525</xdr:rowOff>
    </xdr:to>
    <xdr:sp>
      <xdr:nvSpPr>
        <xdr:cNvPr id="173" name="Text Box 1055"/>
        <xdr:cNvSpPr txBox="1"/>
      </xdr:nvSpPr>
      <xdr:spPr>
        <a:xfrm>
          <a:off x="496570" y="1647825"/>
          <a:ext cx="73660" cy="242887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17</xdr:row>
      <xdr:rowOff>9525</xdr:rowOff>
    </xdr:to>
    <xdr:sp>
      <xdr:nvSpPr>
        <xdr:cNvPr id="174" name="Text Box 1056"/>
        <xdr:cNvSpPr txBox="1"/>
      </xdr:nvSpPr>
      <xdr:spPr>
        <a:xfrm>
          <a:off x="496570" y="1647825"/>
          <a:ext cx="73660" cy="242887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17</xdr:row>
      <xdr:rowOff>9525</xdr:rowOff>
    </xdr:to>
    <xdr:sp>
      <xdr:nvSpPr>
        <xdr:cNvPr id="175" name="Text Box 1057"/>
        <xdr:cNvSpPr txBox="1"/>
      </xdr:nvSpPr>
      <xdr:spPr>
        <a:xfrm>
          <a:off x="496570" y="1647825"/>
          <a:ext cx="73660" cy="242887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18</xdr:row>
      <xdr:rowOff>162560</xdr:rowOff>
    </xdr:to>
    <xdr:sp>
      <xdr:nvSpPr>
        <xdr:cNvPr id="176" name="Text Box 1"/>
        <xdr:cNvSpPr txBox="1"/>
      </xdr:nvSpPr>
      <xdr:spPr>
        <a:xfrm>
          <a:off x="496570" y="1647825"/>
          <a:ext cx="73660" cy="281051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18</xdr:row>
      <xdr:rowOff>162560</xdr:rowOff>
    </xdr:to>
    <xdr:sp>
      <xdr:nvSpPr>
        <xdr:cNvPr id="177" name="Text Box 2"/>
        <xdr:cNvSpPr txBox="1"/>
      </xdr:nvSpPr>
      <xdr:spPr>
        <a:xfrm>
          <a:off x="496570" y="1647825"/>
          <a:ext cx="73660" cy="281051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18</xdr:row>
      <xdr:rowOff>162560</xdr:rowOff>
    </xdr:to>
    <xdr:sp>
      <xdr:nvSpPr>
        <xdr:cNvPr id="178" name="Text Box 3"/>
        <xdr:cNvSpPr txBox="1"/>
      </xdr:nvSpPr>
      <xdr:spPr>
        <a:xfrm>
          <a:off x="496570" y="1647825"/>
          <a:ext cx="73660" cy="281051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18</xdr:row>
      <xdr:rowOff>162560</xdr:rowOff>
    </xdr:to>
    <xdr:sp>
      <xdr:nvSpPr>
        <xdr:cNvPr id="179" name="Text Box 4"/>
        <xdr:cNvSpPr txBox="1"/>
      </xdr:nvSpPr>
      <xdr:spPr>
        <a:xfrm>
          <a:off x="496570" y="1647825"/>
          <a:ext cx="73660" cy="281051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18</xdr:row>
      <xdr:rowOff>162560</xdr:rowOff>
    </xdr:to>
    <xdr:sp>
      <xdr:nvSpPr>
        <xdr:cNvPr id="180" name="Text Box 5"/>
        <xdr:cNvSpPr txBox="1"/>
      </xdr:nvSpPr>
      <xdr:spPr>
        <a:xfrm>
          <a:off x="496570" y="1647825"/>
          <a:ext cx="73660" cy="281051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18</xdr:row>
      <xdr:rowOff>162560</xdr:rowOff>
    </xdr:to>
    <xdr:sp>
      <xdr:nvSpPr>
        <xdr:cNvPr id="181" name="Text Box 6"/>
        <xdr:cNvSpPr txBox="1"/>
      </xdr:nvSpPr>
      <xdr:spPr>
        <a:xfrm>
          <a:off x="496570" y="1647825"/>
          <a:ext cx="73660" cy="281051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16</xdr:row>
      <xdr:rowOff>18415</xdr:rowOff>
    </xdr:to>
    <xdr:sp>
      <xdr:nvSpPr>
        <xdr:cNvPr id="182" name="Text Box 1052"/>
        <xdr:cNvSpPr txBox="1"/>
      </xdr:nvSpPr>
      <xdr:spPr>
        <a:xfrm>
          <a:off x="496570" y="1647825"/>
          <a:ext cx="73660" cy="220916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16</xdr:row>
      <xdr:rowOff>18415</xdr:rowOff>
    </xdr:to>
    <xdr:sp>
      <xdr:nvSpPr>
        <xdr:cNvPr id="183" name="Text Box 1053"/>
        <xdr:cNvSpPr txBox="1"/>
      </xdr:nvSpPr>
      <xdr:spPr>
        <a:xfrm>
          <a:off x="496570" y="1647825"/>
          <a:ext cx="73660" cy="220916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16</xdr:row>
      <xdr:rowOff>18415</xdr:rowOff>
    </xdr:to>
    <xdr:sp>
      <xdr:nvSpPr>
        <xdr:cNvPr id="184" name="Text Box 1054"/>
        <xdr:cNvSpPr txBox="1"/>
      </xdr:nvSpPr>
      <xdr:spPr>
        <a:xfrm>
          <a:off x="496570" y="1647825"/>
          <a:ext cx="73660" cy="220916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16</xdr:row>
      <xdr:rowOff>18415</xdr:rowOff>
    </xdr:to>
    <xdr:sp>
      <xdr:nvSpPr>
        <xdr:cNvPr id="185" name="Text Box 1055"/>
        <xdr:cNvSpPr txBox="1"/>
      </xdr:nvSpPr>
      <xdr:spPr>
        <a:xfrm>
          <a:off x="496570" y="1647825"/>
          <a:ext cx="73660" cy="220916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16</xdr:row>
      <xdr:rowOff>18415</xdr:rowOff>
    </xdr:to>
    <xdr:sp>
      <xdr:nvSpPr>
        <xdr:cNvPr id="186" name="Text Box 1056"/>
        <xdr:cNvSpPr txBox="1"/>
      </xdr:nvSpPr>
      <xdr:spPr>
        <a:xfrm>
          <a:off x="496570" y="1647825"/>
          <a:ext cx="73660" cy="220916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16</xdr:row>
      <xdr:rowOff>18415</xdr:rowOff>
    </xdr:to>
    <xdr:sp>
      <xdr:nvSpPr>
        <xdr:cNvPr id="187" name="Text Box 1057"/>
        <xdr:cNvSpPr txBox="1"/>
      </xdr:nvSpPr>
      <xdr:spPr>
        <a:xfrm>
          <a:off x="496570" y="1647825"/>
          <a:ext cx="73660" cy="2209165"/>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20</xdr:row>
      <xdr:rowOff>209550</xdr:rowOff>
    </xdr:to>
    <xdr:sp>
      <xdr:nvSpPr>
        <xdr:cNvPr id="188" name="Text Box 1"/>
        <xdr:cNvSpPr txBox="1"/>
      </xdr:nvSpPr>
      <xdr:spPr>
        <a:xfrm>
          <a:off x="496570" y="1647825"/>
          <a:ext cx="73660" cy="331470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20</xdr:row>
      <xdr:rowOff>209550</xdr:rowOff>
    </xdr:to>
    <xdr:sp>
      <xdr:nvSpPr>
        <xdr:cNvPr id="189" name="Text Box 2"/>
        <xdr:cNvSpPr txBox="1"/>
      </xdr:nvSpPr>
      <xdr:spPr>
        <a:xfrm>
          <a:off x="496570" y="1647825"/>
          <a:ext cx="73660" cy="331470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20</xdr:row>
      <xdr:rowOff>209550</xdr:rowOff>
    </xdr:to>
    <xdr:sp>
      <xdr:nvSpPr>
        <xdr:cNvPr id="190" name="Text Box 3"/>
        <xdr:cNvSpPr txBox="1"/>
      </xdr:nvSpPr>
      <xdr:spPr>
        <a:xfrm>
          <a:off x="496570" y="1647825"/>
          <a:ext cx="73660" cy="331470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20</xdr:row>
      <xdr:rowOff>209550</xdr:rowOff>
    </xdr:to>
    <xdr:sp>
      <xdr:nvSpPr>
        <xdr:cNvPr id="191" name="Text Box 4"/>
        <xdr:cNvSpPr txBox="1"/>
      </xdr:nvSpPr>
      <xdr:spPr>
        <a:xfrm>
          <a:off x="496570" y="1647825"/>
          <a:ext cx="73660" cy="331470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20</xdr:row>
      <xdr:rowOff>209550</xdr:rowOff>
    </xdr:to>
    <xdr:sp>
      <xdr:nvSpPr>
        <xdr:cNvPr id="192" name="Text Box 5"/>
        <xdr:cNvSpPr txBox="1"/>
      </xdr:nvSpPr>
      <xdr:spPr>
        <a:xfrm>
          <a:off x="496570" y="1647825"/>
          <a:ext cx="73660" cy="331470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20</xdr:row>
      <xdr:rowOff>209550</xdr:rowOff>
    </xdr:to>
    <xdr:sp>
      <xdr:nvSpPr>
        <xdr:cNvPr id="193" name="Text Box 6"/>
        <xdr:cNvSpPr txBox="1"/>
      </xdr:nvSpPr>
      <xdr:spPr>
        <a:xfrm>
          <a:off x="496570" y="1647825"/>
          <a:ext cx="73660" cy="331470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17</xdr:row>
      <xdr:rowOff>95250</xdr:rowOff>
    </xdr:to>
    <xdr:sp>
      <xdr:nvSpPr>
        <xdr:cNvPr id="194" name="Text Box 1052"/>
        <xdr:cNvSpPr txBox="1"/>
      </xdr:nvSpPr>
      <xdr:spPr>
        <a:xfrm>
          <a:off x="496570" y="1647825"/>
          <a:ext cx="73660" cy="251460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17</xdr:row>
      <xdr:rowOff>95250</xdr:rowOff>
    </xdr:to>
    <xdr:sp>
      <xdr:nvSpPr>
        <xdr:cNvPr id="195" name="Text Box 1053"/>
        <xdr:cNvSpPr txBox="1"/>
      </xdr:nvSpPr>
      <xdr:spPr>
        <a:xfrm>
          <a:off x="496570" y="1647825"/>
          <a:ext cx="73660" cy="251460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17</xdr:row>
      <xdr:rowOff>95250</xdr:rowOff>
    </xdr:to>
    <xdr:sp>
      <xdr:nvSpPr>
        <xdr:cNvPr id="196" name="Text Box 1054"/>
        <xdr:cNvSpPr txBox="1"/>
      </xdr:nvSpPr>
      <xdr:spPr>
        <a:xfrm>
          <a:off x="496570" y="1647825"/>
          <a:ext cx="73660" cy="251460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17</xdr:row>
      <xdr:rowOff>95250</xdr:rowOff>
    </xdr:to>
    <xdr:sp>
      <xdr:nvSpPr>
        <xdr:cNvPr id="197" name="Text Box 1055"/>
        <xdr:cNvSpPr txBox="1"/>
      </xdr:nvSpPr>
      <xdr:spPr>
        <a:xfrm>
          <a:off x="496570" y="1647825"/>
          <a:ext cx="73660" cy="251460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17</xdr:row>
      <xdr:rowOff>95250</xdr:rowOff>
    </xdr:to>
    <xdr:sp>
      <xdr:nvSpPr>
        <xdr:cNvPr id="198" name="Text Box 1056"/>
        <xdr:cNvSpPr txBox="1"/>
      </xdr:nvSpPr>
      <xdr:spPr>
        <a:xfrm>
          <a:off x="496570" y="1647825"/>
          <a:ext cx="73660" cy="2514600"/>
        </a:xfrm>
        <a:prstGeom prst="rect">
          <a:avLst/>
        </a:prstGeom>
        <a:noFill/>
        <a:ln w="9525">
          <a:noFill/>
        </a:ln>
      </xdr:spPr>
    </xdr:sp>
    <xdr:clientData/>
  </xdr:twoCellAnchor>
  <xdr:twoCellAnchor editAs="oneCell">
    <xdr:from>
      <xdr:col>0</xdr:col>
      <xdr:colOff>496570</xdr:colOff>
      <xdr:row>6</xdr:row>
      <xdr:rowOff>0</xdr:rowOff>
    </xdr:from>
    <xdr:to>
      <xdr:col>0</xdr:col>
      <xdr:colOff>570230</xdr:colOff>
      <xdr:row>17</xdr:row>
      <xdr:rowOff>95250</xdr:rowOff>
    </xdr:to>
    <xdr:sp>
      <xdr:nvSpPr>
        <xdr:cNvPr id="199" name="Text Box 1057"/>
        <xdr:cNvSpPr txBox="1"/>
      </xdr:nvSpPr>
      <xdr:spPr>
        <a:xfrm>
          <a:off x="496570" y="1647825"/>
          <a:ext cx="73660" cy="2514600"/>
        </a:xfrm>
        <a:prstGeom prst="rect">
          <a:avLst/>
        </a:prstGeom>
        <a:no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5"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Sheet3"/>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KKKKKKKK"/>
      <sheetName val="DDETABLE "/>
      <sheetName val="#REF"/>
      <sheetName val="POWER ASSUMPTIONS"/>
      <sheetName val="2000地方"/>
      <sheetName val="中央"/>
      <sheetName val="01北京市"/>
      <sheetName val="有效性列表"/>
      <sheetName val="录入表"/>
      <sheetName val="DY-（调整特殊因素）增量对应重点（汇报）"/>
      <sheetName val="C01-1"/>
      <sheetName val="mx"/>
      <sheetName val="单位编码"/>
      <sheetName val="Financ. Overview"/>
      <sheetName val="Toolbox"/>
      <sheetName val="Main"/>
      <sheetName val="_ESList"/>
      <sheetName val="一般预算收入"/>
      <sheetName val="表二 汇总表（业务处填）"/>
      <sheetName val="农业人口"/>
      <sheetName val="Open"/>
      <sheetName val="事业发展"/>
      <sheetName val="G.1R-Shou COP Gf"/>
      <sheetName val="封面"/>
      <sheetName val="目录"/>
      <sheetName val="A01"/>
      <sheetName val="A02"/>
      <sheetName val="A03"/>
      <sheetName val="A04"/>
      <sheetName val="A05"/>
      <sheetName val="A06"/>
      <sheetName val="A07"/>
      <sheetName val="村级支出"/>
      <sheetName val="eqpmad2"/>
      <sheetName val="RecoveredExternalLink4"/>
      <sheetName val="PKx"/>
      <sheetName val="2012年财力"/>
      <sheetName val="类型"/>
      <sheetName val="人民银行"/>
      <sheetName val="2007"/>
      <sheetName val="Defi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50"/>
  <sheetViews>
    <sheetView showZeros="0" view="pageBreakPreview" zoomScaleNormal="100" zoomScaleSheetLayoutView="100" workbookViewId="0">
      <pane xSplit="1" ySplit="5" topLeftCell="D34" activePane="bottomRight" state="frozen"/>
      <selection/>
      <selection pane="topRight"/>
      <selection pane="bottomLeft"/>
      <selection pane="bottomRight" activeCell="G35" sqref="G35"/>
    </sheetView>
  </sheetViews>
  <sheetFormatPr defaultColWidth="7.875" defaultRowHeight="14.25"/>
  <cols>
    <col min="1" max="1" width="53.4583333333333" style="106" customWidth="1"/>
    <col min="2" max="2" width="12.5" style="187" customWidth="1"/>
    <col min="3" max="3" width="13.25" style="307" customWidth="1"/>
    <col min="4" max="4" width="10.25" style="307" customWidth="1"/>
    <col min="5" max="5" width="15.75" style="307" customWidth="1"/>
    <col min="6" max="6" width="12.25" style="307" customWidth="1"/>
    <col min="7" max="7" width="9.25" style="187" customWidth="1"/>
    <col min="8" max="8" width="57" style="106" customWidth="1"/>
    <col min="9" max="9" width="13.25" style="186" customWidth="1"/>
    <col min="10" max="10" width="10.25" style="187" customWidth="1"/>
    <col min="11" max="11" width="15.75" style="187" customWidth="1"/>
    <col min="12" max="12" width="12.5" style="186" customWidth="1"/>
    <col min="13" max="13" width="9.375" style="106" customWidth="1"/>
    <col min="14" max="14" width="6.125" style="106" customWidth="1"/>
    <col min="15" max="15" width="10.625" style="106" customWidth="1"/>
    <col min="16" max="16384" width="7.875" style="106"/>
  </cols>
  <sheetData>
    <row r="1" ht="20.25" spans="1:1">
      <c r="A1" s="107" t="s">
        <v>0</v>
      </c>
    </row>
    <row r="2" s="246" customFormat="1" ht="33" customHeight="1" spans="1:12">
      <c r="A2" s="190" t="s">
        <v>1</v>
      </c>
      <c r="B2" s="190"/>
      <c r="C2" s="190"/>
      <c r="D2" s="190"/>
      <c r="E2" s="190"/>
      <c r="F2" s="190"/>
      <c r="G2" s="190"/>
      <c r="H2" s="190"/>
      <c r="I2" s="190"/>
      <c r="J2" s="190"/>
      <c r="K2" s="190"/>
      <c r="L2" s="190"/>
    </row>
    <row r="3" s="109" customFormat="1" ht="17.25" customHeight="1" spans="1:12">
      <c r="A3" s="109" t="s">
        <v>2</v>
      </c>
      <c r="B3" s="250" t="s">
        <v>3</v>
      </c>
      <c r="C3" s="250"/>
      <c r="D3" s="250"/>
      <c r="E3" s="250"/>
      <c r="F3" s="250"/>
      <c r="G3" s="250"/>
      <c r="H3" s="250"/>
      <c r="I3" s="266"/>
      <c r="J3" s="250"/>
      <c r="K3" s="250"/>
      <c r="L3" s="208" t="s">
        <v>4</v>
      </c>
    </row>
    <row r="4" ht="17.1" customHeight="1" spans="1:12">
      <c r="A4" s="194" t="s">
        <v>5</v>
      </c>
      <c r="B4" s="194"/>
      <c r="C4" s="194"/>
      <c r="D4" s="194"/>
      <c r="E4" s="194"/>
      <c r="F4" s="193"/>
      <c r="G4" s="193"/>
      <c r="H4" s="194" t="s">
        <v>6</v>
      </c>
      <c r="I4" s="194"/>
      <c r="J4" s="194"/>
      <c r="K4" s="194"/>
      <c r="L4" s="194"/>
    </row>
    <row r="5" s="247" customFormat="1" ht="36" customHeight="1" spans="1:12">
      <c r="A5" s="115" t="s">
        <v>7</v>
      </c>
      <c r="B5" s="115" t="s">
        <v>8</v>
      </c>
      <c r="C5" s="115" t="s">
        <v>9</v>
      </c>
      <c r="D5" s="115" t="s">
        <v>10</v>
      </c>
      <c r="E5" s="330" t="s">
        <v>11</v>
      </c>
      <c r="F5" s="232" t="s">
        <v>12</v>
      </c>
      <c r="G5" s="115" t="s">
        <v>13</v>
      </c>
      <c r="H5" s="115" t="s">
        <v>14</v>
      </c>
      <c r="I5" s="115" t="s">
        <v>9</v>
      </c>
      <c r="J5" s="115" t="s">
        <v>10</v>
      </c>
      <c r="K5" s="115" t="s">
        <v>11</v>
      </c>
      <c r="L5" s="115" t="s">
        <v>12</v>
      </c>
    </row>
    <row r="6" spans="1:13">
      <c r="A6" s="322" t="s">
        <v>15</v>
      </c>
      <c r="B6" s="323">
        <f>B7+B22</f>
        <v>341227.8</v>
      </c>
      <c r="C6" s="323">
        <f>C7+C22</f>
        <v>352476</v>
      </c>
      <c r="D6" s="323">
        <f>D7+D22</f>
        <v>204783</v>
      </c>
      <c r="E6" s="235">
        <f>E7+E22</f>
        <v>-746.23</v>
      </c>
      <c r="F6" s="235">
        <f>F7+F22</f>
        <v>351729.77</v>
      </c>
      <c r="G6" s="331">
        <f>(F6-B6)/B6*100</f>
        <v>3.07770058594289</v>
      </c>
      <c r="H6" s="322" t="s">
        <v>16</v>
      </c>
      <c r="I6" s="235">
        <f>SUM(I7:I30)</f>
        <v>1093871</v>
      </c>
      <c r="J6" s="235">
        <f>SUM(J7:J30)</f>
        <v>665539</v>
      </c>
      <c r="K6" s="235">
        <f>SUM(K7:K30)</f>
        <v>247948.581591</v>
      </c>
      <c r="L6" s="235">
        <f>I6+K6</f>
        <v>1341819.581591</v>
      </c>
      <c r="M6" s="131"/>
    </row>
    <row r="7" spans="1:12">
      <c r="A7" s="322" t="s">
        <v>17</v>
      </c>
      <c r="B7" s="323">
        <f>SUM(B8:B21)</f>
        <v>118903.8</v>
      </c>
      <c r="C7" s="323">
        <f>SUM(C8:C21)</f>
        <v>127670</v>
      </c>
      <c r="D7" s="323">
        <f>SUM(D8:D21)</f>
        <v>84635</v>
      </c>
      <c r="E7" s="235">
        <f>SUM(E8:E21)</f>
        <v>-1030</v>
      </c>
      <c r="F7" s="323">
        <f>SUM(F8:F21)</f>
        <v>126640</v>
      </c>
      <c r="G7" s="331">
        <f t="shared" ref="G7:G38" si="0">(F7-B7)/B7*100</f>
        <v>6.50626809235701</v>
      </c>
      <c r="H7" s="324" t="s">
        <v>18</v>
      </c>
      <c r="I7" s="293">
        <f>一般公共预算!K9</f>
        <v>57281</v>
      </c>
      <c r="J7" s="293">
        <f>一般公共预算!L9</f>
        <v>25818</v>
      </c>
      <c r="K7" s="293">
        <f>一般公共预算!M9</f>
        <v>3359</v>
      </c>
      <c r="L7" s="235">
        <f t="shared" ref="L7:L39" si="1">I7+K7</f>
        <v>60640</v>
      </c>
    </row>
    <row r="8" ht="15.75" customHeight="1" spans="1:12">
      <c r="A8" s="324" t="s">
        <v>19</v>
      </c>
      <c r="B8" s="293">
        <f>一般公共预算!B10</f>
        <v>22650</v>
      </c>
      <c r="C8" s="293">
        <f>一般公共预算!C10</f>
        <v>22857</v>
      </c>
      <c r="D8" s="293">
        <f>一般公共预算!D10</f>
        <v>24648</v>
      </c>
      <c r="E8" s="293">
        <f>一般公共预算!E10</f>
        <v>5856</v>
      </c>
      <c r="F8" s="235">
        <f>C8+E8</f>
        <v>28713</v>
      </c>
      <c r="G8" s="331">
        <f t="shared" si="0"/>
        <v>26.7682119205298</v>
      </c>
      <c r="H8" s="324" t="s">
        <v>20</v>
      </c>
      <c r="I8" s="293">
        <f>一般公共预算!K10</f>
        <v>0</v>
      </c>
      <c r="J8" s="293">
        <f>一般公共预算!L10</f>
        <v>0</v>
      </c>
      <c r="K8" s="293">
        <f>一般公共预算!M10</f>
        <v>0</v>
      </c>
      <c r="L8" s="235">
        <f t="shared" si="1"/>
        <v>0</v>
      </c>
    </row>
    <row r="9" spans="1:12">
      <c r="A9" s="324" t="s">
        <v>21</v>
      </c>
      <c r="B9" s="293">
        <f>一般公共预算!B11</f>
        <v>20724</v>
      </c>
      <c r="C9" s="293">
        <f>一般公共预算!C11</f>
        <v>22146</v>
      </c>
      <c r="D9" s="293">
        <f>一般公共预算!D11</f>
        <v>13772</v>
      </c>
      <c r="E9" s="293">
        <f>一般公共预算!E11</f>
        <v>-942</v>
      </c>
      <c r="F9" s="235">
        <f t="shared" ref="F9:F30" si="2">C9+E9</f>
        <v>21204</v>
      </c>
      <c r="G9" s="331">
        <f t="shared" si="0"/>
        <v>2.31615518239722</v>
      </c>
      <c r="H9" s="324" t="s">
        <v>22</v>
      </c>
      <c r="I9" s="293">
        <f>一般公共预算!K11</f>
        <v>1302</v>
      </c>
      <c r="J9" s="293">
        <f>一般公共预算!L11</f>
        <v>610</v>
      </c>
      <c r="K9" s="293">
        <f>一般公共预算!M11</f>
        <v>34</v>
      </c>
      <c r="L9" s="235">
        <f t="shared" si="1"/>
        <v>1336</v>
      </c>
    </row>
    <row r="10" spans="1:12">
      <c r="A10" s="324" t="s">
        <v>23</v>
      </c>
      <c r="B10" s="293">
        <f>一般公共预算!B12</f>
        <v>6836</v>
      </c>
      <c r="C10" s="293">
        <f>一般公共预算!C12</f>
        <v>7950</v>
      </c>
      <c r="D10" s="293">
        <f>一般公共预算!D12</f>
        <v>3397</v>
      </c>
      <c r="E10" s="293">
        <f>一般公共预算!E12</f>
        <v>-2816</v>
      </c>
      <c r="F10" s="235">
        <f t="shared" si="2"/>
        <v>5134</v>
      </c>
      <c r="G10" s="331">
        <f t="shared" si="0"/>
        <v>-24.89760093622</v>
      </c>
      <c r="H10" s="324" t="s">
        <v>24</v>
      </c>
      <c r="I10" s="293">
        <f>一般公共预算!K12</f>
        <v>88561</v>
      </c>
      <c r="J10" s="293">
        <f>一般公共预算!L12</f>
        <v>52719</v>
      </c>
      <c r="K10" s="293">
        <f>一般公共预算!M12</f>
        <v>4186.45</v>
      </c>
      <c r="L10" s="235">
        <f t="shared" si="1"/>
        <v>92747.45</v>
      </c>
    </row>
    <row r="11" spans="1:12">
      <c r="A11" s="324" t="s">
        <v>25</v>
      </c>
      <c r="B11" s="293">
        <f>一般公共预算!B13</f>
        <v>0</v>
      </c>
      <c r="C11" s="293">
        <f>一般公共预算!C13</f>
        <v>0</v>
      </c>
      <c r="D11" s="293">
        <f>一般公共预算!D13</f>
        <v>3</v>
      </c>
      <c r="E11" s="293">
        <f>一般公共预算!E13</f>
        <v>3</v>
      </c>
      <c r="F11" s="235">
        <f t="shared" si="2"/>
        <v>3</v>
      </c>
      <c r="G11" s="331"/>
      <c r="H11" s="324" t="s">
        <v>26</v>
      </c>
      <c r="I11" s="293">
        <f>一般公共预算!K13</f>
        <v>104901</v>
      </c>
      <c r="J11" s="293">
        <f>一般公共预算!L13</f>
        <v>56948</v>
      </c>
      <c r="K11" s="293">
        <f>一般公共预算!M13</f>
        <v>7501</v>
      </c>
      <c r="L11" s="235">
        <f t="shared" si="1"/>
        <v>112402</v>
      </c>
    </row>
    <row r="12" spans="1:12">
      <c r="A12" s="324" t="s">
        <v>27</v>
      </c>
      <c r="B12" s="293">
        <f>一般公共预算!B14</f>
        <v>12524</v>
      </c>
      <c r="C12" s="293">
        <f>一般公共预算!C14</f>
        <v>13581</v>
      </c>
      <c r="D12" s="293">
        <f>一般公共预算!D14</f>
        <v>8735</v>
      </c>
      <c r="E12" s="293">
        <f>一般公共预算!E14</f>
        <v>-875</v>
      </c>
      <c r="F12" s="235">
        <f t="shared" si="2"/>
        <v>12706</v>
      </c>
      <c r="G12" s="331">
        <f t="shared" si="0"/>
        <v>1.45320983711274</v>
      </c>
      <c r="H12" s="324" t="s">
        <v>28</v>
      </c>
      <c r="I12" s="293">
        <f>一般公共预算!K14</f>
        <v>22514</v>
      </c>
      <c r="J12" s="293">
        <f>一般公共预算!L14</f>
        <v>1977</v>
      </c>
      <c r="K12" s="293">
        <f>一般公共预算!M14</f>
        <v>4313.97</v>
      </c>
      <c r="L12" s="235">
        <f t="shared" si="1"/>
        <v>26827.97</v>
      </c>
    </row>
    <row r="13" spans="1:12">
      <c r="A13" s="324" t="s">
        <v>29</v>
      </c>
      <c r="B13" s="293">
        <f>一般公共预算!B15</f>
        <v>8980</v>
      </c>
      <c r="C13" s="293">
        <f>一般公共预算!C15</f>
        <v>9700</v>
      </c>
      <c r="D13" s="293">
        <f>一般公共预算!D15</f>
        <v>4723</v>
      </c>
      <c r="E13" s="293">
        <f>一般公共预算!E15</f>
        <v>-358</v>
      </c>
      <c r="F13" s="235">
        <f t="shared" si="2"/>
        <v>9342</v>
      </c>
      <c r="G13" s="331">
        <f t="shared" si="0"/>
        <v>4.03118040089087</v>
      </c>
      <c r="H13" s="324" t="s">
        <v>30</v>
      </c>
      <c r="I13" s="293">
        <f>一般公共预算!K15</f>
        <v>10239</v>
      </c>
      <c r="J13" s="293">
        <f>一般公共预算!L15</f>
        <v>5966</v>
      </c>
      <c r="K13" s="293">
        <f>一般公共预算!M15</f>
        <v>2108.98</v>
      </c>
      <c r="L13" s="235">
        <f t="shared" si="1"/>
        <v>12347.98</v>
      </c>
    </row>
    <row r="14" spans="1:12">
      <c r="A14" s="324" t="s">
        <v>31</v>
      </c>
      <c r="B14" s="293">
        <f>一般公共预算!B16</f>
        <v>6550</v>
      </c>
      <c r="C14" s="293">
        <f>一般公共预算!C16</f>
        <v>7021</v>
      </c>
      <c r="D14" s="293">
        <f>一般公共预算!D16</f>
        <v>4622</v>
      </c>
      <c r="E14" s="293">
        <f>一般公共预算!E16</f>
        <v>-880</v>
      </c>
      <c r="F14" s="235">
        <f t="shared" si="2"/>
        <v>6141</v>
      </c>
      <c r="G14" s="331">
        <f t="shared" si="0"/>
        <v>-6.2442748091603</v>
      </c>
      <c r="H14" s="324" t="s">
        <v>32</v>
      </c>
      <c r="I14" s="293">
        <f>一般公共预算!K16</f>
        <v>86614</v>
      </c>
      <c r="J14" s="293">
        <f>一般公共预算!L16</f>
        <v>47486</v>
      </c>
      <c r="K14" s="293">
        <f>一般公共预算!M16</f>
        <v>14158.0733</v>
      </c>
      <c r="L14" s="235">
        <f t="shared" si="1"/>
        <v>100772.0733</v>
      </c>
    </row>
    <row r="15" ht="16.5" customHeight="1" spans="1:12">
      <c r="A15" s="324" t="s">
        <v>33</v>
      </c>
      <c r="B15" s="293">
        <f>一般公共预算!B17</f>
        <v>3915</v>
      </c>
      <c r="C15" s="293">
        <f>一般公共预算!C17</f>
        <v>4110</v>
      </c>
      <c r="D15" s="293">
        <f>一般公共预算!D17</f>
        <v>1663</v>
      </c>
      <c r="E15" s="293">
        <f>一般公共预算!E17</f>
        <v>-941</v>
      </c>
      <c r="F15" s="235">
        <f t="shared" si="2"/>
        <v>3169</v>
      </c>
      <c r="G15" s="331">
        <f t="shared" si="0"/>
        <v>-19.0549169859515</v>
      </c>
      <c r="H15" s="324" t="s">
        <v>34</v>
      </c>
      <c r="I15" s="293">
        <f>一般公共预算!K17</f>
        <v>351630</v>
      </c>
      <c r="J15" s="293">
        <f>一般公共预算!L17</f>
        <v>253241</v>
      </c>
      <c r="K15" s="293">
        <f>一般公共预算!M17</f>
        <v>17396.4619</v>
      </c>
      <c r="L15" s="235">
        <f t="shared" si="1"/>
        <v>369026.4619</v>
      </c>
    </row>
    <row r="16" spans="1:12">
      <c r="A16" s="324" t="s">
        <v>35</v>
      </c>
      <c r="B16" s="293">
        <f>一般公共预算!B18</f>
        <v>9187</v>
      </c>
      <c r="C16" s="293">
        <f>一般公共预算!C18</f>
        <v>14338</v>
      </c>
      <c r="D16" s="293">
        <f>一般公共预算!D18</f>
        <v>4853</v>
      </c>
      <c r="E16" s="293">
        <f>一般公共预算!E18</f>
        <v>705</v>
      </c>
      <c r="F16" s="235">
        <f t="shared" si="2"/>
        <v>15043</v>
      </c>
      <c r="G16" s="331">
        <f t="shared" si="0"/>
        <v>63.7422444758898</v>
      </c>
      <c r="H16" s="324" t="s">
        <v>36</v>
      </c>
      <c r="I16" s="293">
        <f>一般公共预算!K18</f>
        <v>11008</v>
      </c>
      <c r="J16" s="293">
        <f>一般公共预算!L18</f>
        <v>4439</v>
      </c>
      <c r="K16" s="293">
        <f>一般公共预算!M18</f>
        <v>1001.587698</v>
      </c>
      <c r="L16" s="235">
        <f t="shared" si="1"/>
        <v>12009.587698</v>
      </c>
    </row>
    <row r="17" spans="1:12">
      <c r="A17" s="324" t="s">
        <v>37</v>
      </c>
      <c r="B17" s="293">
        <f>一般公共预算!B19</f>
        <v>3792</v>
      </c>
      <c r="C17" s="293">
        <f>一般公共预算!C19</f>
        <v>3800</v>
      </c>
      <c r="D17" s="293">
        <f>一般公共预算!D19</f>
        <v>2149</v>
      </c>
      <c r="E17" s="293">
        <f>一般公共预算!E19</f>
        <v>-718</v>
      </c>
      <c r="F17" s="235">
        <f t="shared" si="2"/>
        <v>3082</v>
      </c>
      <c r="G17" s="331">
        <f t="shared" si="0"/>
        <v>-18.7236286919831</v>
      </c>
      <c r="H17" s="324" t="s">
        <v>38</v>
      </c>
      <c r="I17" s="293">
        <f>一般公共预算!K19</f>
        <v>32673</v>
      </c>
      <c r="J17" s="293">
        <f>一般公共预算!L19</f>
        <v>39093</v>
      </c>
      <c r="K17" s="293">
        <f>一般公共预算!M19</f>
        <v>67699.2</v>
      </c>
      <c r="L17" s="235">
        <f t="shared" si="1"/>
        <v>100372.2</v>
      </c>
    </row>
    <row r="18" spans="1:12">
      <c r="A18" s="324" t="s">
        <v>39</v>
      </c>
      <c r="B18" s="293">
        <f>一般公共预算!B20</f>
        <v>28</v>
      </c>
      <c r="C18" s="293">
        <f>一般公共预算!C20</f>
        <v>0</v>
      </c>
      <c r="D18" s="293">
        <f>一般公共预算!D20</f>
        <v>95</v>
      </c>
      <c r="E18" s="293">
        <f>一般公共预算!E20</f>
        <v>110</v>
      </c>
      <c r="F18" s="235">
        <f t="shared" si="2"/>
        <v>110</v>
      </c>
      <c r="G18" s="331">
        <f t="shared" si="0"/>
        <v>292.857142857143</v>
      </c>
      <c r="H18" s="324" t="s">
        <v>40</v>
      </c>
      <c r="I18" s="293">
        <f>一般公共预算!K20</f>
        <v>85160</v>
      </c>
      <c r="J18" s="293">
        <f>一般公共预算!L20</f>
        <v>76971</v>
      </c>
      <c r="K18" s="293">
        <f>一般公共预算!M20</f>
        <v>97778.49</v>
      </c>
      <c r="L18" s="235">
        <f t="shared" si="1"/>
        <v>182938.49</v>
      </c>
    </row>
    <row r="19" spans="1:12">
      <c r="A19" s="324" t="s">
        <v>41</v>
      </c>
      <c r="B19" s="293">
        <f>一般公共预算!B21</f>
        <v>23537</v>
      </c>
      <c r="C19" s="293">
        <f>一般公共预算!C21</f>
        <v>21962</v>
      </c>
      <c r="D19" s="293">
        <f>一般公共预算!D21</f>
        <v>15889</v>
      </c>
      <c r="E19" s="293">
        <f>一般公共预算!E21</f>
        <v>-66</v>
      </c>
      <c r="F19" s="235">
        <f t="shared" si="2"/>
        <v>21896</v>
      </c>
      <c r="G19" s="331">
        <f t="shared" si="0"/>
        <v>-6.97200152950673</v>
      </c>
      <c r="H19" s="324" t="s">
        <v>42</v>
      </c>
      <c r="I19" s="293">
        <f>一般公共预算!K21</f>
        <v>12467</v>
      </c>
      <c r="J19" s="293">
        <f>一般公共预算!L21</f>
        <v>2972</v>
      </c>
      <c r="K19" s="293">
        <f>一般公共预算!M21</f>
        <v>636.498693</v>
      </c>
      <c r="L19" s="235">
        <f t="shared" si="1"/>
        <v>13103.498693</v>
      </c>
    </row>
    <row r="20" spans="1:12">
      <c r="A20" s="324" t="s">
        <v>43</v>
      </c>
      <c r="B20" s="293">
        <f>一般公共预算!B22</f>
        <v>180.8</v>
      </c>
      <c r="C20" s="293">
        <f>一般公共预算!C22</f>
        <v>205</v>
      </c>
      <c r="D20" s="293">
        <f>一般公共预算!D22</f>
        <v>86</v>
      </c>
      <c r="E20" s="293">
        <f>一般公共预算!E22</f>
        <v>-108</v>
      </c>
      <c r="F20" s="235">
        <f t="shared" si="2"/>
        <v>97</v>
      </c>
      <c r="G20" s="331">
        <f t="shared" si="0"/>
        <v>-46.3495575221239</v>
      </c>
      <c r="H20" s="324" t="s">
        <v>44</v>
      </c>
      <c r="I20" s="293">
        <f>一般公共预算!K22</f>
        <v>15633</v>
      </c>
      <c r="J20" s="293">
        <f>一般公共预算!L22</f>
        <v>37590</v>
      </c>
      <c r="K20" s="293">
        <f>一般公共预算!M22</f>
        <v>36434</v>
      </c>
      <c r="L20" s="235">
        <f t="shared" si="1"/>
        <v>52067</v>
      </c>
    </row>
    <row r="21" spans="1:12">
      <c r="A21" s="324" t="s">
        <v>45</v>
      </c>
      <c r="B21" s="293">
        <f>一般公共预算!B23</f>
        <v>0</v>
      </c>
      <c r="C21" s="265"/>
      <c r="D21" s="265"/>
      <c r="E21" s="235"/>
      <c r="F21" s="235">
        <f t="shared" si="2"/>
        <v>0</v>
      </c>
      <c r="G21" s="331"/>
      <c r="H21" s="324" t="s">
        <v>46</v>
      </c>
      <c r="I21" s="293">
        <f>一般公共预算!K23</f>
        <v>8061</v>
      </c>
      <c r="J21" s="293">
        <f>一般公共预算!L23</f>
        <v>2701</v>
      </c>
      <c r="K21" s="293">
        <f>一般公共预算!M23</f>
        <v>2348.48</v>
      </c>
      <c r="L21" s="235">
        <f t="shared" si="1"/>
        <v>10409.48</v>
      </c>
    </row>
    <row r="22" spans="1:12">
      <c r="A22" s="322" t="s">
        <v>47</v>
      </c>
      <c r="B22" s="323">
        <f>SUM(B23:B30)</f>
        <v>222324</v>
      </c>
      <c r="C22" s="323">
        <f>SUM(C23:C30)</f>
        <v>224806</v>
      </c>
      <c r="D22" s="323">
        <f>SUM(D23:D30)</f>
        <v>120148</v>
      </c>
      <c r="E22" s="323">
        <f>SUM(E23:E30)</f>
        <v>283.77</v>
      </c>
      <c r="F22" s="235">
        <f t="shared" si="2"/>
        <v>225089.77</v>
      </c>
      <c r="G22" s="331">
        <f t="shared" si="0"/>
        <v>1.24402673575502</v>
      </c>
      <c r="H22" s="324" t="s">
        <v>48</v>
      </c>
      <c r="I22" s="293">
        <f>一般公共预算!K24</f>
        <v>4613</v>
      </c>
      <c r="J22" s="293">
        <f>一般公共预算!L24</f>
        <v>1462</v>
      </c>
      <c r="K22" s="293">
        <f>一般公共预算!M24</f>
        <v>992</v>
      </c>
      <c r="L22" s="235">
        <f t="shared" si="1"/>
        <v>5605</v>
      </c>
    </row>
    <row r="23" spans="1:12">
      <c r="A23" s="324" t="s">
        <v>49</v>
      </c>
      <c r="B23" s="293">
        <f>一般公共预算!B25</f>
        <v>13911</v>
      </c>
      <c r="C23" s="293">
        <f>一般公共预算!C25</f>
        <v>13446</v>
      </c>
      <c r="D23" s="293">
        <f>一般公共预算!D25</f>
        <v>8610</v>
      </c>
      <c r="E23" s="293">
        <f>一般公共预算!E25</f>
        <v>-291.23</v>
      </c>
      <c r="F23" s="235">
        <f t="shared" si="2"/>
        <v>13154.77</v>
      </c>
      <c r="G23" s="331">
        <f t="shared" si="0"/>
        <v>-5.43620156710517</v>
      </c>
      <c r="H23" s="324" t="s">
        <v>50</v>
      </c>
      <c r="I23" s="293">
        <f>一般公共预算!K25</f>
        <v>6122</v>
      </c>
      <c r="J23" s="293">
        <f>一般公共预算!L25</f>
        <v>4878</v>
      </c>
      <c r="K23" s="293">
        <f>一般公共预算!M25</f>
        <v>20</v>
      </c>
      <c r="L23" s="235">
        <f t="shared" si="1"/>
        <v>6142</v>
      </c>
    </row>
    <row r="24" spans="1:12">
      <c r="A24" s="324" t="s">
        <v>51</v>
      </c>
      <c r="B24" s="293">
        <f>一般公共预算!B26</f>
        <v>25451</v>
      </c>
      <c r="C24" s="293">
        <f>一般公共预算!C26</f>
        <v>30148</v>
      </c>
      <c r="D24" s="293">
        <f>一般公共预算!D26</f>
        <v>14957</v>
      </c>
      <c r="E24" s="293">
        <f>一般公共预算!E26</f>
        <v>-1901</v>
      </c>
      <c r="F24" s="235">
        <f t="shared" si="2"/>
        <v>28247</v>
      </c>
      <c r="G24" s="331">
        <f t="shared" si="0"/>
        <v>10.9858158814978</v>
      </c>
      <c r="H24" s="324" t="s">
        <v>52</v>
      </c>
      <c r="I24" s="293">
        <f>一般公共预算!K26</f>
        <v>26959</v>
      </c>
      <c r="J24" s="293">
        <f>一般公共预算!L26</f>
        <v>13801</v>
      </c>
      <c r="K24" s="293">
        <f>一般公共预算!M26</f>
        <v>2921.08</v>
      </c>
      <c r="L24" s="235">
        <f t="shared" si="1"/>
        <v>29880.08</v>
      </c>
    </row>
    <row r="25" s="184" customFormat="1" spans="1:13">
      <c r="A25" s="324" t="s">
        <v>53</v>
      </c>
      <c r="B25" s="293">
        <f>一般公共预算!B27</f>
        <v>37814</v>
      </c>
      <c r="C25" s="293">
        <f>一般公共预算!C27</f>
        <v>19679</v>
      </c>
      <c r="D25" s="293">
        <f>一般公共预算!D27</f>
        <v>16670</v>
      </c>
      <c r="E25" s="293">
        <f>一般公共预算!E27</f>
        <v>0</v>
      </c>
      <c r="F25" s="235">
        <f t="shared" si="2"/>
        <v>19679</v>
      </c>
      <c r="G25" s="331">
        <f t="shared" si="0"/>
        <v>-47.9584280954144</v>
      </c>
      <c r="H25" s="324" t="s">
        <v>54</v>
      </c>
      <c r="I25" s="293">
        <f>一般公共预算!K27</f>
        <v>7</v>
      </c>
      <c r="J25" s="293">
        <f>一般公共预算!L27</f>
        <v>7</v>
      </c>
      <c r="K25" s="293">
        <f>一般公共预算!M27</f>
        <v>0</v>
      </c>
      <c r="L25" s="235">
        <f t="shared" si="1"/>
        <v>7</v>
      </c>
      <c r="M25" s="299"/>
    </row>
    <row r="26" spans="1:12">
      <c r="A26" s="324" t="s">
        <v>55</v>
      </c>
      <c r="B26" s="293">
        <f>一般公共预算!B28</f>
        <v>231</v>
      </c>
      <c r="C26" s="293">
        <f>一般公共预算!C28</f>
        <v>0</v>
      </c>
      <c r="D26" s="293">
        <f>一般公共预算!D28</f>
        <v>0</v>
      </c>
      <c r="E26" s="293">
        <f>一般公共预算!E28</f>
        <v>0</v>
      </c>
      <c r="F26" s="235">
        <f t="shared" si="2"/>
        <v>0</v>
      </c>
      <c r="G26" s="331">
        <f t="shared" si="0"/>
        <v>-100</v>
      </c>
      <c r="H26" s="324" t="s">
        <v>56</v>
      </c>
      <c r="I26" s="293">
        <f>一般公共预算!K28</f>
        <v>4893</v>
      </c>
      <c r="J26" s="293">
        <f>一般公共预算!L28</f>
        <v>1510</v>
      </c>
      <c r="K26" s="293">
        <f>一般公共预算!M28</f>
        <v>396.31</v>
      </c>
      <c r="L26" s="235">
        <f t="shared" si="1"/>
        <v>5289.31</v>
      </c>
    </row>
    <row r="27" spans="1:12">
      <c r="A27" s="324" t="s">
        <v>57</v>
      </c>
      <c r="B27" s="293">
        <f>一般公共预算!B29</f>
        <v>130439</v>
      </c>
      <c r="C27" s="293">
        <f>一般公共预算!C29</f>
        <v>151234</v>
      </c>
      <c r="D27" s="293">
        <f>一般公共预算!D29</f>
        <v>60001</v>
      </c>
      <c r="E27" s="293">
        <f>一般公共预算!E29</f>
        <v>-6408</v>
      </c>
      <c r="F27" s="235">
        <f t="shared" si="2"/>
        <v>144826</v>
      </c>
      <c r="G27" s="331">
        <f t="shared" si="0"/>
        <v>11.0296767071198</v>
      </c>
      <c r="H27" s="324" t="s">
        <v>58</v>
      </c>
      <c r="I27" s="293">
        <f>一般公共预算!K29</f>
        <v>11020</v>
      </c>
      <c r="J27" s="293">
        <f>一般公共预算!L29</f>
        <v>0</v>
      </c>
      <c r="K27" s="293">
        <f>一般公共预算!M29</f>
        <v>2480</v>
      </c>
      <c r="L27" s="235">
        <f t="shared" si="1"/>
        <v>13500</v>
      </c>
    </row>
    <row r="28" spans="1:12">
      <c r="A28" s="324" t="s">
        <v>59</v>
      </c>
      <c r="B28" s="293">
        <f>一般公共预算!B30</f>
        <v>13732</v>
      </c>
      <c r="C28" s="293">
        <f>一般公共预算!C30</f>
        <v>10299</v>
      </c>
      <c r="D28" s="293">
        <f>一般公共预算!D30</f>
        <v>18953</v>
      </c>
      <c r="E28" s="293">
        <f>一般公共预算!E30</f>
        <v>8884</v>
      </c>
      <c r="F28" s="235">
        <f t="shared" si="2"/>
        <v>19183</v>
      </c>
      <c r="G28" s="331">
        <f t="shared" si="0"/>
        <v>39.6956015147102</v>
      </c>
      <c r="H28" s="324" t="s">
        <v>60</v>
      </c>
      <c r="I28" s="293">
        <f>一般公共预算!K30</f>
        <v>34247</v>
      </c>
      <c r="J28" s="293">
        <f>一般公共预算!L30</f>
        <v>35333</v>
      </c>
      <c r="K28" s="293">
        <f>一般公共预算!M30</f>
        <v>1344</v>
      </c>
      <c r="L28" s="235">
        <f t="shared" si="1"/>
        <v>35591</v>
      </c>
    </row>
    <row r="29" spans="1:12">
      <c r="A29" s="324" t="s">
        <v>61</v>
      </c>
      <c r="B29" s="293">
        <f>一般公共预算!B31</f>
        <v>0</v>
      </c>
      <c r="C29" s="293">
        <f>一般公共预算!C31</f>
        <v>0</v>
      </c>
      <c r="D29" s="293">
        <f>一般公共预算!D31</f>
        <v>4</v>
      </c>
      <c r="E29" s="293">
        <f>一般公共预算!E31</f>
        <v>0</v>
      </c>
      <c r="F29" s="235">
        <f t="shared" si="2"/>
        <v>0</v>
      </c>
      <c r="G29" s="331"/>
      <c r="H29" s="324" t="s">
        <v>62</v>
      </c>
      <c r="I29" s="293">
        <f>一般公共预算!K31</f>
        <v>250</v>
      </c>
      <c r="J29" s="293">
        <f>一般公共预算!L31</f>
        <v>17</v>
      </c>
      <c r="K29" s="293">
        <f>一般公共预算!M31</f>
        <v>-103</v>
      </c>
      <c r="L29" s="235">
        <f t="shared" si="1"/>
        <v>147</v>
      </c>
    </row>
    <row r="30" spans="1:12">
      <c r="A30" s="324" t="s">
        <v>63</v>
      </c>
      <c r="B30" s="293">
        <f>一般公共预算!B32</f>
        <v>746</v>
      </c>
      <c r="C30" s="293">
        <f>一般公共预算!C32</f>
        <v>0</v>
      </c>
      <c r="D30" s="293">
        <f>一般公共预算!D32</f>
        <v>953</v>
      </c>
      <c r="E30" s="293">
        <f>一般公共预算!E32</f>
        <v>0</v>
      </c>
      <c r="F30" s="235">
        <f t="shared" si="2"/>
        <v>0</v>
      </c>
      <c r="G30" s="331">
        <f t="shared" si="0"/>
        <v>-100</v>
      </c>
      <c r="H30" s="324" t="s">
        <v>64</v>
      </c>
      <c r="I30" s="293">
        <f>一般公共预算!K32</f>
        <v>117716</v>
      </c>
      <c r="J30" s="293">
        <f>一般公共预算!L32</f>
        <v>0</v>
      </c>
      <c r="K30" s="293">
        <f>一般公共预算!M32</f>
        <v>-19058</v>
      </c>
      <c r="L30" s="235">
        <f t="shared" si="1"/>
        <v>98658</v>
      </c>
    </row>
    <row r="31" spans="1:12">
      <c r="A31" s="252" t="s">
        <v>65</v>
      </c>
      <c r="B31" s="323">
        <f>SUM(B32:B38)</f>
        <v>199078</v>
      </c>
      <c r="C31" s="323">
        <f>SUM(C32:C38)</f>
        <v>903411</v>
      </c>
      <c r="D31" s="323">
        <f>SUM(D32:D38)</f>
        <v>39985</v>
      </c>
      <c r="E31" s="235">
        <f>SUM(E32:E38)</f>
        <v>-2290</v>
      </c>
      <c r="F31" s="323">
        <f>SUM(F32:F38)</f>
        <v>901121</v>
      </c>
      <c r="G31" s="331">
        <f t="shared" si="0"/>
        <v>352.647203608636</v>
      </c>
      <c r="H31" s="332" t="s">
        <v>66</v>
      </c>
      <c r="I31" s="213">
        <f>SUM(I32:I39)</f>
        <v>848774</v>
      </c>
      <c r="J31" s="213">
        <f>SUM(J32:J39)</f>
        <v>169874</v>
      </c>
      <c r="K31" s="213">
        <f>SUM(K32:K39)</f>
        <v>41784.602705</v>
      </c>
      <c r="L31" s="235">
        <f t="shared" si="1"/>
        <v>890558.602705</v>
      </c>
    </row>
    <row r="32" spans="1:12">
      <c r="A32" s="258" t="s">
        <v>67</v>
      </c>
      <c r="B32" s="210">
        <f>基金预算!B7</f>
        <v>176055</v>
      </c>
      <c r="C32" s="210">
        <f>基金预算!C7</f>
        <v>847676</v>
      </c>
      <c r="D32" s="210">
        <f>基金预算!D7</f>
        <v>21891</v>
      </c>
      <c r="E32" s="210">
        <f>基金预算!E7</f>
        <v>-1442</v>
      </c>
      <c r="F32" s="235">
        <f>C32+E32</f>
        <v>846234</v>
      </c>
      <c r="G32" s="331">
        <f t="shared" si="0"/>
        <v>380.664565050694</v>
      </c>
      <c r="H32" s="258" t="s">
        <v>68</v>
      </c>
      <c r="I32" s="333">
        <f>基金预算!K7</f>
        <v>716524</v>
      </c>
      <c r="J32" s="333">
        <f>基金预算!L7</f>
        <v>113880</v>
      </c>
      <c r="K32" s="333">
        <f>基金预算!M7</f>
        <v>8919.4012</v>
      </c>
      <c r="L32" s="235">
        <f t="shared" si="1"/>
        <v>725443.4012</v>
      </c>
    </row>
    <row r="33" spans="1:12">
      <c r="A33" s="258" t="s">
        <v>69</v>
      </c>
      <c r="B33" s="210">
        <f>基金预算!B8</f>
        <v>0</v>
      </c>
      <c r="C33" s="210">
        <f>基金预算!C8</f>
        <v>1460</v>
      </c>
      <c r="D33" s="210">
        <f>基金预算!D8</f>
        <v>0</v>
      </c>
      <c r="E33" s="210">
        <f>基金预算!E8</f>
        <v>-1460</v>
      </c>
      <c r="F33" s="235">
        <f t="shared" ref="F33:F38" si="3">C33+E33</f>
        <v>0</v>
      </c>
      <c r="G33" s="331"/>
      <c r="H33" s="258" t="s">
        <v>70</v>
      </c>
      <c r="I33" s="333">
        <f>基金预算!K16</f>
        <v>0</v>
      </c>
      <c r="J33" s="333">
        <f>基金预算!L16</f>
        <v>0</v>
      </c>
      <c r="K33" s="333">
        <f>基金预算!M16</f>
        <v>0</v>
      </c>
      <c r="L33" s="235">
        <f t="shared" si="1"/>
        <v>0</v>
      </c>
    </row>
    <row r="34" s="184" customFormat="1" spans="1:12">
      <c r="A34" s="258" t="s">
        <v>71</v>
      </c>
      <c r="B34" s="210">
        <f>基金预算!B9</f>
        <v>0</v>
      </c>
      <c r="C34" s="210">
        <f>基金预算!C9</f>
        <v>50</v>
      </c>
      <c r="D34" s="210">
        <f>基金预算!D9</f>
        <v>0</v>
      </c>
      <c r="E34" s="210">
        <f>基金预算!E9</f>
        <v>-50</v>
      </c>
      <c r="F34" s="235">
        <f t="shared" si="3"/>
        <v>0</v>
      </c>
      <c r="G34" s="331"/>
      <c r="H34" s="258" t="s">
        <v>72</v>
      </c>
      <c r="I34" s="333">
        <f>基金预算!K17</f>
        <v>0</v>
      </c>
      <c r="J34" s="333">
        <f>基金预算!L17</f>
        <v>0</v>
      </c>
      <c r="K34" s="333">
        <f>基金预算!M17</f>
        <v>0</v>
      </c>
      <c r="L34" s="235">
        <f t="shared" si="1"/>
        <v>0</v>
      </c>
    </row>
    <row r="35" ht="16.5" customHeight="1" spans="1:12">
      <c r="A35" s="258" t="s">
        <v>73</v>
      </c>
      <c r="B35" s="210">
        <f>基金预算!B10</f>
        <v>2770</v>
      </c>
      <c r="C35" s="210">
        <f>基金预算!C10</f>
        <v>2700</v>
      </c>
      <c r="D35" s="210">
        <f>基金预算!D10</f>
        <v>1264</v>
      </c>
      <c r="E35" s="210">
        <f>基金预算!E10</f>
        <v>500</v>
      </c>
      <c r="F35" s="235">
        <f t="shared" si="3"/>
        <v>3200</v>
      </c>
      <c r="G35" s="331">
        <f t="shared" si="0"/>
        <v>15.5234657039711</v>
      </c>
      <c r="H35" s="258" t="s">
        <v>74</v>
      </c>
      <c r="I35" s="333">
        <f>基金预算!K18</f>
        <v>0</v>
      </c>
      <c r="J35" s="333">
        <f>基金预算!L18</f>
        <v>0</v>
      </c>
      <c r="K35" s="333">
        <f>基金预算!M18</f>
        <v>986</v>
      </c>
      <c r="L35" s="235">
        <f t="shared" si="1"/>
        <v>986</v>
      </c>
    </row>
    <row r="36" ht="16.5" customHeight="1" spans="1:12">
      <c r="A36" s="258" t="s">
        <v>75</v>
      </c>
      <c r="B36" s="210">
        <f>基金预算!B11</f>
        <v>0</v>
      </c>
      <c r="C36" s="210">
        <f>基金预算!C11</f>
        <v>0</v>
      </c>
      <c r="D36" s="210">
        <f>基金预算!D11</f>
        <v>0</v>
      </c>
      <c r="E36" s="210">
        <f>基金预算!E11</f>
        <v>0</v>
      </c>
      <c r="F36" s="235">
        <f t="shared" si="3"/>
        <v>0</v>
      </c>
      <c r="G36" s="331"/>
      <c r="H36" s="258" t="s">
        <v>76</v>
      </c>
      <c r="I36" s="333">
        <f>基金预算!K19</f>
        <v>0</v>
      </c>
      <c r="J36" s="333">
        <f>基金预算!L19</f>
        <v>0</v>
      </c>
      <c r="K36" s="333">
        <f>基金预算!M19</f>
        <v>80</v>
      </c>
      <c r="L36" s="235">
        <f t="shared" si="1"/>
        <v>80</v>
      </c>
    </row>
    <row r="37" ht="16.5" customHeight="1" spans="1:12">
      <c r="A37" s="258" t="s">
        <v>77</v>
      </c>
      <c r="B37" s="210">
        <f>基金预算!B12</f>
        <v>0</v>
      </c>
      <c r="C37" s="210">
        <f>基金预算!C12</f>
        <v>0</v>
      </c>
      <c r="D37" s="210">
        <f>基金预算!D12</f>
        <v>0</v>
      </c>
      <c r="E37" s="210">
        <f>基金预算!E12</f>
        <v>0</v>
      </c>
      <c r="F37" s="235">
        <f t="shared" si="3"/>
        <v>0</v>
      </c>
      <c r="G37" s="331"/>
      <c r="H37" s="258" t="s">
        <v>78</v>
      </c>
      <c r="I37" s="333">
        <f>基金预算!K20</f>
        <v>74886</v>
      </c>
      <c r="J37" s="333">
        <f>基金预算!L20</f>
        <v>39451</v>
      </c>
      <c r="K37" s="333">
        <f>基金预算!M20</f>
        <v>31525.98</v>
      </c>
      <c r="L37" s="235">
        <f t="shared" si="1"/>
        <v>106411.98</v>
      </c>
    </row>
    <row r="38" ht="16.5" customHeight="1" spans="1:12">
      <c r="A38" s="258" t="s">
        <v>79</v>
      </c>
      <c r="B38" s="210">
        <f>基金预算!B13</f>
        <v>20253</v>
      </c>
      <c r="C38" s="210">
        <f>基金预算!C13</f>
        <v>51525</v>
      </c>
      <c r="D38" s="210">
        <f>基金预算!D13</f>
        <v>16830</v>
      </c>
      <c r="E38" s="210">
        <f>基金预算!E13</f>
        <v>162</v>
      </c>
      <c r="F38" s="235">
        <f t="shared" si="3"/>
        <v>51687</v>
      </c>
      <c r="G38" s="331">
        <f t="shared" si="0"/>
        <v>155.206636053918</v>
      </c>
      <c r="H38" s="258" t="s">
        <v>80</v>
      </c>
      <c r="I38" s="265">
        <f>基金预算!K24</f>
        <v>56864</v>
      </c>
      <c r="J38" s="265">
        <f>基金预算!L24</f>
        <v>16504</v>
      </c>
      <c r="K38" s="265">
        <f>基金预算!M24</f>
        <v>642</v>
      </c>
      <c r="L38" s="235">
        <f t="shared" si="1"/>
        <v>57506</v>
      </c>
    </row>
    <row r="39" ht="16.5" customHeight="1" spans="1:12">
      <c r="A39" s="322" t="s">
        <v>81</v>
      </c>
      <c r="B39" s="235">
        <f>SUM(B40:B44)</f>
        <v>14935</v>
      </c>
      <c r="C39" s="235">
        <f>SUM(C40:C44)</f>
        <v>2130</v>
      </c>
      <c r="D39" s="235">
        <f>SUM(D40:D44)</f>
        <v>0</v>
      </c>
      <c r="E39" s="235">
        <f>SUM(E40:E44)</f>
        <v>-928</v>
      </c>
      <c r="F39" s="235">
        <f>SUM(F40:F44)</f>
        <v>1202</v>
      </c>
      <c r="G39" s="331">
        <f t="shared" ref="G39:G70" si="4">(F39-B39)/B39*100</f>
        <v>-91.9517910947439</v>
      </c>
      <c r="H39" s="198" t="s">
        <v>82</v>
      </c>
      <c r="I39" s="265">
        <f>基金预算!K25</f>
        <v>500</v>
      </c>
      <c r="J39" s="265">
        <f>基金预算!L25</f>
        <v>39</v>
      </c>
      <c r="K39" s="265">
        <f>基金预算!M25</f>
        <v>-368.778495</v>
      </c>
      <c r="L39" s="235">
        <f t="shared" si="1"/>
        <v>131.221505</v>
      </c>
    </row>
    <row r="40" ht="16.5" customHeight="1" spans="1:12">
      <c r="A40" s="258" t="s">
        <v>83</v>
      </c>
      <c r="B40" s="210">
        <f>国有资本经营预算!B7</f>
        <v>643</v>
      </c>
      <c r="C40" s="210">
        <f>国有资本经营预算!C7</f>
        <v>1202</v>
      </c>
      <c r="D40" s="210">
        <f>国有资本经营预算!D7</f>
        <v>0</v>
      </c>
      <c r="E40" s="210">
        <f>国有资本经营预算!E7</f>
        <v>0</v>
      </c>
      <c r="F40" s="235">
        <f>C40+E40</f>
        <v>1202</v>
      </c>
      <c r="G40" s="331">
        <f t="shared" si="4"/>
        <v>86.9362363919129</v>
      </c>
      <c r="H40" s="332" t="s">
        <v>84</v>
      </c>
      <c r="I40" s="213">
        <f>I41+I42</f>
        <v>1477.5</v>
      </c>
      <c r="J40" s="213">
        <f>J41+J42</f>
        <v>0</v>
      </c>
      <c r="K40" s="213">
        <f>K41+K42</f>
        <v>-912</v>
      </c>
      <c r="L40" s="235">
        <f t="shared" ref="L40:L59" si="5">I40+K40</f>
        <v>565.5</v>
      </c>
    </row>
    <row r="41" ht="16.5" customHeight="1" spans="1:12">
      <c r="A41" s="258" t="s">
        <v>85</v>
      </c>
      <c r="B41" s="210">
        <f>国有资本经营预算!B8</f>
        <v>13000</v>
      </c>
      <c r="C41" s="210">
        <f>国有资本经营预算!C8</f>
        <v>928</v>
      </c>
      <c r="D41" s="210">
        <f>国有资本经营预算!D8</f>
        <v>0</v>
      </c>
      <c r="E41" s="210">
        <f>国有资本经营预算!E8</f>
        <v>-928</v>
      </c>
      <c r="F41" s="235">
        <f>C41+E41</f>
        <v>0</v>
      </c>
      <c r="G41" s="331">
        <f t="shared" si="4"/>
        <v>-100</v>
      </c>
      <c r="H41" s="258" t="s">
        <v>86</v>
      </c>
      <c r="I41" s="210">
        <f>国有资本经营预算!J7</f>
        <v>0</v>
      </c>
      <c r="J41" s="210">
        <f>国有资本经营预算!K7</f>
        <v>0</v>
      </c>
      <c r="K41" s="210">
        <f>国有资本经营预算!L7</f>
        <v>0</v>
      </c>
      <c r="L41" s="235">
        <f t="shared" si="5"/>
        <v>0</v>
      </c>
    </row>
    <row r="42" ht="18" customHeight="1" spans="1:12">
      <c r="A42" s="258" t="s">
        <v>87</v>
      </c>
      <c r="B42" s="210">
        <f>国有资本经营预算!B9</f>
        <v>954</v>
      </c>
      <c r="C42" s="210">
        <f>国有资本经营预算!C9</f>
        <v>0</v>
      </c>
      <c r="D42" s="210">
        <f>国有资本经营预算!D9</f>
        <v>0</v>
      </c>
      <c r="E42" s="210">
        <f>国有资本经营预算!E9</f>
        <v>0</v>
      </c>
      <c r="F42" s="235">
        <f>C42+E42</f>
        <v>0</v>
      </c>
      <c r="G42" s="331">
        <f t="shared" si="4"/>
        <v>-100</v>
      </c>
      <c r="H42" s="258" t="s">
        <v>88</v>
      </c>
      <c r="I42" s="210">
        <f>国有资本经营预算!J9</f>
        <v>1477.5</v>
      </c>
      <c r="J42" s="210">
        <f>国有资本经营预算!K9</f>
        <v>0</v>
      </c>
      <c r="K42" s="210">
        <f>国有资本经营预算!L9</f>
        <v>-912</v>
      </c>
      <c r="L42" s="235">
        <f t="shared" si="5"/>
        <v>565.5</v>
      </c>
    </row>
    <row r="43" ht="16.5" customHeight="1" spans="1:12">
      <c r="A43" s="258" t="s">
        <v>89</v>
      </c>
      <c r="B43" s="210">
        <f>国有资本经营预算!B10</f>
        <v>40</v>
      </c>
      <c r="C43" s="210">
        <f>国有资本经营预算!C10</f>
        <v>0</v>
      </c>
      <c r="D43" s="210">
        <f>国有资本经营预算!D10</f>
        <v>0</v>
      </c>
      <c r="E43" s="210">
        <f>国有资本经营预算!E10</f>
        <v>0</v>
      </c>
      <c r="F43" s="235">
        <f>C43+E43</f>
        <v>0</v>
      </c>
      <c r="G43" s="331">
        <f t="shared" si="4"/>
        <v>-100</v>
      </c>
      <c r="H43" s="258"/>
      <c r="I43" s="333"/>
      <c r="J43" s="333"/>
      <c r="K43" s="213"/>
      <c r="L43" s="235">
        <f t="shared" si="5"/>
        <v>0</v>
      </c>
    </row>
    <row r="44" ht="16.5" customHeight="1" spans="1:12">
      <c r="A44" s="258" t="s">
        <v>90</v>
      </c>
      <c r="B44" s="210">
        <f>国有资本经营预算!B11</f>
        <v>298</v>
      </c>
      <c r="C44" s="210">
        <f>国有资本经营预算!C11</f>
        <v>0</v>
      </c>
      <c r="D44" s="210">
        <f>国有资本经营预算!D11</f>
        <v>0</v>
      </c>
      <c r="E44" s="210">
        <f>国有资本经营预算!E11</f>
        <v>0</v>
      </c>
      <c r="F44" s="235">
        <f>C44+E44</f>
        <v>0</v>
      </c>
      <c r="G44" s="331">
        <f t="shared" si="4"/>
        <v>-100</v>
      </c>
      <c r="H44" s="258"/>
      <c r="I44" s="333"/>
      <c r="J44" s="333"/>
      <c r="K44" s="213"/>
      <c r="L44" s="235">
        <f t="shared" si="5"/>
        <v>0</v>
      </c>
    </row>
    <row r="45" ht="16.5" customHeight="1" spans="1:12">
      <c r="A45" s="194" t="s">
        <v>91</v>
      </c>
      <c r="B45" s="323">
        <f>B6+B31+B39</f>
        <v>555240.8</v>
      </c>
      <c r="C45" s="323">
        <f>C6+C31+C39</f>
        <v>1258017</v>
      </c>
      <c r="D45" s="323">
        <f>D6+D31+D39</f>
        <v>244768</v>
      </c>
      <c r="E45" s="235">
        <f>E6+E31+E39</f>
        <v>-3964.23</v>
      </c>
      <c r="F45" s="323">
        <f>F6+F31+F39</f>
        <v>1254052.77</v>
      </c>
      <c r="G45" s="331">
        <f t="shared" si="4"/>
        <v>125.857460402766</v>
      </c>
      <c r="H45" s="258"/>
      <c r="I45" s="333"/>
      <c r="J45" s="333"/>
      <c r="K45" s="213"/>
      <c r="L45" s="235">
        <f t="shared" si="5"/>
        <v>0</v>
      </c>
    </row>
    <row r="46" ht="16.5" customHeight="1" spans="1:12">
      <c r="A46" s="325" t="s">
        <v>92</v>
      </c>
      <c r="B46" s="323">
        <f>B47+B103+B104+B105+B106+B107+B108</f>
        <v>1855955</v>
      </c>
      <c r="C46" s="323">
        <f>C47+C103+C104+C105+C106+C107+C108</f>
        <v>822668</v>
      </c>
      <c r="D46" s="323">
        <f>D47+D103+D104+D105+D106+D107+D108</f>
        <v>0</v>
      </c>
      <c r="E46" s="323">
        <f>E47+E103+E104+E105+E106+E107+E108</f>
        <v>300790.92</v>
      </c>
      <c r="F46" s="323">
        <f>F47+F103+F104+F105+F106+F107+F108</f>
        <v>1123458.92</v>
      </c>
      <c r="G46" s="331">
        <f t="shared" si="4"/>
        <v>-39.4673405335798</v>
      </c>
      <c r="H46" s="194" t="s">
        <v>93</v>
      </c>
      <c r="I46" s="235">
        <f>I6+I31+I40</f>
        <v>1944122.5</v>
      </c>
      <c r="J46" s="235">
        <f>J6+J31+J40</f>
        <v>835413</v>
      </c>
      <c r="K46" s="235">
        <f>K6+K31+K40</f>
        <v>288821.184296</v>
      </c>
      <c r="L46" s="235">
        <f t="shared" si="5"/>
        <v>2232943.684296</v>
      </c>
    </row>
    <row r="47" ht="16.5" customHeight="1" spans="1:12">
      <c r="A47" s="326" t="s">
        <v>94</v>
      </c>
      <c r="B47" s="323">
        <f>B48+B55+B81</f>
        <v>656121</v>
      </c>
      <c r="C47" s="323">
        <f>C48+C55+C81</f>
        <v>427090</v>
      </c>
      <c r="D47" s="323">
        <f>D48+D55+D81</f>
        <v>0</v>
      </c>
      <c r="E47" s="323">
        <f>E48+E55+E81</f>
        <v>222765</v>
      </c>
      <c r="F47" s="323">
        <f>F48+F55+F81</f>
        <v>649855</v>
      </c>
      <c r="G47" s="331">
        <f t="shared" si="4"/>
        <v>-0.955006774665039</v>
      </c>
      <c r="H47" s="325" t="s">
        <v>95</v>
      </c>
      <c r="I47" s="235">
        <f>I48+I67+I68+I69+I91+I116</f>
        <v>62930</v>
      </c>
      <c r="J47" s="235">
        <f>J48+J67+J68+J69+J91+J116</f>
        <v>0</v>
      </c>
      <c r="K47" s="235">
        <f>K48+K67+K68+K69+K91+K116</f>
        <v>10631.32</v>
      </c>
      <c r="L47" s="235">
        <f>L48+L67+L68+L69+L91+L116</f>
        <v>73561.32</v>
      </c>
    </row>
    <row r="48" ht="15" customHeight="1" spans="1:12">
      <c r="A48" s="326" t="s">
        <v>96</v>
      </c>
      <c r="B48" s="323">
        <f>SUM(B49:B54)</f>
        <v>35797</v>
      </c>
      <c r="C48" s="323">
        <f>SUM(C49:C54)</f>
        <v>35797</v>
      </c>
      <c r="D48" s="323">
        <f>SUM(D49:D54)</f>
        <v>0</v>
      </c>
      <c r="E48" s="323">
        <f>SUM(E49:E54)</f>
        <v>0</v>
      </c>
      <c r="F48" s="235">
        <f>C48+E48</f>
        <v>35797</v>
      </c>
      <c r="G48" s="331">
        <f t="shared" si="4"/>
        <v>0</v>
      </c>
      <c r="H48" s="326" t="s">
        <v>97</v>
      </c>
      <c r="I48" s="334">
        <f>I49+I51+I61</f>
        <v>23186</v>
      </c>
      <c r="J48" s="334">
        <f>J49+J51+J61</f>
        <v>0</v>
      </c>
      <c r="K48" s="334">
        <f>K49+K51+K61</f>
        <v>6315.32</v>
      </c>
      <c r="L48" s="235">
        <f t="shared" si="5"/>
        <v>29501.32</v>
      </c>
    </row>
    <row r="49" s="184" customFormat="1" spans="1:12">
      <c r="A49" s="327" t="s">
        <v>98</v>
      </c>
      <c r="B49" s="210">
        <f>一般公共预算!B37</f>
        <v>13260</v>
      </c>
      <c r="C49" s="210">
        <f>一般公共预算!C37</f>
        <v>13260</v>
      </c>
      <c r="D49" s="210">
        <f>一般公共预算!D37</f>
        <v>0</v>
      </c>
      <c r="E49" s="210">
        <f>一般公共预算!E37</f>
        <v>0</v>
      </c>
      <c r="F49" s="235">
        <f t="shared" ref="F49:F80" si="6">C49+E49</f>
        <v>13260</v>
      </c>
      <c r="G49" s="331">
        <f t="shared" si="4"/>
        <v>0</v>
      </c>
      <c r="H49" s="327" t="s">
        <v>99</v>
      </c>
      <c r="I49" s="335">
        <f>I50</f>
        <v>1256</v>
      </c>
      <c r="J49" s="335">
        <f>J50</f>
        <v>0</v>
      </c>
      <c r="K49" s="335">
        <f>K50</f>
        <v>0</v>
      </c>
      <c r="L49" s="235">
        <f t="shared" si="5"/>
        <v>1256</v>
      </c>
    </row>
    <row r="50" s="184" customFormat="1" spans="1:12">
      <c r="A50" s="327" t="s">
        <v>100</v>
      </c>
      <c r="B50" s="210">
        <f>一般公共预算!B38</f>
        <v>-4899</v>
      </c>
      <c r="C50" s="210">
        <f>一般公共预算!C38</f>
        <v>-4899</v>
      </c>
      <c r="D50" s="210">
        <f>一般公共预算!D38</f>
        <v>0</v>
      </c>
      <c r="E50" s="210">
        <f>一般公共预算!E38</f>
        <v>0</v>
      </c>
      <c r="F50" s="235">
        <f t="shared" si="6"/>
        <v>-4899</v>
      </c>
      <c r="G50" s="331">
        <f t="shared" si="4"/>
        <v>0</v>
      </c>
      <c r="H50" s="327" t="s">
        <v>101</v>
      </c>
      <c r="I50" s="335">
        <f>一般公共预算!K37</f>
        <v>1256</v>
      </c>
      <c r="J50" s="334">
        <f>一般公共预算!L37</f>
        <v>0</v>
      </c>
      <c r="K50" s="334">
        <f>一般公共预算!M37</f>
        <v>0</v>
      </c>
      <c r="L50" s="235">
        <f t="shared" si="5"/>
        <v>1256</v>
      </c>
    </row>
    <row r="51" s="184" customFormat="1" spans="1:12">
      <c r="A51" s="327" t="s">
        <v>102</v>
      </c>
      <c r="B51" s="210">
        <f>一般公共预算!B39</f>
        <v>6435</v>
      </c>
      <c r="C51" s="210">
        <f>一般公共预算!C39</f>
        <v>6435</v>
      </c>
      <c r="D51" s="210">
        <f>一般公共预算!D39</f>
        <v>0</v>
      </c>
      <c r="E51" s="210">
        <f>一般公共预算!E39</f>
        <v>0</v>
      </c>
      <c r="F51" s="235">
        <f t="shared" si="6"/>
        <v>6435</v>
      </c>
      <c r="G51" s="331">
        <f t="shared" si="4"/>
        <v>0</v>
      </c>
      <c r="H51" s="327" t="s">
        <v>103</v>
      </c>
      <c r="I51" s="335">
        <f>SUM(I52:I60)</f>
        <v>8780</v>
      </c>
      <c r="J51" s="335">
        <f>SUM(J52:J60)</f>
        <v>0</v>
      </c>
      <c r="K51" s="335">
        <f>SUM(K52:K60)</f>
        <v>837.86</v>
      </c>
      <c r="L51" s="235">
        <f t="shared" si="5"/>
        <v>9617.86</v>
      </c>
    </row>
    <row r="52" spans="1:15">
      <c r="A52" s="327" t="s">
        <v>104</v>
      </c>
      <c r="B52" s="210">
        <f>一般公共预算!B40</f>
        <v>5398</v>
      </c>
      <c r="C52" s="210">
        <f>一般公共预算!C40</f>
        <v>5398</v>
      </c>
      <c r="D52" s="210">
        <f>一般公共预算!D40</f>
        <v>0</v>
      </c>
      <c r="E52" s="210">
        <f>一般公共预算!E40</f>
        <v>0</v>
      </c>
      <c r="F52" s="235">
        <f t="shared" si="6"/>
        <v>5398</v>
      </c>
      <c r="G52" s="331">
        <f t="shared" si="4"/>
        <v>0</v>
      </c>
      <c r="H52" s="327" t="s">
        <v>105</v>
      </c>
      <c r="I52" s="335">
        <f>一般公共预算!K39</f>
        <v>3697</v>
      </c>
      <c r="J52" s="335">
        <f>一般公共预算!L39</f>
        <v>0</v>
      </c>
      <c r="K52" s="335">
        <f>一般公共预算!M39</f>
        <v>0</v>
      </c>
      <c r="L52" s="235">
        <f t="shared" si="5"/>
        <v>3697</v>
      </c>
      <c r="O52" s="131"/>
    </row>
    <row r="53" spans="1:12">
      <c r="A53" s="327" t="s">
        <v>106</v>
      </c>
      <c r="B53" s="210">
        <f>一般公共预算!B41</f>
        <v>10122</v>
      </c>
      <c r="C53" s="210">
        <f>一般公共预算!C41</f>
        <v>10122</v>
      </c>
      <c r="D53" s="210">
        <f>一般公共预算!D41</f>
        <v>0</v>
      </c>
      <c r="E53" s="210">
        <f>一般公共预算!E41</f>
        <v>0</v>
      </c>
      <c r="F53" s="235">
        <f t="shared" si="6"/>
        <v>10122</v>
      </c>
      <c r="G53" s="331">
        <f t="shared" si="4"/>
        <v>0</v>
      </c>
      <c r="H53" s="327" t="s">
        <v>107</v>
      </c>
      <c r="I53" s="335">
        <f>一般公共预算!K40</f>
        <v>1500</v>
      </c>
      <c r="J53" s="335">
        <f>一般公共预算!L40</f>
        <v>0</v>
      </c>
      <c r="K53" s="335">
        <f>一般公共预算!M40</f>
        <v>0</v>
      </c>
      <c r="L53" s="235">
        <f t="shared" si="5"/>
        <v>1500</v>
      </c>
    </row>
    <row r="54" spans="1:12">
      <c r="A54" s="327" t="s">
        <v>108</v>
      </c>
      <c r="B54" s="210">
        <f>一般公共预算!B42</f>
        <v>5481</v>
      </c>
      <c r="C54" s="210">
        <f>一般公共预算!C42</f>
        <v>5481</v>
      </c>
      <c r="D54" s="210">
        <f>一般公共预算!D42</f>
        <v>0</v>
      </c>
      <c r="E54" s="210">
        <f>一般公共预算!E42</f>
        <v>0</v>
      </c>
      <c r="F54" s="235">
        <f t="shared" si="6"/>
        <v>5481</v>
      </c>
      <c r="G54" s="331">
        <f t="shared" si="4"/>
        <v>0</v>
      </c>
      <c r="H54" s="327" t="s">
        <v>109</v>
      </c>
      <c r="I54" s="335">
        <f>一般公共预算!K41</f>
        <v>2666</v>
      </c>
      <c r="J54" s="335">
        <f>一般公共预算!L41</f>
        <v>0</v>
      </c>
      <c r="K54" s="335">
        <f>一般公共预算!M41</f>
        <v>0</v>
      </c>
      <c r="L54" s="235">
        <f t="shared" si="5"/>
        <v>2666</v>
      </c>
    </row>
    <row r="55" spans="1:12">
      <c r="A55" s="328" t="s">
        <v>110</v>
      </c>
      <c r="B55" s="323">
        <f>SUM(B56,B61:B80)</f>
        <v>535606</v>
      </c>
      <c r="C55" s="323">
        <f>SUM(C56,C61:C80)</f>
        <v>380297</v>
      </c>
      <c r="D55" s="323">
        <f>SUM(D56,D61:D80)</f>
        <v>0</v>
      </c>
      <c r="E55" s="323">
        <f>SUM(E56,E61:E80)</f>
        <v>123694</v>
      </c>
      <c r="F55" s="323">
        <f>SUM(F56,F61:F80)</f>
        <v>503991</v>
      </c>
      <c r="G55" s="331">
        <f t="shared" si="4"/>
        <v>-5.90265979096575</v>
      </c>
      <c r="H55" s="327" t="s">
        <v>111</v>
      </c>
      <c r="I55" s="335">
        <f>一般公共预算!K42</f>
        <v>179</v>
      </c>
      <c r="J55" s="335">
        <f>一般公共预算!L42</f>
        <v>0</v>
      </c>
      <c r="K55" s="335">
        <f>一般公共预算!M42</f>
        <v>0</v>
      </c>
      <c r="L55" s="235">
        <f t="shared" si="5"/>
        <v>179</v>
      </c>
    </row>
    <row r="56" spans="1:12">
      <c r="A56" s="260" t="s">
        <v>112</v>
      </c>
      <c r="B56" s="329">
        <f>SUM(B57:B60)</f>
        <v>7490</v>
      </c>
      <c r="C56" s="329">
        <f>SUM(C57:C60)</f>
        <v>7490</v>
      </c>
      <c r="D56" s="329">
        <f>SUM(D57:D60)</f>
        <v>0</v>
      </c>
      <c r="E56" s="329">
        <f>SUM(E57:E60)</f>
        <v>0</v>
      </c>
      <c r="F56" s="235">
        <f t="shared" si="6"/>
        <v>7490</v>
      </c>
      <c r="G56" s="331">
        <f t="shared" si="4"/>
        <v>0</v>
      </c>
      <c r="H56" s="327" t="s">
        <v>113</v>
      </c>
      <c r="I56" s="335">
        <f>一般公共预算!K43</f>
        <v>686</v>
      </c>
      <c r="J56" s="335">
        <f>一般公共预算!L43</f>
        <v>0</v>
      </c>
      <c r="K56" s="335">
        <f>一般公共预算!M43</f>
        <v>0</v>
      </c>
      <c r="L56" s="235">
        <f t="shared" si="5"/>
        <v>686</v>
      </c>
    </row>
    <row r="57" spans="1:12">
      <c r="A57" s="260" t="s">
        <v>114</v>
      </c>
      <c r="B57" s="329">
        <f>一般公共预算!B45</f>
        <v>4597</v>
      </c>
      <c r="C57" s="329">
        <f>一般公共预算!C45</f>
        <v>4597</v>
      </c>
      <c r="D57" s="329">
        <f>一般公共预算!D45</f>
        <v>0</v>
      </c>
      <c r="E57" s="329">
        <f>一般公共预算!E45</f>
        <v>0</v>
      </c>
      <c r="F57" s="235">
        <f t="shared" si="6"/>
        <v>4597</v>
      </c>
      <c r="G57" s="331">
        <f t="shared" si="4"/>
        <v>0</v>
      </c>
      <c r="H57" s="327" t="s">
        <v>115</v>
      </c>
      <c r="I57" s="335">
        <f>一般公共预算!K44</f>
        <v>0</v>
      </c>
      <c r="J57" s="335">
        <f>一般公共预算!L44</f>
        <v>0</v>
      </c>
      <c r="K57" s="335">
        <f>一般公共预算!M44</f>
        <v>0</v>
      </c>
      <c r="L57" s="235">
        <f t="shared" si="5"/>
        <v>0</v>
      </c>
    </row>
    <row r="58" spans="1:12">
      <c r="A58" s="260" t="s">
        <v>116</v>
      </c>
      <c r="B58" s="329">
        <f>一般公共预算!B46</f>
        <v>642</v>
      </c>
      <c r="C58" s="329">
        <f>一般公共预算!C46</f>
        <v>642</v>
      </c>
      <c r="D58" s="329">
        <f>一般公共预算!D46</f>
        <v>0</v>
      </c>
      <c r="E58" s="329">
        <f>一般公共预算!E46</f>
        <v>0</v>
      </c>
      <c r="F58" s="235">
        <f t="shared" si="6"/>
        <v>642</v>
      </c>
      <c r="G58" s="331">
        <f t="shared" si="4"/>
        <v>0</v>
      </c>
      <c r="H58" s="327" t="s">
        <v>117</v>
      </c>
      <c r="I58" s="335">
        <f>一般公共预算!K45</f>
        <v>0</v>
      </c>
      <c r="J58" s="335">
        <f>一般公共预算!L45</f>
        <v>0</v>
      </c>
      <c r="K58" s="335">
        <f>一般公共预算!M45</f>
        <v>837.86</v>
      </c>
      <c r="L58" s="235">
        <f t="shared" si="5"/>
        <v>837.86</v>
      </c>
    </row>
    <row r="59" spans="1:12">
      <c r="A59" s="260" t="s">
        <v>118</v>
      </c>
      <c r="B59" s="329">
        <f>一般公共预算!B47</f>
        <v>1176</v>
      </c>
      <c r="C59" s="329">
        <f>一般公共预算!C47</f>
        <v>1176</v>
      </c>
      <c r="D59" s="329">
        <f>一般公共预算!D47</f>
        <v>0</v>
      </c>
      <c r="E59" s="329">
        <f>一般公共预算!E47</f>
        <v>0</v>
      </c>
      <c r="F59" s="235">
        <f t="shared" si="6"/>
        <v>1176</v>
      </c>
      <c r="G59" s="331">
        <f t="shared" si="4"/>
        <v>0</v>
      </c>
      <c r="H59" s="327" t="s">
        <v>119</v>
      </c>
      <c r="I59" s="335">
        <f>一般公共预算!K46</f>
        <v>0</v>
      </c>
      <c r="J59" s="335">
        <f>一般公共预算!L46</f>
        <v>0</v>
      </c>
      <c r="K59" s="335">
        <f>一般公共预算!M46</f>
        <v>0</v>
      </c>
      <c r="L59" s="235">
        <f t="shared" si="5"/>
        <v>0</v>
      </c>
    </row>
    <row r="60" spans="1:12">
      <c r="A60" s="261" t="s">
        <v>120</v>
      </c>
      <c r="B60" s="329">
        <f>一般公共预算!B48</f>
        <v>1075</v>
      </c>
      <c r="C60" s="329">
        <f>一般公共预算!C48</f>
        <v>1075</v>
      </c>
      <c r="D60" s="329">
        <f>一般公共预算!D48</f>
        <v>0</v>
      </c>
      <c r="E60" s="329">
        <f>一般公共预算!E48</f>
        <v>0</v>
      </c>
      <c r="F60" s="235">
        <f t="shared" si="6"/>
        <v>1075</v>
      </c>
      <c r="G60" s="331">
        <f t="shared" si="4"/>
        <v>0</v>
      </c>
      <c r="H60" s="327" t="s">
        <v>121</v>
      </c>
      <c r="I60" s="335">
        <f>一般公共预算!K47</f>
        <v>52</v>
      </c>
      <c r="J60" s="335">
        <f>一般公共预算!L47</f>
        <v>0</v>
      </c>
      <c r="K60" s="335">
        <f>一般公共预算!M47</f>
        <v>0</v>
      </c>
      <c r="L60" s="235"/>
    </row>
    <row r="61" spans="1:12">
      <c r="A61" s="260" t="s">
        <v>122</v>
      </c>
      <c r="B61" s="329">
        <f>一般公共预算!B49</f>
        <v>24199</v>
      </c>
      <c r="C61" s="329">
        <f>一般公共预算!C49</f>
        <v>21928</v>
      </c>
      <c r="D61" s="329">
        <f>一般公共预算!D49</f>
        <v>0</v>
      </c>
      <c r="E61" s="329">
        <f>一般公共预算!E49</f>
        <v>1275</v>
      </c>
      <c r="F61" s="235">
        <f t="shared" si="6"/>
        <v>23203</v>
      </c>
      <c r="G61" s="331">
        <f t="shared" si="4"/>
        <v>-4.11587255671722</v>
      </c>
      <c r="H61" s="327" t="s">
        <v>123</v>
      </c>
      <c r="I61" s="335">
        <f>SUM(I62:I66)</f>
        <v>13150</v>
      </c>
      <c r="J61" s="335">
        <f>SUM(J62:J66)</f>
        <v>0</v>
      </c>
      <c r="K61" s="335">
        <f>SUM(K62:K66)</f>
        <v>5477.46</v>
      </c>
      <c r="L61" s="235">
        <f t="shared" ref="L61:L67" si="7">I61+K61</f>
        <v>18627.46</v>
      </c>
    </row>
    <row r="62" spans="1:12">
      <c r="A62" s="260" t="s">
        <v>124</v>
      </c>
      <c r="B62" s="329">
        <f>一般公共预算!B50</f>
        <v>24038</v>
      </c>
      <c r="C62" s="329">
        <f>一般公共预算!C50</f>
        <v>6294</v>
      </c>
      <c r="D62" s="329">
        <f>一般公共预算!D50</f>
        <v>0</v>
      </c>
      <c r="E62" s="329">
        <f>一般公共预算!E50</f>
        <v>3796</v>
      </c>
      <c r="F62" s="235">
        <f t="shared" si="6"/>
        <v>10090</v>
      </c>
      <c r="G62" s="331">
        <f t="shared" si="4"/>
        <v>-58.0247940760463</v>
      </c>
      <c r="H62" s="327" t="s">
        <v>125</v>
      </c>
      <c r="I62" s="335">
        <f>一般公共预算!K49</f>
        <v>7250</v>
      </c>
      <c r="J62" s="335">
        <f>一般公共预算!L49</f>
        <v>0</v>
      </c>
      <c r="K62" s="335">
        <f>一般公共预算!M49</f>
        <v>0</v>
      </c>
      <c r="L62" s="235">
        <f t="shared" si="7"/>
        <v>7250</v>
      </c>
    </row>
    <row r="63" spans="1:12">
      <c r="A63" s="260" t="s">
        <v>126</v>
      </c>
      <c r="B63" s="329">
        <f>一般公共预算!B51</f>
        <v>37</v>
      </c>
      <c r="C63" s="329">
        <f>一般公共预算!C51</f>
        <v>0</v>
      </c>
      <c r="D63" s="329">
        <f>一般公共预算!D51</f>
        <v>0</v>
      </c>
      <c r="E63" s="329">
        <f>一般公共预算!E51</f>
        <v>34</v>
      </c>
      <c r="F63" s="235">
        <f t="shared" si="6"/>
        <v>34</v>
      </c>
      <c r="G63" s="331">
        <f t="shared" si="4"/>
        <v>-8.10810810810811</v>
      </c>
      <c r="H63" s="327" t="s">
        <v>127</v>
      </c>
      <c r="I63" s="335">
        <f>一般公共预算!K50</f>
        <v>350</v>
      </c>
      <c r="J63" s="335">
        <f>一般公共预算!L50</f>
        <v>0</v>
      </c>
      <c r="K63" s="335">
        <f>一般公共预算!M50</f>
        <v>0</v>
      </c>
      <c r="L63" s="235">
        <f t="shared" si="7"/>
        <v>350</v>
      </c>
    </row>
    <row r="64" spans="1:12">
      <c r="A64" s="260" t="s">
        <v>128</v>
      </c>
      <c r="B64" s="329">
        <f>一般公共预算!B52</f>
        <v>12318</v>
      </c>
      <c r="C64" s="329">
        <f>一般公共预算!C52</f>
        <v>7886</v>
      </c>
      <c r="D64" s="329">
        <f>一般公共预算!D52</f>
        <v>0</v>
      </c>
      <c r="E64" s="329">
        <f>一般公共预算!E52</f>
        <v>4132</v>
      </c>
      <c r="F64" s="235">
        <f t="shared" si="6"/>
        <v>12018</v>
      </c>
      <c r="G64" s="331">
        <f t="shared" si="4"/>
        <v>-2.43546030199708</v>
      </c>
      <c r="H64" s="327" t="s">
        <v>129</v>
      </c>
      <c r="I64" s="335">
        <f>一般公共预算!K51</f>
        <v>50</v>
      </c>
      <c r="J64" s="335">
        <f>一般公共预算!L51</f>
        <v>0</v>
      </c>
      <c r="K64" s="335">
        <f>一般公共预算!M51</f>
        <v>0</v>
      </c>
      <c r="L64" s="235">
        <f t="shared" si="7"/>
        <v>50</v>
      </c>
    </row>
    <row r="65" ht="16.5" customHeight="1" spans="1:12">
      <c r="A65" s="260" t="s">
        <v>130</v>
      </c>
      <c r="B65" s="329">
        <f>一般公共预算!B53</f>
        <v>15059</v>
      </c>
      <c r="C65" s="329">
        <f>一般公共预算!C53</f>
        <v>10248</v>
      </c>
      <c r="D65" s="329">
        <f>一般公共预算!D53</f>
        <v>0</v>
      </c>
      <c r="E65" s="329">
        <f>一般公共预算!E53</f>
        <v>2035</v>
      </c>
      <c r="F65" s="235">
        <f t="shared" si="6"/>
        <v>12283</v>
      </c>
      <c r="G65" s="331">
        <f t="shared" si="4"/>
        <v>-18.4341589746995</v>
      </c>
      <c r="H65" s="327" t="s">
        <v>131</v>
      </c>
      <c r="I65" s="335">
        <f>一般公共预算!K52</f>
        <v>5500</v>
      </c>
      <c r="J65" s="335">
        <f>一般公共预算!L52</f>
        <v>0</v>
      </c>
      <c r="K65" s="335">
        <f>一般公共预算!M52</f>
        <v>4677.46</v>
      </c>
      <c r="L65" s="235">
        <f t="shared" si="7"/>
        <v>10177.46</v>
      </c>
    </row>
    <row r="66" spans="1:12">
      <c r="A66" s="260" t="s">
        <v>132</v>
      </c>
      <c r="B66" s="329">
        <f>一般公共预算!B54</f>
        <v>18259</v>
      </c>
      <c r="C66" s="329">
        <f>一般公共预算!C54</f>
        <v>6409</v>
      </c>
      <c r="D66" s="329">
        <f>一般公共预算!D54</f>
        <v>0</v>
      </c>
      <c r="E66" s="329">
        <f>一般公共预算!E54</f>
        <v>11725</v>
      </c>
      <c r="F66" s="235">
        <f t="shared" si="6"/>
        <v>18134</v>
      </c>
      <c r="G66" s="331">
        <f t="shared" si="4"/>
        <v>-0.684593898899173</v>
      </c>
      <c r="H66" s="327" t="s">
        <v>133</v>
      </c>
      <c r="I66" s="335">
        <f>一般公共预算!K53</f>
        <v>0</v>
      </c>
      <c r="J66" s="335">
        <f>一般公共预算!L53</f>
        <v>0</v>
      </c>
      <c r="K66" s="335">
        <f>一般公共预算!M53</f>
        <v>800</v>
      </c>
      <c r="L66" s="235">
        <f t="shared" si="7"/>
        <v>800</v>
      </c>
    </row>
    <row r="67" ht="18" customHeight="1" spans="1:12">
      <c r="A67" s="260" t="s">
        <v>134</v>
      </c>
      <c r="B67" s="329">
        <f>一般公共预算!B55</f>
        <v>1230</v>
      </c>
      <c r="C67" s="329">
        <f>一般公共预算!C55</f>
        <v>0</v>
      </c>
      <c r="D67" s="329">
        <f>一般公共预算!D55</f>
        <v>0</v>
      </c>
      <c r="E67" s="329">
        <f>一般公共预算!E55</f>
        <v>75</v>
      </c>
      <c r="F67" s="235">
        <f t="shared" si="6"/>
        <v>75</v>
      </c>
      <c r="G67" s="331">
        <f t="shared" si="4"/>
        <v>-93.9024390243902</v>
      </c>
      <c r="H67" s="326" t="s">
        <v>135</v>
      </c>
      <c r="I67" s="334">
        <f>基金预算!K29</f>
        <v>15000</v>
      </c>
      <c r="J67" s="334">
        <f>基金预算!L29</f>
        <v>0</v>
      </c>
      <c r="K67" s="334">
        <f>基金预算!M29</f>
        <v>0</v>
      </c>
      <c r="L67" s="235">
        <f t="shared" si="7"/>
        <v>15000</v>
      </c>
    </row>
    <row r="68" spans="1:12">
      <c r="A68" s="260" t="s">
        <v>136</v>
      </c>
      <c r="B68" s="329">
        <f>一般公共预算!B56</f>
        <v>852</v>
      </c>
      <c r="C68" s="329">
        <f>一般公共预算!C56</f>
        <v>1098</v>
      </c>
      <c r="D68" s="329">
        <f>一般公共预算!D56</f>
        <v>0</v>
      </c>
      <c r="E68" s="329">
        <f>一般公共预算!E56</f>
        <v>15</v>
      </c>
      <c r="F68" s="235">
        <f t="shared" si="6"/>
        <v>1113</v>
      </c>
      <c r="G68" s="331">
        <f t="shared" si="4"/>
        <v>30.6338028169014</v>
      </c>
      <c r="H68" s="326" t="s">
        <v>137</v>
      </c>
      <c r="I68" s="334">
        <f>国有资本经营预算!J22</f>
        <v>0</v>
      </c>
      <c r="J68" s="334">
        <f>国有资本经营预算!K22</f>
        <v>0</v>
      </c>
      <c r="K68" s="334">
        <f>国有资本经营预算!L22</f>
        <v>144</v>
      </c>
      <c r="L68" s="334">
        <f>国有资本经营预算!M22</f>
        <v>144</v>
      </c>
    </row>
    <row r="69" spans="1:12">
      <c r="A69" s="260" t="s">
        <v>138</v>
      </c>
      <c r="B69" s="329">
        <f>一般公共预算!B57</f>
        <v>20375</v>
      </c>
      <c r="C69" s="329">
        <f>一般公共预算!C57</f>
        <v>8012</v>
      </c>
      <c r="D69" s="329">
        <f>一般公共预算!D57</f>
        <v>0</v>
      </c>
      <c r="E69" s="329">
        <f>一般公共预算!E57</f>
        <v>9259</v>
      </c>
      <c r="F69" s="235">
        <f t="shared" si="6"/>
        <v>17271</v>
      </c>
      <c r="G69" s="331">
        <f t="shared" si="4"/>
        <v>-15.2343558282209</v>
      </c>
      <c r="H69" s="326" t="s">
        <v>139</v>
      </c>
      <c r="I69" s="334"/>
      <c r="J69" s="334"/>
      <c r="K69" s="334"/>
      <c r="L69" s="235">
        <f>I69+K69</f>
        <v>0</v>
      </c>
    </row>
    <row r="70" spans="1:12">
      <c r="A70" s="260" t="s">
        <v>140</v>
      </c>
      <c r="B70" s="329">
        <f>一般公共预算!B58</f>
        <v>331345</v>
      </c>
      <c r="C70" s="329">
        <f>一般公共预算!C58</f>
        <v>306438</v>
      </c>
      <c r="D70" s="329">
        <f>一般公共预算!D58</f>
        <v>0</v>
      </c>
      <c r="E70" s="329">
        <f>一般公共预算!E58</f>
        <v>3766</v>
      </c>
      <c r="F70" s="235">
        <f t="shared" si="6"/>
        <v>310204</v>
      </c>
      <c r="G70" s="331">
        <f t="shared" si="4"/>
        <v>-6.38035884048348</v>
      </c>
      <c r="H70" s="327" t="s">
        <v>141</v>
      </c>
      <c r="I70" s="334"/>
      <c r="J70" s="334"/>
      <c r="K70" s="334"/>
      <c r="L70" s="235">
        <f>I70+K70</f>
        <v>0</v>
      </c>
    </row>
    <row r="71" spans="1:12">
      <c r="A71" s="260" t="s">
        <v>142</v>
      </c>
      <c r="B71" s="329">
        <f>一般公共预算!B59</f>
        <v>822</v>
      </c>
      <c r="C71" s="329">
        <f>一般公共预算!C59</f>
        <v>100</v>
      </c>
      <c r="D71" s="329">
        <f>一般公共预算!D59</f>
        <v>0</v>
      </c>
      <c r="E71" s="329">
        <f>一般公共预算!E59</f>
        <v>-248</v>
      </c>
      <c r="F71" s="235">
        <f t="shared" si="6"/>
        <v>-148</v>
      </c>
      <c r="G71" s="331">
        <f t="shared" ref="G71:G101" si="8">(F71-B71)/B71*100</f>
        <v>-118.004866180049</v>
      </c>
      <c r="H71" s="327" t="s">
        <v>143</v>
      </c>
      <c r="I71" s="334"/>
      <c r="J71" s="334"/>
      <c r="K71" s="334"/>
      <c r="L71" s="235">
        <f>I71+K71</f>
        <v>0</v>
      </c>
    </row>
    <row r="72" spans="1:12">
      <c r="A72" s="260" t="s">
        <v>144</v>
      </c>
      <c r="B72" s="329">
        <f>一般公共预算!B60</f>
        <v>0</v>
      </c>
      <c r="C72" s="329">
        <f>一般公共预算!C60</f>
        <v>57</v>
      </c>
      <c r="D72" s="329">
        <f>一般公共预算!D60</f>
        <v>0</v>
      </c>
      <c r="E72" s="329">
        <f>一般公共预算!E60</f>
        <v>-57</v>
      </c>
      <c r="F72" s="235">
        <f t="shared" si="6"/>
        <v>0</v>
      </c>
      <c r="G72" s="331"/>
      <c r="H72" s="327" t="s">
        <v>145</v>
      </c>
      <c r="I72" s="334"/>
      <c r="J72" s="334"/>
      <c r="K72" s="334"/>
      <c r="L72" s="235">
        <f>I72+K72</f>
        <v>0</v>
      </c>
    </row>
    <row r="73" spans="1:12">
      <c r="A73" s="260" t="s">
        <v>146</v>
      </c>
      <c r="B73" s="329">
        <f>一般公共预算!B61</f>
        <v>28796</v>
      </c>
      <c r="C73" s="329">
        <f>一般公共预算!C61</f>
        <v>765</v>
      </c>
      <c r="D73" s="329">
        <f>一般公共预算!D61</f>
        <v>0</v>
      </c>
      <c r="E73" s="329">
        <f>一般公共预算!E61</f>
        <v>85285</v>
      </c>
      <c r="F73" s="235">
        <f t="shared" si="6"/>
        <v>86050</v>
      </c>
      <c r="G73" s="331">
        <f t="shared" si="8"/>
        <v>198.826225864703</v>
      </c>
      <c r="H73" s="327" t="s">
        <v>147</v>
      </c>
      <c r="I73" s="334"/>
      <c r="J73" s="334"/>
      <c r="K73" s="334"/>
      <c r="L73" s="235">
        <f>I73+K73</f>
        <v>0</v>
      </c>
    </row>
    <row r="74" spans="1:12">
      <c r="A74" s="260" t="s">
        <v>148</v>
      </c>
      <c r="B74" s="329">
        <f>一般公共预算!B62</f>
        <v>1798</v>
      </c>
      <c r="C74" s="329">
        <f>一般公共预算!C62</f>
        <v>1562</v>
      </c>
      <c r="D74" s="329">
        <f>一般公共预算!D62</f>
        <v>0</v>
      </c>
      <c r="E74" s="329">
        <f>一般公共预算!E62</f>
        <v>664</v>
      </c>
      <c r="F74" s="235">
        <f t="shared" si="6"/>
        <v>2226</v>
      </c>
      <c r="G74" s="331">
        <f t="shared" si="8"/>
        <v>23.8042269187987</v>
      </c>
      <c r="H74" s="327" t="s">
        <v>149</v>
      </c>
      <c r="I74" s="334"/>
      <c r="J74" s="334"/>
      <c r="K74" s="334"/>
      <c r="L74" s="235">
        <f t="shared" ref="L74:L117" si="9">I74+K74</f>
        <v>0</v>
      </c>
    </row>
    <row r="75" spans="1:12">
      <c r="A75" s="260" t="s">
        <v>150</v>
      </c>
      <c r="B75" s="329">
        <f>一般公共预算!B63</f>
        <v>1041</v>
      </c>
      <c r="C75" s="329">
        <f>一般公共预算!C63</f>
        <v>556</v>
      </c>
      <c r="D75" s="329">
        <f>一般公共预算!D63</f>
        <v>0</v>
      </c>
      <c r="E75" s="329">
        <f>一般公共预算!E63</f>
        <v>1230</v>
      </c>
      <c r="F75" s="235">
        <f t="shared" si="6"/>
        <v>1786</v>
      </c>
      <c r="G75" s="331">
        <f t="shared" si="8"/>
        <v>71.5658021133525</v>
      </c>
      <c r="H75" s="327" t="s">
        <v>151</v>
      </c>
      <c r="I75" s="334"/>
      <c r="J75" s="334"/>
      <c r="K75" s="334"/>
      <c r="L75" s="235">
        <f t="shared" si="9"/>
        <v>0</v>
      </c>
    </row>
    <row r="76" spans="1:12">
      <c r="A76" s="260" t="s">
        <v>152</v>
      </c>
      <c r="B76" s="329">
        <f>一般公共预算!B64</f>
        <v>710</v>
      </c>
      <c r="C76" s="329">
        <f>一般公共预算!C64</f>
        <v>245</v>
      </c>
      <c r="D76" s="329">
        <f>一般公共预算!D64</f>
        <v>0</v>
      </c>
      <c r="E76" s="329">
        <f>一般公共预算!E64</f>
        <v>300</v>
      </c>
      <c r="F76" s="235">
        <f t="shared" si="6"/>
        <v>545</v>
      </c>
      <c r="G76" s="331">
        <f t="shared" si="8"/>
        <v>-23.2394366197183</v>
      </c>
      <c r="H76" s="327" t="s">
        <v>153</v>
      </c>
      <c r="I76" s="334"/>
      <c r="J76" s="334"/>
      <c r="K76" s="334"/>
      <c r="L76" s="235">
        <f t="shared" si="9"/>
        <v>0</v>
      </c>
    </row>
    <row r="77" spans="1:12">
      <c r="A77" s="260" t="s">
        <v>154</v>
      </c>
      <c r="B77" s="329">
        <f>一般公共预算!B65</f>
        <v>37917</v>
      </c>
      <c r="C77" s="329">
        <f>一般公共预算!C65</f>
        <v>0</v>
      </c>
      <c r="D77" s="329">
        <f>一般公共预算!D65</f>
        <v>0</v>
      </c>
      <c r="E77" s="329">
        <f>一般公共预算!E65</f>
        <v>0</v>
      </c>
      <c r="F77" s="235">
        <f t="shared" si="6"/>
        <v>0</v>
      </c>
      <c r="G77" s="331">
        <f t="shared" si="8"/>
        <v>-100</v>
      </c>
      <c r="H77" s="327" t="s">
        <v>155</v>
      </c>
      <c r="I77" s="334"/>
      <c r="J77" s="334"/>
      <c r="K77" s="334"/>
      <c r="L77" s="235">
        <f t="shared" si="9"/>
        <v>0</v>
      </c>
    </row>
    <row r="78" spans="1:12">
      <c r="A78" s="260" t="s">
        <v>156</v>
      </c>
      <c r="B78" s="329">
        <f>一般公共预算!B66</f>
        <v>7450</v>
      </c>
      <c r="C78" s="329">
        <f>一般公共预算!C66</f>
        <v>0</v>
      </c>
      <c r="D78" s="329">
        <f>一般公共预算!D66</f>
        <v>0</v>
      </c>
      <c r="E78" s="329">
        <f>一般公共预算!E66</f>
        <v>0</v>
      </c>
      <c r="F78" s="235">
        <f t="shared" si="6"/>
        <v>0</v>
      </c>
      <c r="G78" s="331">
        <f t="shared" si="8"/>
        <v>-100</v>
      </c>
      <c r="H78" s="327" t="s">
        <v>157</v>
      </c>
      <c r="I78" s="334"/>
      <c r="J78" s="334"/>
      <c r="K78" s="334"/>
      <c r="L78" s="235">
        <f t="shared" si="9"/>
        <v>0</v>
      </c>
    </row>
    <row r="79" spans="1:12">
      <c r="A79" s="260" t="s">
        <v>158</v>
      </c>
      <c r="B79" s="329">
        <f>一般公共预算!B67</f>
        <v>166</v>
      </c>
      <c r="C79" s="329">
        <f>一般公共预算!C67</f>
        <v>0</v>
      </c>
      <c r="D79" s="329">
        <f>一般公共预算!D67</f>
        <v>0</v>
      </c>
      <c r="E79" s="329">
        <f>一般公共预算!E67</f>
        <v>0</v>
      </c>
      <c r="F79" s="235">
        <f t="shared" si="6"/>
        <v>0</v>
      </c>
      <c r="G79" s="331">
        <f t="shared" si="8"/>
        <v>-100</v>
      </c>
      <c r="H79" s="327" t="s">
        <v>159</v>
      </c>
      <c r="I79" s="334"/>
      <c r="J79" s="334"/>
      <c r="K79" s="334"/>
      <c r="L79" s="235">
        <f t="shared" si="9"/>
        <v>0</v>
      </c>
    </row>
    <row r="80" spans="1:12">
      <c r="A80" s="260" t="s">
        <v>160</v>
      </c>
      <c r="B80" s="329">
        <f>一般公共预算!B68</f>
        <v>1704</v>
      </c>
      <c r="C80" s="329">
        <f>一般公共预算!C68</f>
        <v>1209</v>
      </c>
      <c r="D80" s="329">
        <f>一般公共预算!D68</f>
        <v>0</v>
      </c>
      <c r="E80" s="329">
        <f>一般公共预算!E68</f>
        <v>408</v>
      </c>
      <c r="F80" s="235">
        <f t="shared" si="6"/>
        <v>1617</v>
      </c>
      <c r="G80" s="331">
        <f t="shared" si="8"/>
        <v>-5.1056338028169</v>
      </c>
      <c r="H80" s="327" t="s">
        <v>161</v>
      </c>
      <c r="I80" s="334"/>
      <c r="J80" s="334"/>
      <c r="K80" s="334"/>
      <c r="L80" s="235">
        <f t="shared" si="9"/>
        <v>0</v>
      </c>
    </row>
    <row r="81" spans="1:12">
      <c r="A81" s="326" t="s">
        <v>162</v>
      </c>
      <c r="B81" s="336">
        <f>SUM(B82:B101)</f>
        <v>84718</v>
      </c>
      <c r="C81" s="336">
        <f>SUM(C82:C101)</f>
        <v>10996</v>
      </c>
      <c r="D81" s="336">
        <f>SUM(D82:D101)</f>
        <v>0</v>
      </c>
      <c r="E81" s="336">
        <f>SUM(E82:E101)</f>
        <v>99071</v>
      </c>
      <c r="F81" s="336">
        <f>SUM(F82:F101)</f>
        <v>110067</v>
      </c>
      <c r="G81" s="331">
        <f t="shared" si="8"/>
        <v>29.9216223234732</v>
      </c>
      <c r="H81" s="327" t="s">
        <v>163</v>
      </c>
      <c r="I81" s="334"/>
      <c r="J81" s="334"/>
      <c r="K81" s="334"/>
      <c r="L81" s="235">
        <f t="shared" si="9"/>
        <v>0</v>
      </c>
    </row>
    <row r="82" spans="1:12">
      <c r="A82" s="257" t="s">
        <v>164</v>
      </c>
      <c r="B82" s="265">
        <f>一般公共预算!B70</f>
        <v>3201</v>
      </c>
      <c r="C82" s="265">
        <f>一般公共预算!C70</f>
        <v>763</v>
      </c>
      <c r="D82" s="265">
        <f>一般公共预算!D70</f>
        <v>0</v>
      </c>
      <c r="E82" s="265">
        <f>一般公共预算!E70</f>
        <v>1722</v>
      </c>
      <c r="F82" s="235">
        <f t="shared" ref="F82:F111" si="10">C82+E82</f>
        <v>2485</v>
      </c>
      <c r="G82" s="331">
        <f t="shared" si="8"/>
        <v>-22.368009996876</v>
      </c>
      <c r="H82" s="327" t="s">
        <v>165</v>
      </c>
      <c r="I82" s="334"/>
      <c r="J82" s="334"/>
      <c r="K82" s="334"/>
      <c r="L82" s="235">
        <f t="shared" si="9"/>
        <v>0</v>
      </c>
    </row>
    <row r="83" spans="1:12">
      <c r="A83" s="257" t="s">
        <v>166</v>
      </c>
      <c r="B83" s="265">
        <f>一般公共预算!B71</f>
        <v>0</v>
      </c>
      <c r="C83" s="265">
        <f>一般公共预算!C71</f>
        <v>0</v>
      </c>
      <c r="D83" s="265">
        <f>一般公共预算!D71</f>
        <v>0</v>
      </c>
      <c r="E83" s="265">
        <f>一般公共预算!E71</f>
        <v>0</v>
      </c>
      <c r="F83" s="235">
        <f t="shared" si="10"/>
        <v>0</v>
      </c>
      <c r="G83" s="331"/>
      <c r="H83" s="327" t="s">
        <v>167</v>
      </c>
      <c r="I83" s="334"/>
      <c r="J83" s="334"/>
      <c r="K83" s="334"/>
      <c r="L83" s="235">
        <f t="shared" si="9"/>
        <v>0</v>
      </c>
    </row>
    <row r="84" spans="1:12">
      <c r="A84" s="257" t="s">
        <v>168</v>
      </c>
      <c r="B84" s="265">
        <f>一般公共预算!B72</f>
        <v>428</v>
      </c>
      <c r="C84" s="265">
        <f>一般公共预算!C72</f>
        <v>90</v>
      </c>
      <c r="D84" s="265">
        <f>一般公共预算!D72</f>
        <v>0</v>
      </c>
      <c r="E84" s="265">
        <f>一般公共预算!E72</f>
        <v>34</v>
      </c>
      <c r="F84" s="235">
        <f t="shared" si="10"/>
        <v>124</v>
      </c>
      <c r="G84" s="331">
        <f t="shared" si="8"/>
        <v>-71.0280373831776</v>
      </c>
      <c r="H84" s="327" t="s">
        <v>169</v>
      </c>
      <c r="I84" s="334"/>
      <c r="J84" s="334"/>
      <c r="K84" s="334"/>
      <c r="L84" s="235">
        <f t="shared" si="9"/>
        <v>0</v>
      </c>
    </row>
    <row r="85" spans="1:12">
      <c r="A85" s="257" t="s">
        <v>170</v>
      </c>
      <c r="B85" s="265">
        <f>一般公共预算!B73</f>
        <v>0</v>
      </c>
      <c r="C85" s="265">
        <f>一般公共预算!C73</f>
        <v>0</v>
      </c>
      <c r="D85" s="265">
        <f>一般公共预算!D73</f>
        <v>0</v>
      </c>
      <c r="E85" s="265">
        <f>一般公共预算!E73</f>
        <v>0</v>
      </c>
      <c r="F85" s="235">
        <f t="shared" si="10"/>
        <v>0</v>
      </c>
      <c r="G85" s="331"/>
      <c r="H85" s="327" t="s">
        <v>171</v>
      </c>
      <c r="I85" s="334"/>
      <c r="J85" s="334"/>
      <c r="K85" s="334"/>
      <c r="L85" s="235">
        <f t="shared" si="9"/>
        <v>0</v>
      </c>
    </row>
    <row r="86" spans="1:12">
      <c r="A86" s="257" t="s">
        <v>172</v>
      </c>
      <c r="B86" s="265">
        <f>一般公共预算!B74</f>
        <v>452</v>
      </c>
      <c r="C86" s="265">
        <f>一般公共预算!C74</f>
        <v>0</v>
      </c>
      <c r="D86" s="265">
        <f>一般公共预算!D74</f>
        <v>0</v>
      </c>
      <c r="E86" s="265">
        <f>一般公共预算!E74</f>
        <v>692</v>
      </c>
      <c r="F86" s="235">
        <f t="shared" si="10"/>
        <v>692</v>
      </c>
      <c r="G86" s="331">
        <f t="shared" si="8"/>
        <v>53.0973451327434</v>
      </c>
      <c r="H86" s="327" t="s">
        <v>173</v>
      </c>
      <c r="I86" s="334"/>
      <c r="J86" s="334"/>
      <c r="K86" s="334"/>
      <c r="L86" s="235">
        <f t="shared" si="9"/>
        <v>0</v>
      </c>
    </row>
    <row r="87" spans="1:12">
      <c r="A87" s="257" t="s">
        <v>174</v>
      </c>
      <c r="B87" s="265">
        <f>一般公共预算!B75</f>
        <v>1400</v>
      </c>
      <c r="C87" s="265">
        <f>一般公共预算!C75</f>
        <v>0</v>
      </c>
      <c r="D87" s="265">
        <f>一般公共预算!D75</f>
        <v>0</v>
      </c>
      <c r="E87" s="265">
        <f>一般公共预算!E75</f>
        <v>0</v>
      </c>
      <c r="F87" s="235">
        <f t="shared" si="10"/>
        <v>0</v>
      </c>
      <c r="G87" s="331">
        <f t="shared" si="8"/>
        <v>-100</v>
      </c>
      <c r="H87" s="327" t="s">
        <v>175</v>
      </c>
      <c r="I87" s="334"/>
      <c r="J87" s="334"/>
      <c r="K87" s="334"/>
      <c r="L87" s="235">
        <f t="shared" si="9"/>
        <v>0</v>
      </c>
    </row>
    <row r="88" spans="1:12">
      <c r="A88" s="257" t="s">
        <v>176</v>
      </c>
      <c r="B88" s="265">
        <f>一般公共预算!B76</f>
        <v>230</v>
      </c>
      <c r="C88" s="265">
        <f>一般公共预算!C76</f>
        <v>50</v>
      </c>
      <c r="D88" s="265">
        <f>一般公共预算!D76</f>
        <v>0</v>
      </c>
      <c r="E88" s="265">
        <f>一般公共预算!E76</f>
        <v>0</v>
      </c>
      <c r="F88" s="235">
        <f t="shared" si="10"/>
        <v>50</v>
      </c>
      <c r="G88" s="331">
        <f t="shared" si="8"/>
        <v>-78.2608695652174</v>
      </c>
      <c r="H88" s="327" t="s">
        <v>177</v>
      </c>
      <c r="I88" s="334"/>
      <c r="J88" s="334"/>
      <c r="K88" s="334"/>
      <c r="L88" s="235">
        <f t="shared" si="9"/>
        <v>0</v>
      </c>
    </row>
    <row r="89" spans="1:12">
      <c r="A89" s="257" t="s">
        <v>178</v>
      </c>
      <c r="B89" s="265">
        <f>一般公共预算!B77</f>
        <v>615</v>
      </c>
      <c r="C89" s="265">
        <f>一般公共预算!C77</f>
        <v>73</v>
      </c>
      <c r="D89" s="265">
        <f>一般公共预算!D77</f>
        <v>0</v>
      </c>
      <c r="E89" s="265">
        <f>一般公共预算!E77</f>
        <v>3356</v>
      </c>
      <c r="F89" s="235">
        <f t="shared" si="10"/>
        <v>3429</v>
      </c>
      <c r="G89" s="331">
        <f t="shared" si="8"/>
        <v>457.560975609756</v>
      </c>
      <c r="H89" s="327" t="s">
        <v>179</v>
      </c>
      <c r="I89" s="334"/>
      <c r="J89" s="334"/>
      <c r="K89" s="334"/>
      <c r="L89" s="235">
        <f t="shared" si="9"/>
        <v>0</v>
      </c>
    </row>
    <row r="90" spans="1:12">
      <c r="A90" s="257" t="s">
        <v>180</v>
      </c>
      <c r="B90" s="265">
        <f>一般公共预算!B78</f>
        <v>13060</v>
      </c>
      <c r="C90" s="265">
        <f>一般公共预算!C78</f>
        <v>0</v>
      </c>
      <c r="D90" s="265">
        <f>一般公共预算!D78</f>
        <v>0</v>
      </c>
      <c r="E90" s="265">
        <f>一般公共预算!E78</f>
        <v>12817</v>
      </c>
      <c r="F90" s="235">
        <f t="shared" si="10"/>
        <v>12817</v>
      </c>
      <c r="G90" s="331">
        <f t="shared" si="8"/>
        <v>-1.86064318529862</v>
      </c>
      <c r="H90" s="327" t="s">
        <v>181</v>
      </c>
      <c r="I90" s="334"/>
      <c r="J90" s="334"/>
      <c r="K90" s="334"/>
      <c r="L90" s="235">
        <f t="shared" si="9"/>
        <v>0</v>
      </c>
    </row>
    <row r="91" spans="1:12">
      <c r="A91" s="257" t="s">
        <v>182</v>
      </c>
      <c r="B91" s="265">
        <f>一般公共预算!B79</f>
        <v>5926</v>
      </c>
      <c r="C91" s="265">
        <f>一般公共预算!C79</f>
        <v>0</v>
      </c>
      <c r="D91" s="265">
        <f>一般公共预算!D79</f>
        <v>0</v>
      </c>
      <c r="E91" s="265">
        <f>一般公共预算!E79</f>
        <v>1234</v>
      </c>
      <c r="F91" s="235">
        <f t="shared" si="10"/>
        <v>1234</v>
      </c>
      <c r="G91" s="331">
        <f t="shared" si="8"/>
        <v>-79.1765102936213</v>
      </c>
      <c r="H91" s="326" t="s">
        <v>183</v>
      </c>
      <c r="I91" s="334">
        <f>I92+I93+I115</f>
        <v>24744</v>
      </c>
      <c r="J91" s="334">
        <f>J92+J93+J115</f>
        <v>0</v>
      </c>
      <c r="K91" s="334">
        <f>K92+K93+K115</f>
        <v>4172</v>
      </c>
      <c r="L91" s="235">
        <f t="shared" si="9"/>
        <v>28916</v>
      </c>
    </row>
    <row r="92" spans="1:12">
      <c r="A92" s="257" t="s">
        <v>184</v>
      </c>
      <c r="B92" s="265">
        <f>一般公共预算!B80</f>
        <v>1772</v>
      </c>
      <c r="C92" s="265">
        <f>一般公共预算!C80</f>
        <v>0</v>
      </c>
      <c r="D92" s="265">
        <f>一般公共预算!D80</f>
        <v>0</v>
      </c>
      <c r="E92" s="265">
        <f>一般公共预算!E80</f>
        <v>66501</v>
      </c>
      <c r="F92" s="235">
        <f t="shared" si="10"/>
        <v>66501</v>
      </c>
      <c r="G92" s="331">
        <f t="shared" si="8"/>
        <v>3652.87810383747</v>
      </c>
      <c r="H92" s="327" t="s">
        <v>185</v>
      </c>
      <c r="I92" s="335">
        <f>一般公共预算!K79</f>
        <v>2216</v>
      </c>
      <c r="J92" s="335">
        <f>一般公共预算!L79</f>
        <v>0</v>
      </c>
      <c r="K92" s="335">
        <f>一般公共预算!M79</f>
        <v>0</v>
      </c>
      <c r="L92" s="235">
        <f t="shared" si="9"/>
        <v>2216</v>
      </c>
    </row>
    <row r="93" spans="1:12">
      <c r="A93" s="257" t="s">
        <v>186</v>
      </c>
      <c r="B93" s="265">
        <f>一般公共预算!B81</f>
        <v>15857</v>
      </c>
      <c r="C93" s="265">
        <f>一般公共预算!C81</f>
        <v>4554</v>
      </c>
      <c r="D93" s="265">
        <f>一般公共预算!D81</f>
        <v>0</v>
      </c>
      <c r="E93" s="265">
        <f>一般公共预算!E81</f>
        <v>114</v>
      </c>
      <c r="F93" s="235">
        <f t="shared" si="10"/>
        <v>4668</v>
      </c>
      <c r="G93" s="331">
        <f t="shared" si="8"/>
        <v>-70.5618969540266</v>
      </c>
      <c r="H93" s="327" t="s">
        <v>187</v>
      </c>
      <c r="I93" s="335">
        <f>SUM(I94:I114)</f>
        <v>22528</v>
      </c>
      <c r="J93" s="335">
        <f>SUM(J94:J114)</f>
        <v>0</v>
      </c>
      <c r="K93" s="335">
        <f>SUM(K94:K114)</f>
        <v>4172</v>
      </c>
      <c r="L93" s="235">
        <f t="shared" si="9"/>
        <v>26700</v>
      </c>
    </row>
    <row r="94" spans="1:12">
      <c r="A94" s="257" t="s">
        <v>188</v>
      </c>
      <c r="B94" s="265">
        <f>一般公共预算!B82</f>
        <v>372</v>
      </c>
      <c r="C94" s="265">
        <f>一般公共预算!C82</f>
        <v>46</v>
      </c>
      <c r="D94" s="265">
        <f>一般公共预算!D82</f>
        <v>0</v>
      </c>
      <c r="E94" s="265">
        <f>一般公共预算!E82</f>
        <v>-20</v>
      </c>
      <c r="F94" s="235">
        <f t="shared" si="10"/>
        <v>26</v>
      </c>
      <c r="G94" s="331">
        <f t="shared" si="8"/>
        <v>-93.010752688172</v>
      </c>
      <c r="H94" s="344" t="s">
        <v>189</v>
      </c>
      <c r="I94" s="335">
        <f>一般公共预算!K81</f>
        <v>26</v>
      </c>
      <c r="J94" s="335">
        <f>一般公共预算!L81</f>
        <v>0</v>
      </c>
      <c r="K94" s="335">
        <f>一般公共预算!M81</f>
        <v>0</v>
      </c>
      <c r="L94" s="235">
        <f t="shared" si="9"/>
        <v>26</v>
      </c>
    </row>
    <row r="95" spans="1:12">
      <c r="A95" s="257" t="s">
        <v>190</v>
      </c>
      <c r="B95" s="265">
        <f>一般公共预算!B83</f>
        <v>16531</v>
      </c>
      <c r="C95" s="265">
        <f>一般公共预算!C83</f>
        <v>0</v>
      </c>
      <c r="D95" s="265">
        <f>一般公共预算!D83</f>
        <v>0</v>
      </c>
      <c r="E95" s="265">
        <f>一般公共预算!E83</f>
        <v>8584</v>
      </c>
      <c r="F95" s="235">
        <f t="shared" si="10"/>
        <v>8584</v>
      </c>
      <c r="G95" s="331">
        <f t="shared" si="8"/>
        <v>-48.0733167987418</v>
      </c>
      <c r="H95" s="344" t="s">
        <v>191</v>
      </c>
      <c r="I95" s="335">
        <f>一般公共预算!K82</f>
        <v>275</v>
      </c>
      <c r="J95" s="335">
        <f>一般公共预算!L82</f>
        <v>0</v>
      </c>
      <c r="K95" s="335">
        <f>一般公共预算!M82</f>
        <v>0</v>
      </c>
      <c r="L95" s="235">
        <f t="shared" si="9"/>
        <v>275</v>
      </c>
    </row>
    <row r="96" spans="1:12">
      <c r="A96" s="257" t="s">
        <v>192</v>
      </c>
      <c r="B96" s="265">
        <f>一般公共预算!B84</f>
        <v>6400</v>
      </c>
      <c r="C96" s="265">
        <f>一般公共预算!C84</f>
        <v>2595</v>
      </c>
      <c r="D96" s="265">
        <f>一般公共预算!D84</f>
        <v>0</v>
      </c>
      <c r="E96" s="265">
        <f>一般公共预算!E84</f>
        <v>2391</v>
      </c>
      <c r="F96" s="235">
        <f t="shared" si="10"/>
        <v>4986</v>
      </c>
      <c r="G96" s="331">
        <f t="shared" si="8"/>
        <v>-22.09375</v>
      </c>
      <c r="H96" s="344" t="s">
        <v>193</v>
      </c>
      <c r="I96" s="335">
        <f>一般公共预算!K83</f>
        <v>167</v>
      </c>
      <c r="J96" s="335">
        <f>一般公共预算!L83</f>
        <v>0</v>
      </c>
      <c r="K96" s="335">
        <f>一般公共预算!M83</f>
        <v>0</v>
      </c>
      <c r="L96" s="235">
        <f t="shared" si="9"/>
        <v>167</v>
      </c>
    </row>
    <row r="97" spans="1:12">
      <c r="A97" s="257" t="s">
        <v>194</v>
      </c>
      <c r="B97" s="265">
        <f>一般公共预算!B85</f>
        <v>3881</v>
      </c>
      <c r="C97" s="265">
        <f>一般公共预算!C85</f>
        <v>0</v>
      </c>
      <c r="D97" s="265">
        <f>一般公共预算!D85</f>
        <v>0</v>
      </c>
      <c r="E97" s="265">
        <f>一般公共预算!E85</f>
        <v>992</v>
      </c>
      <c r="F97" s="235">
        <f t="shared" si="10"/>
        <v>992</v>
      </c>
      <c r="G97" s="331">
        <f t="shared" si="8"/>
        <v>-74.4395774284978</v>
      </c>
      <c r="H97" s="344" t="s">
        <v>195</v>
      </c>
      <c r="I97" s="335">
        <f>一般公共预算!K84</f>
        <v>80</v>
      </c>
      <c r="J97" s="335">
        <f>一般公共预算!L84</f>
        <v>0</v>
      </c>
      <c r="K97" s="335">
        <f>一般公共预算!M84</f>
        <v>0</v>
      </c>
      <c r="L97" s="235">
        <f t="shared" si="9"/>
        <v>80</v>
      </c>
    </row>
    <row r="98" spans="1:12">
      <c r="A98" s="257" t="s">
        <v>196</v>
      </c>
      <c r="B98" s="265">
        <f>一般公共预算!B86</f>
        <v>7776</v>
      </c>
      <c r="C98" s="265">
        <f>一般公共预算!C86</f>
        <v>2724</v>
      </c>
      <c r="D98" s="265">
        <f>一般公共预算!D86</f>
        <v>0</v>
      </c>
      <c r="E98" s="265">
        <f>一般公共预算!E86</f>
        <v>0</v>
      </c>
      <c r="F98" s="235">
        <f t="shared" si="10"/>
        <v>2724</v>
      </c>
      <c r="G98" s="331">
        <f t="shared" si="8"/>
        <v>-64.9691358024691</v>
      </c>
      <c r="H98" s="344" t="s">
        <v>197</v>
      </c>
      <c r="I98" s="335">
        <f>一般公共预算!K85</f>
        <v>270</v>
      </c>
      <c r="J98" s="335">
        <f>一般公共预算!L85</f>
        <v>0</v>
      </c>
      <c r="K98" s="335">
        <f>一般公共预算!M85</f>
        <v>0</v>
      </c>
      <c r="L98" s="235">
        <f t="shared" si="9"/>
        <v>270</v>
      </c>
    </row>
    <row r="99" ht="15.75" customHeight="1" spans="1:12">
      <c r="A99" s="257" t="s">
        <v>198</v>
      </c>
      <c r="B99" s="265">
        <f>一般公共预算!B87</f>
        <v>6002</v>
      </c>
      <c r="C99" s="265">
        <f>一般公共预算!C87</f>
        <v>0</v>
      </c>
      <c r="D99" s="265">
        <f>一般公共预算!D87</f>
        <v>0</v>
      </c>
      <c r="E99" s="265">
        <f>一般公共预算!E87</f>
        <v>556</v>
      </c>
      <c r="F99" s="235">
        <f t="shared" si="10"/>
        <v>556</v>
      </c>
      <c r="G99" s="331">
        <f t="shared" si="8"/>
        <v>-90.7364211929357</v>
      </c>
      <c r="H99" s="344" t="s">
        <v>199</v>
      </c>
      <c r="I99" s="335">
        <f>一般公共预算!K86</f>
        <v>800</v>
      </c>
      <c r="J99" s="335">
        <f>一般公共预算!L86</f>
        <v>0</v>
      </c>
      <c r="K99" s="335">
        <f>一般公共预算!M86</f>
        <v>0</v>
      </c>
      <c r="L99" s="235">
        <f t="shared" si="9"/>
        <v>800</v>
      </c>
    </row>
    <row r="100" s="184" customFormat="1" spans="1:12">
      <c r="A100" s="257" t="s">
        <v>200</v>
      </c>
      <c r="B100" s="265">
        <f>一般公共预算!B88</f>
        <v>6</v>
      </c>
      <c r="C100" s="265">
        <f>一般公共预算!C88</f>
        <v>7</v>
      </c>
      <c r="D100" s="265">
        <f>一般公共预算!D88</f>
        <v>0</v>
      </c>
      <c r="E100" s="265">
        <f>一般公共预算!E88</f>
        <v>0</v>
      </c>
      <c r="F100" s="235">
        <f t="shared" si="10"/>
        <v>7</v>
      </c>
      <c r="G100" s="331">
        <f t="shared" si="8"/>
        <v>16.6666666666667</v>
      </c>
      <c r="H100" s="344" t="s">
        <v>201</v>
      </c>
      <c r="I100" s="335">
        <f>一般公共预算!K87</f>
        <v>250</v>
      </c>
      <c r="J100" s="335">
        <f>一般公共预算!L87</f>
        <v>0</v>
      </c>
      <c r="K100" s="335">
        <f>一般公共预算!M87</f>
        <v>0</v>
      </c>
      <c r="L100" s="235">
        <f t="shared" si="9"/>
        <v>250</v>
      </c>
    </row>
    <row r="101" spans="1:12">
      <c r="A101" s="257" t="s">
        <v>202</v>
      </c>
      <c r="B101" s="265">
        <f>一般公共预算!B89</f>
        <v>809</v>
      </c>
      <c r="C101" s="265">
        <f>一般公共预算!C89</f>
        <v>94</v>
      </c>
      <c r="D101" s="265">
        <f>一般公共预算!D89</f>
        <v>0</v>
      </c>
      <c r="E101" s="265">
        <f>一般公共预算!E89</f>
        <v>98</v>
      </c>
      <c r="F101" s="235">
        <f t="shared" si="10"/>
        <v>192</v>
      </c>
      <c r="G101" s="331">
        <f t="shared" si="8"/>
        <v>-76.2669962917182</v>
      </c>
      <c r="H101" s="344" t="s">
        <v>203</v>
      </c>
      <c r="I101" s="335">
        <f>一般公共预算!K88</f>
        <v>1600</v>
      </c>
      <c r="J101" s="335">
        <f>一般公共预算!L88</f>
        <v>0</v>
      </c>
      <c r="K101" s="335">
        <f>一般公共预算!M88</f>
        <v>0</v>
      </c>
      <c r="L101" s="235">
        <f t="shared" si="9"/>
        <v>1600</v>
      </c>
    </row>
    <row r="102" spans="1:12">
      <c r="A102" s="257" t="s">
        <v>204</v>
      </c>
      <c r="B102" s="265">
        <f>一般公共预算!B90</f>
        <v>0</v>
      </c>
      <c r="C102" s="265">
        <f>一般公共预算!C90</f>
        <v>0</v>
      </c>
      <c r="D102" s="265">
        <f>一般公共预算!D90</f>
        <v>0</v>
      </c>
      <c r="E102" s="265">
        <f>一般公共预算!E90</f>
        <v>0</v>
      </c>
      <c r="F102" s="235">
        <f t="shared" si="10"/>
        <v>0</v>
      </c>
      <c r="G102" s="331"/>
      <c r="H102" s="344" t="s">
        <v>205</v>
      </c>
      <c r="I102" s="335">
        <f>一般公共预算!K89</f>
        <v>564</v>
      </c>
      <c r="J102" s="335">
        <f>一般公共预算!L89</f>
        <v>0</v>
      </c>
      <c r="K102" s="335">
        <f>一般公共预算!M89</f>
        <v>0</v>
      </c>
      <c r="L102" s="235">
        <f t="shared" si="9"/>
        <v>564</v>
      </c>
    </row>
    <row r="103" spans="1:12">
      <c r="A103" s="326" t="s">
        <v>206</v>
      </c>
      <c r="B103" s="337">
        <f>基金预算!B28</f>
        <v>2047</v>
      </c>
      <c r="C103" s="337">
        <f>基金预算!C28</f>
        <v>2198</v>
      </c>
      <c r="D103" s="337">
        <f>基金预算!D28</f>
        <v>0</v>
      </c>
      <c r="E103" s="337">
        <f>基金预算!E28</f>
        <v>2007</v>
      </c>
      <c r="F103" s="235">
        <f t="shared" si="10"/>
        <v>4205</v>
      </c>
      <c r="G103" s="331">
        <f>(F103-B103)/B103*100</f>
        <v>105.422569614069</v>
      </c>
      <c r="H103" s="344" t="s">
        <v>207</v>
      </c>
      <c r="I103" s="335">
        <f>一般公共预算!K90</f>
        <v>3562</v>
      </c>
      <c r="J103" s="335">
        <f>一般公共预算!L90</f>
        <v>0</v>
      </c>
      <c r="K103" s="335">
        <f>一般公共预算!M90</f>
        <v>0</v>
      </c>
      <c r="L103" s="235">
        <f t="shared" si="9"/>
        <v>3562</v>
      </c>
    </row>
    <row r="104" ht="15.75" customHeight="1" spans="1:12">
      <c r="A104" s="326" t="s">
        <v>208</v>
      </c>
      <c r="B104" s="337">
        <f>国有资本经营预算!B20</f>
        <v>152</v>
      </c>
      <c r="C104" s="337">
        <f>国有资本经营预算!C20</f>
        <v>0</v>
      </c>
      <c r="D104" s="337">
        <f>国有资本经营预算!D20</f>
        <v>0</v>
      </c>
      <c r="E104" s="337">
        <f>国有资本经营预算!E20</f>
        <v>148</v>
      </c>
      <c r="F104" s="235">
        <f t="shared" si="10"/>
        <v>148</v>
      </c>
      <c r="G104" s="331">
        <f>(F104-B104)/B104*100</f>
        <v>-2.63157894736842</v>
      </c>
      <c r="H104" s="344" t="s">
        <v>209</v>
      </c>
      <c r="I104" s="335">
        <f>一般公共预算!K91</f>
        <v>815</v>
      </c>
      <c r="J104" s="335">
        <f>一般公共预算!L91</f>
        <v>0</v>
      </c>
      <c r="K104" s="335">
        <f>一般公共预算!M91</f>
        <v>0</v>
      </c>
      <c r="L104" s="235">
        <f t="shared" si="9"/>
        <v>815</v>
      </c>
    </row>
    <row r="105" spans="1:12">
      <c r="A105" s="328" t="s">
        <v>210</v>
      </c>
      <c r="B105" s="338">
        <f>一般公共预算!B91+基金预算!B29</f>
        <v>46516</v>
      </c>
      <c r="C105" s="338">
        <f>一般公共预算!C91+基金预算!C29</f>
        <v>46207</v>
      </c>
      <c r="D105" s="338">
        <f>一般公共预算!D91+基金预算!D29</f>
        <v>0</v>
      </c>
      <c r="E105" s="338">
        <f>一般公共预算!E91+基金预算!E29</f>
        <v>311</v>
      </c>
      <c r="F105" s="235">
        <f t="shared" si="10"/>
        <v>46518</v>
      </c>
      <c r="G105" s="331">
        <f>(F105-B105)/B105*100</f>
        <v>0.00429959583799123</v>
      </c>
      <c r="H105" s="344" t="s">
        <v>211</v>
      </c>
      <c r="I105" s="335">
        <f>一般公共预算!K92</f>
        <v>390</v>
      </c>
      <c r="J105" s="335">
        <f>一般公共预算!L92</f>
        <v>0</v>
      </c>
      <c r="K105" s="335">
        <f>一般公共预算!M92</f>
        <v>0</v>
      </c>
      <c r="L105" s="235">
        <f t="shared" si="9"/>
        <v>390</v>
      </c>
    </row>
    <row r="106" spans="1:12">
      <c r="A106" s="256" t="s">
        <v>212</v>
      </c>
      <c r="B106" s="339">
        <f>一般公共预算!B110</f>
        <v>0</v>
      </c>
      <c r="C106" s="339">
        <f>一般公共预算!C110</f>
        <v>11200</v>
      </c>
      <c r="D106" s="339">
        <f>一般公共预算!D110</f>
        <v>0</v>
      </c>
      <c r="E106" s="339">
        <f>一般公共预算!E110</f>
        <v>15465</v>
      </c>
      <c r="F106" s="235">
        <f t="shared" si="10"/>
        <v>26665</v>
      </c>
      <c r="G106" s="331"/>
      <c r="H106" s="344" t="s">
        <v>213</v>
      </c>
      <c r="I106" s="335">
        <f>一般公共预算!K93</f>
        <v>0</v>
      </c>
      <c r="J106" s="335">
        <f>一般公共预算!L93</f>
        <v>0</v>
      </c>
      <c r="K106" s="335">
        <f>一般公共预算!M93</f>
        <v>4472</v>
      </c>
      <c r="L106" s="235">
        <f t="shared" si="9"/>
        <v>4472</v>
      </c>
    </row>
    <row r="107" spans="1:12">
      <c r="A107" s="328" t="s">
        <v>214</v>
      </c>
      <c r="B107" s="213">
        <f>一般公共预算!B111+基金预算!B32</f>
        <v>1003597</v>
      </c>
      <c r="C107" s="213">
        <f>一般公共预算!C111+基金预算!C32</f>
        <v>64400</v>
      </c>
      <c r="D107" s="213">
        <f>一般公共预算!D111+基金预算!D32</f>
        <v>0</v>
      </c>
      <c r="E107" s="213">
        <f>一般公共预算!E111+基金预算!E32</f>
        <v>60363.92</v>
      </c>
      <c r="F107" s="235">
        <f t="shared" si="10"/>
        <v>124763.92</v>
      </c>
      <c r="G107" s="331">
        <f>(F107-B107)/B107*100</f>
        <v>-87.5683247359249</v>
      </c>
      <c r="H107" s="344" t="s">
        <v>215</v>
      </c>
      <c r="I107" s="335">
        <f>一般公共预算!K94</f>
        <v>1056</v>
      </c>
      <c r="J107" s="335">
        <f>一般公共预算!L94</f>
        <v>0</v>
      </c>
      <c r="K107" s="335">
        <f>一般公共预算!M94</f>
        <v>0</v>
      </c>
      <c r="L107" s="235">
        <f t="shared" si="9"/>
        <v>1056</v>
      </c>
    </row>
    <row r="108" spans="1:12">
      <c r="A108" s="252" t="s">
        <v>216</v>
      </c>
      <c r="B108" s="339">
        <f>SUM(B109:B111)</f>
        <v>147522</v>
      </c>
      <c r="C108" s="339">
        <f>SUM(C109:C111)</f>
        <v>271573</v>
      </c>
      <c r="D108" s="339">
        <f>SUM(D109:D111)</f>
        <v>0</v>
      </c>
      <c r="E108" s="339">
        <f>SUM(E109:E111)</f>
        <v>-269</v>
      </c>
      <c r="F108" s="235">
        <f t="shared" si="10"/>
        <v>271304</v>
      </c>
      <c r="G108" s="331">
        <f>(F108-B108)/B108*100</f>
        <v>83.9074849852903</v>
      </c>
      <c r="H108" s="344" t="s">
        <v>217</v>
      </c>
      <c r="I108" s="335">
        <f>一般公共预算!K95</f>
        <v>1816</v>
      </c>
      <c r="J108" s="335">
        <f>一般公共预算!L95</f>
        <v>0</v>
      </c>
      <c r="K108" s="335">
        <f>一般公共预算!M95</f>
        <v>0</v>
      </c>
      <c r="L108" s="235">
        <f t="shared" si="9"/>
        <v>1816</v>
      </c>
    </row>
    <row r="109" spans="1:12">
      <c r="A109" s="198" t="s">
        <v>218</v>
      </c>
      <c r="B109" s="265">
        <f>一般公共预算!B105</f>
        <v>125342</v>
      </c>
      <c r="C109" s="265">
        <f>一般公共预算!C105</f>
        <v>193362</v>
      </c>
      <c r="D109" s="265">
        <f>一般公共预算!D105</f>
        <v>0</v>
      </c>
      <c r="E109" s="265">
        <f>一般公共预算!E105</f>
        <v>-1675</v>
      </c>
      <c r="F109" s="235">
        <f t="shared" si="10"/>
        <v>191687</v>
      </c>
      <c r="G109" s="331">
        <f>(F109-B109)/B109*100</f>
        <v>52.9311802907246</v>
      </c>
      <c r="H109" s="344" t="s">
        <v>219</v>
      </c>
      <c r="I109" s="335">
        <f>一般公共预算!K96</f>
        <v>2592</v>
      </c>
      <c r="J109" s="335">
        <f>一般公共预算!L96</f>
        <v>0</v>
      </c>
      <c r="K109" s="335">
        <f>一般公共预算!M96</f>
        <v>0</v>
      </c>
      <c r="L109" s="235">
        <f t="shared" si="9"/>
        <v>2592</v>
      </c>
    </row>
    <row r="110" spans="1:12">
      <c r="A110" s="340" t="s">
        <v>220</v>
      </c>
      <c r="B110" s="341">
        <f>基金预算!B30</f>
        <v>22176</v>
      </c>
      <c r="C110" s="341">
        <f>基金预算!C30</f>
        <v>78211</v>
      </c>
      <c r="D110" s="341">
        <f>基金预算!D30</f>
        <v>0</v>
      </c>
      <c r="E110" s="341">
        <f>基金预算!E30</f>
        <v>1394</v>
      </c>
      <c r="F110" s="235">
        <f t="shared" si="10"/>
        <v>79605</v>
      </c>
      <c r="G110" s="331">
        <f>(F110-B110)/B110*100</f>
        <v>258.969155844156</v>
      </c>
      <c r="H110" s="344" t="s">
        <v>221</v>
      </c>
      <c r="I110" s="335">
        <f>一般公共预算!K97</f>
        <v>300</v>
      </c>
      <c r="J110" s="335">
        <f>一般公共预算!L97</f>
        <v>0</v>
      </c>
      <c r="K110" s="335">
        <f>一般公共预算!M97</f>
        <v>-300</v>
      </c>
      <c r="L110" s="235">
        <f t="shared" si="9"/>
        <v>0</v>
      </c>
    </row>
    <row r="111" spans="1:12">
      <c r="A111" s="340" t="s">
        <v>222</v>
      </c>
      <c r="B111" s="342">
        <f>国有资本经营预算!B21</f>
        <v>4</v>
      </c>
      <c r="C111" s="342">
        <f>国有资本经营预算!C21</f>
        <v>0</v>
      </c>
      <c r="D111" s="342">
        <f>国有资本经营预算!D21</f>
        <v>0</v>
      </c>
      <c r="E111" s="342">
        <f>国有资本经营预算!E21</f>
        <v>12</v>
      </c>
      <c r="F111" s="235">
        <f t="shared" si="10"/>
        <v>12</v>
      </c>
      <c r="G111" s="331">
        <f>(F111-B111)/B111*100</f>
        <v>200</v>
      </c>
      <c r="H111" s="344" t="s">
        <v>223</v>
      </c>
      <c r="I111" s="335">
        <f>一般公共预算!K98</f>
        <v>0</v>
      </c>
      <c r="J111" s="335">
        <f>一般公共预算!L98</f>
        <v>0</v>
      </c>
      <c r="K111" s="335">
        <f>一般公共预算!M98</f>
        <v>0</v>
      </c>
      <c r="L111" s="235">
        <f t="shared" si="9"/>
        <v>0</v>
      </c>
    </row>
    <row r="112" spans="1:12">
      <c r="A112" s="340"/>
      <c r="B112" s="342"/>
      <c r="C112" s="342"/>
      <c r="D112" s="342"/>
      <c r="E112" s="342"/>
      <c r="F112" s="235"/>
      <c r="G112" s="331"/>
      <c r="H112" s="344" t="s">
        <v>224</v>
      </c>
      <c r="I112" s="335">
        <f>一般公共预算!K99</f>
        <v>90</v>
      </c>
      <c r="J112" s="335">
        <f>一般公共预算!L99</f>
        <v>0</v>
      </c>
      <c r="K112" s="335">
        <f>一般公共预算!M99</f>
        <v>0</v>
      </c>
      <c r="L112" s="235">
        <f t="shared" si="9"/>
        <v>90</v>
      </c>
    </row>
    <row r="113" spans="1:12">
      <c r="A113" s="340"/>
      <c r="B113" s="342"/>
      <c r="C113" s="342"/>
      <c r="D113" s="342"/>
      <c r="E113" s="342"/>
      <c r="F113" s="235"/>
      <c r="G113" s="331"/>
      <c r="H113" s="344" t="s">
        <v>225</v>
      </c>
      <c r="I113" s="335">
        <f>一般公共预算!K100</f>
        <v>298</v>
      </c>
      <c r="J113" s="335">
        <f>一般公共预算!L100</f>
        <v>0</v>
      </c>
      <c r="K113" s="335">
        <f>一般公共预算!M100</f>
        <v>0</v>
      </c>
      <c r="L113" s="235">
        <f t="shared" si="9"/>
        <v>298</v>
      </c>
    </row>
    <row r="114" spans="1:12">
      <c r="A114" s="340"/>
      <c r="B114" s="342"/>
      <c r="C114" s="342"/>
      <c r="D114" s="342"/>
      <c r="E114" s="342"/>
      <c r="F114" s="235"/>
      <c r="G114" s="331"/>
      <c r="H114" s="344" t="s">
        <v>226</v>
      </c>
      <c r="I114" s="335">
        <f>一般公共预算!K101</f>
        <v>7577</v>
      </c>
      <c r="J114" s="335">
        <f>一般公共预算!L101</f>
        <v>0</v>
      </c>
      <c r="K114" s="335">
        <f>一般公共预算!M101</f>
        <v>0</v>
      </c>
      <c r="L114" s="235">
        <f t="shared" si="9"/>
        <v>7577</v>
      </c>
    </row>
    <row r="115" spans="1:12">
      <c r="A115" s="340"/>
      <c r="B115" s="342"/>
      <c r="C115" s="342"/>
      <c r="D115" s="342"/>
      <c r="E115" s="342"/>
      <c r="F115" s="235"/>
      <c r="G115" s="331"/>
      <c r="H115" s="327" t="s">
        <v>227</v>
      </c>
      <c r="I115" s="334">
        <f>基金预算!K28</f>
        <v>0</v>
      </c>
      <c r="J115" s="334">
        <f>基金预算!L28</f>
        <v>0</v>
      </c>
      <c r="K115" s="334">
        <f>基金预算!M28</f>
        <v>0</v>
      </c>
      <c r="L115" s="235">
        <f t="shared" si="9"/>
        <v>0</v>
      </c>
    </row>
    <row r="116" spans="1:12">
      <c r="A116" s="340"/>
      <c r="B116" s="342"/>
      <c r="C116" s="342"/>
      <c r="D116" s="342"/>
      <c r="E116" s="342"/>
      <c r="F116" s="235"/>
      <c r="G116" s="331"/>
      <c r="H116" s="326" t="s">
        <v>228</v>
      </c>
      <c r="I116" s="334"/>
      <c r="J116" s="334"/>
      <c r="K116" s="334"/>
      <c r="L116" s="235">
        <f t="shared" si="9"/>
        <v>0</v>
      </c>
    </row>
    <row r="117" spans="1:12">
      <c r="A117" s="340"/>
      <c r="B117" s="342"/>
      <c r="C117" s="342"/>
      <c r="D117" s="342"/>
      <c r="E117" s="342"/>
      <c r="F117" s="235"/>
      <c r="G117" s="331"/>
      <c r="H117" s="326" t="s">
        <v>229</v>
      </c>
      <c r="I117" s="339">
        <f>一般公共预算!K104+基金预算!K33</f>
        <v>73632</v>
      </c>
      <c r="J117" s="339">
        <f>一般公共预算!L104+基金预算!L33</f>
        <v>0</v>
      </c>
      <c r="K117" s="339">
        <f>一般公共预算!M104+基金预算!M33</f>
        <v>-2626</v>
      </c>
      <c r="L117" s="235">
        <f t="shared" si="9"/>
        <v>71006</v>
      </c>
    </row>
    <row r="118" spans="1:12">
      <c r="A118" s="199" t="s">
        <v>230</v>
      </c>
      <c r="B118" s="235">
        <f>B45+B46</f>
        <v>2411195.8</v>
      </c>
      <c r="C118" s="235">
        <f>C45+C46</f>
        <v>2080685</v>
      </c>
      <c r="D118" s="235">
        <f>D45+D46</f>
        <v>244768</v>
      </c>
      <c r="E118" s="345">
        <f>E45+E46</f>
        <v>296826.69</v>
      </c>
      <c r="F118" s="235">
        <f>C118+E118</f>
        <v>2377511.69</v>
      </c>
      <c r="G118" s="331">
        <f>(F118-B118)/B118*100</f>
        <v>-1.39698775188642</v>
      </c>
      <c r="H118" s="199" t="s">
        <v>231</v>
      </c>
      <c r="I118" s="235">
        <f>I46+I47+I117</f>
        <v>2080684.5</v>
      </c>
      <c r="J118" s="235">
        <f>J46+J47+J117</f>
        <v>835413</v>
      </c>
      <c r="K118" s="345">
        <f>K46+K47+K117</f>
        <v>296826.504296</v>
      </c>
      <c r="L118" s="235">
        <f>I118+K118+1</f>
        <v>2377512.004296</v>
      </c>
    </row>
    <row r="119" spans="1:1">
      <c r="A119" s="109"/>
    </row>
    <row r="120" spans="1:1">
      <c r="A120" s="109"/>
    </row>
    <row r="121" spans="1:16">
      <c r="A121" s="109"/>
      <c r="H121" s="346"/>
      <c r="K121" s="347"/>
      <c r="P121" s="348"/>
    </row>
    <row r="122" spans="1:3">
      <c r="A122" s="109"/>
      <c r="C122" s="343"/>
    </row>
    <row r="123" customHeight="1" spans="1:11">
      <c r="A123" s="109"/>
      <c r="K123" s="309">
        <f>E118-K118</f>
        <v>0.185703999944963</v>
      </c>
    </row>
    <row r="124" customHeight="1" spans="1:1">
      <c r="A124" s="109"/>
    </row>
    <row r="125" spans="1:1">
      <c r="A125" s="109"/>
    </row>
    <row r="126" customHeight="1" spans="1:1">
      <c r="A126" s="109"/>
    </row>
    <row r="127" customHeight="1" spans="1:1">
      <c r="A127" s="109"/>
    </row>
    <row r="128" s="130" customFormat="1" spans="1:12">
      <c r="A128" s="109"/>
      <c r="B128" s="187"/>
      <c r="C128" s="307"/>
      <c r="D128" s="307"/>
      <c r="E128" s="307"/>
      <c r="F128" s="307"/>
      <c r="G128" s="187"/>
      <c r="H128" s="106"/>
      <c r="I128" s="186"/>
      <c r="J128" s="187"/>
      <c r="K128" s="187"/>
      <c r="L128" s="186"/>
    </row>
    <row r="129" spans="1:1">
      <c r="A129" s="109"/>
    </row>
    <row r="130" hidden="1" spans="1:1">
      <c r="A130" s="109"/>
    </row>
    <row r="132" spans="1:1">
      <c r="A132" s="109"/>
    </row>
    <row r="133" spans="17:17">
      <c r="Q133" s="109"/>
    </row>
    <row r="135" spans="1:1">
      <c r="A135" s="109"/>
    </row>
    <row r="136" spans="1:1">
      <c r="A136" s="109"/>
    </row>
    <row r="137" spans="1:1">
      <c r="A137" s="109"/>
    </row>
    <row r="158" spans="1:1">
      <c r="A158" s="109"/>
    </row>
    <row r="250" spans="1:1">
      <c r="A250" s="245"/>
    </row>
  </sheetData>
  <mergeCells count="4">
    <mergeCell ref="A2:L2"/>
    <mergeCell ref="B3:H3"/>
    <mergeCell ref="A4:G4"/>
    <mergeCell ref="H4:L4"/>
  </mergeCells>
  <printOptions horizontalCentered="1"/>
  <pageMargins left="0.786805555555556" right="0.786805555555556" top="0.275" bottom="0.590277777777778" header="0.118055555555556" footer="0.393055555555556"/>
  <pageSetup paperSize="8" scale="75" fitToHeight="0" orientation="landscape" horizont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54"/>
  <sheetViews>
    <sheetView showZeros="0" view="pageBreakPreview" zoomScale="90" zoomScaleNormal="100" zoomScaleSheetLayoutView="90" workbookViewId="0">
      <pane xSplit="1" ySplit="7" topLeftCell="E92" activePane="bottomRight" state="frozen"/>
      <selection/>
      <selection pane="topRight"/>
      <selection pane="bottomLeft"/>
      <selection pane="bottomRight" activeCell="A121" sqref="A121"/>
    </sheetView>
  </sheetViews>
  <sheetFormatPr defaultColWidth="7.875" defaultRowHeight="14.25"/>
  <cols>
    <col min="1" max="1" width="46.575" style="106" customWidth="1"/>
    <col min="2" max="2" width="11.625" style="187" customWidth="1"/>
    <col min="3" max="3" width="11.725" style="187" customWidth="1"/>
    <col min="4" max="4" width="10.125" style="187" customWidth="1"/>
    <col min="5" max="5" width="12" style="187" customWidth="1"/>
    <col min="6" max="6" width="10.4583333333333" style="187" customWidth="1"/>
    <col min="7" max="7" width="12" style="187" customWidth="1"/>
    <col min="8" max="8" width="12.875" style="187" customWidth="1"/>
    <col min="9" max="9" width="8.95833333333333" style="248" customWidth="1"/>
    <col min="10" max="10" width="52.3083333333333" style="106" customWidth="1"/>
    <col min="11" max="11" width="12.5" style="186" customWidth="1"/>
    <col min="12" max="12" width="10.25" style="187" customWidth="1"/>
    <col min="13" max="13" width="12.125" style="186" customWidth="1"/>
    <col min="14" max="15" width="10.25" style="186" customWidth="1"/>
    <col min="16" max="16" width="12.125" style="186" customWidth="1"/>
    <col min="17" max="17" width="9.375" style="106" customWidth="1"/>
    <col min="18" max="18" width="26.875" style="106" customWidth="1"/>
    <col min="19" max="16384" width="7.875" style="106"/>
  </cols>
  <sheetData>
    <row r="1" ht="17.25" customHeight="1" spans="1:1">
      <c r="A1" s="249"/>
    </row>
    <row r="2" ht="20.25" spans="1:1">
      <c r="A2" s="107" t="s">
        <v>232</v>
      </c>
    </row>
    <row r="3" s="246" customFormat="1" ht="39.75" customHeight="1" spans="1:16">
      <c r="A3" s="190" t="s">
        <v>233</v>
      </c>
      <c r="B3" s="190"/>
      <c r="C3" s="190"/>
      <c r="D3" s="190"/>
      <c r="E3" s="190"/>
      <c r="F3" s="190"/>
      <c r="G3" s="190"/>
      <c r="H3" s="190"/>
      <c r="I3" s="190"/>
      <c r="J3" s="190"/>
      <c r="K3" s="190"/>
      <c r="L3" s="190"/>
      <c r="M3" s="190"/>
      <c r="N3" s="190"/>
      <c r="O3" s="190"/>
      <c r="P3" s="190"/>
    </row>
    <row r="4" s="109" customFormat="1" ht="17.25" customHeight="1" spans="1:16">
      <c r="A4" s="109" t="s">
        <v>234</v>
      </c>
      <c r="B4" s="250" t="s">
        <v>3</v>
      </c>
      <c r="C4" s="250"/>
      <c r="D4" s="250"/>
      <c r="E4" s="250"/>
      <c r="F4" s="250"/>
      <c r="G4" s="250"/>
      <c r="H4" s="250"/>
      <c r="I4" s="250"/>
      <c r="J4" s="250"/>
      <c r="K4" s="266"/>
      <c r="L4" s="250"/>
      <c r="M4" s="266"/>
      <c r="N4" s="291"/>
      <c r="O4" s="291"/>
      <c r="P4" s="208" t="s">
        <v>4</v>
      </c>
    </row>
    <row r="5" ht="27" customHeight="1" spans="1:16">
      <c r="A5" s="194" t="s">
        <v>5</v>
      </c>
      <c r="B5" s="194"/>
      <c r="C5" s="194"/>
      <c r="D5" s="194"/>
      <c r="E5" s="194"/>
      <c r="F5" s="193"/>
      <c r="G5" s="193"/>
      <c r="H5" s="193"/>
      <c r="I5" s="193"/>
      <c r="J5" s="194" t="s">
        <v>6</v>
      </c>
      <c r="K5" s="194"/>
      <c r="L5" s="194"/>
      <c r="M5" s="194"/>
      <c r="N5" s="194"/>
      <c r="O5" s="194"/>
      <c r="P5" s="194"/>
    </row>
    <row r="6" ht="27" customHeight="1" spans="1:16">
      <c r="A6" s="172" t="s">
        <v>7</v>
      </c>
      <c r="B6" s="172" t="s">
        <v>235</v>
      </c>
      <c r="C6" s="172" t="s">
        <v>9</v>
      </c>
      <c r="D6" s="172" t="s">
        <v>10</v>
      </c>
      <c r="E6" s="174" t="s">
        <v>11</v>
      </c>
      <c r="F6" s="173"/>
      <c r="G6" s="173"/>
      <c r="H6" s="115" t="s">
        <v>12</v>
      </c>
      <c r="I6" s="267" t="s">
        <v>13</v>
      </c>
      <c r="J6" s="268" t="s">
        <v>14</v>
      </c>
      <c r="K6" s="172" t="s">
        <v>9</v>
      </c>
      <c r="L6" s="172" t="s">
        <v>10</v>
      </c>
      <c r="M6" s="174" t="s">
        <v>11</v>
      </c>
      <c r="N6" s="173"/>
      <c r="O6" s="292"/>
      <c r="P6" s="172" t="s">
        <v>12</v>
      </c>
    </row>
    <row r="7" s="247" customFormat="1" ht="51.75" customHeight="1" spans="1:18">
      <c r="A7" s="175"/>
      <c r="B7" s="175"/>
      <c r="C7" s="175"/>
      <c r="D7" s="175"/>
      <c r="E7" s="174" t="s">
        <v>236</v>
      </c>
      <c r="F7" s="115" t="s">
        <v>237</v>
      </c>
      <c r="G7" s="174" t="s">
        <v>238</v>
      </c>
      <c r="H7" s="115"/>
      <c r="I7" s="267"/>
      <c r="J7" s="269"/>
      <c r="K7" s="175"/>
      <c r="L7" s="175"/>
      <c r="M7" s="115" t="s">
        <v>236</v>
      </c>
      <c r="N7" s="115" t="s">
        <v>237</v>
      </c>
      <c r="O7" s="115" t="s">
        <v>238</v>
      </c>
      <c r="P7" s="175"/>
      <c r="R7" s="296"/>
    </row>
    <row r="8" ht="15" customHeight="1" spans="1:18">
      <c r="A8" s="251" t="s">
        <v>15</v>
      </c>
      <c r="B8" s="179">
        <f>B9+B24</f>
        <v>341227.8</v>
      </c>
      <c r="C8" s="179">
        <f t="shared" ref="C8:H8" si="0">C9+C24</f>
        <v>352476</v>
      </c>
      <c r="D8" s="179">
        <f t="shared" si="0"/>
        <v>204783</v>
      </c>
      <c r="E8" s="179">
        <f t="shared" si="0"/>
        <v>-746.23</v>
      </c>
      <c r="F8" s="179">
        <f t="shared" si="0"/>
        <v>-0.229999999999563</v>
      </c>
      <c r="G8" s="179">
        <f t="shared" si="0"/>
        <v>-746</v>
      </c>
      <c r="H8" s="179">
        <f t="shared" si="0"/>
        <v>351729.77</v>
      </c>
      <c r="I8" s="270">
        <f>(H8-B8)/B8*100</f>
        <v>3.07770058594289</v>
      </c>
      <c r="J8" s="271" t="s">
        <v>16</v>
      </c>
      <c r="K8" s="179">
        <f t="shared" ref="K8:P8" si="1">SUM(K9:K32)</f>
        <v>1093871</v>
      </c>
      <c r="L8" s="179">
        <f t="shared" si="1"/>
        <v>665539</v>
      </c>
      <c r="M8" s="179">
        <f t="shared" si="1"/>
        <v>247948.581591</v>
      </c>
      <c r="N8" s="179">
        <f t="shared" si="1"/>
        <v>220295.081591</v>
      </c>
      <c r="O8" s="179">
        <f t="shared" si="1"/>
        <v>27653.5</v>
      </c>
      <c r="P8" s="179">
        <f t="shared" si="1"/>
        <v>1341819.581591</v>
      </c>
      <c r="Q8" s="131"/>
      <c r="R8" s="297"/>
    </row>
    <row r="9" ht="15" customHeight="1" spans="1:18">
      <c r="A9" s="252" t="s">
        <v>17</v>
      </c>
      <c r="B9" s="179">
        <f>SUM(B10:B23)</f>
        <v>118903.8</v>
      </c>
      <c r="C9" s="179">
        <f t="shared" ref="C9:H9" si="2">SUM(C10:C23)</f>
        <v>127670</v>
      </c>
      <c r="D9" s="179">
        <f t="shared" si="2"/>
        <v>84635</v>
      </c>
      <c r="E9" s="179">
        <f t="shared" si="2"/>
        <v>-1030</v>
      </c>
      <c r="F9" s="179">
        <f t="shared" si="2"/>
        <v>7416</v>
      </c>
      <c r="G9" s="179">
        <f t="shared" si="2"/>
        <v>-8446</v>
      </c>
      <c r="H9" s="179">
        <f t="shared" si="2"/>
        <v>126640</v>
      </c>
      <c r="I9" s="270">
        <f t="shared" ref="I9:I40" si="3">(H9-B9)/B9*100</f>
        <v>6.50626809235701</v>
      </c>
      <c r="J9" s="272" t="s">
        <v>18</v>
      </c>
      <c r="K9" s="178">
        <v>57281</v>
      </c>
      <c r="L9" s="178">
        <v>25818</v>
      </c>
      <c r="M9" s="178">
        <f>N9+O9</f>
        <v>3359</v>
      </c>
      <c r="N9" s="293">
        <v>1390</v>
      </c>
      <c r="O9" s="293">
        <v>1969</v>
      </c>
      <c r="P9" s="179">
        <f>K9+M9</f>
        <v>60640</v>
      </c>
      <c r="R9" s="297"/>
    </row>
    <row r="10" ht="15" customHeight="1" spans="1:18">
      <c r="A10" s="253" t="s">
        <v>19</v>
      </c>
      <c r="B10" s="178">
        <v>22650</v>
      </c>
      <c r="C10" s="178">
        <v>22857</v>
      </c>
      <c r="D10" s="178">
        <v>24648</v>
      </c>
      <c r="E10" s="178">
        <f>F10+G10</f>
        <v>5856</v>
      </c>
      <c r="F10" s="263">
        <v>8212</v>
      </c>
      <c r="G10" s="263">
        <v>-2356</v>
      </c>
      <c r="H10" s="179">
        <f>C10+E10</f>
        <v>28713</v>
      </c>
      <c r="I10" s="270">
        <f t="shared" si="3"/>
        <v>26.7682119205298</v>
      </c>
      <c r="J10" s="272" t="s">
        <v>20</v>
      </c>
      <c r="K10" s="178">
        <v>0</v>
      </c>
      <c r="L10" s="178"/>
      <c r="M10" s="178">
        <f t="shared" ref="M10:M32" si="4">N10+O10</f>
        <v>0</v>
      </c>
      <c r="N10" s="293">
        <v>0</v>
      </c>
      <c r="O10" s="293">
        <v>0</v>
      </c>
      <c r="P10" s="179">
        <f t="shared" ref="P10:P41" si="5">K10+M10</f>
        <v>0</v>
      </c>
      <c r="R10" s="297"/>
    </row>
    <row r="11" ht="15" customHeight="1" spans="1:18">
      <c r="A11" s="253" t="s">
        <v>21</v>
      </c>
      <c r="B11" s="178">
        <v>20724</v>
      </c>
      <c r="C11" s="178">
        <v>22146</v>
      </c>
      <c r="D11" s="178">
        <v>13772</v>
      </c>
      <c r="E11" s="178">
        <f t="shared" ref="E11:E23" si="6">F11+G11</f>
        <v>-942</v>
      </c>
      <c r="F11" s="263">
        <v>1758</v>
      </c>
      <c r="G11" s="263">
        <v>-2700</v>
      </c>
      <c r="H11" s="179">
        <f t="shared" ref="H11:H32" si="7">C11+E11</f>
        <v>21204</v>
      </c>
      <c r="I11" s="270">
        <f t="shared" si="3"/>
        <v>2.31615518239722</v>
      </c>
      <c r="J11" s="272" t="s">
        <v>22</v>
      </c>
      <c r="K11" s="178">
        <v>1302</v>
      </c>
      <c r="L11" s="178">
        <v>610</v>
      </c>
      <c r="M11" s="178">
        <f t="shared" si="4"/>
        <v>34</v>
      </c>
      <c r="N11" s="293">
        <v>34</v>
      </c>
      <c r="O11" s="293">
        <v>0</v>
      </c>
      <c r="P11" s="179">
        <f t="shared" si="5"/>
        <v>1336</v>
      </c>
      <c r="R11" s="297"/>
    </row>
    <row r="12" ht="15" customHeight="1" spans="1:18">
      <c r="A12" s="253" t="s">
        <v>23</v>
      </c>
      <c r="B12" s="178">
        <v>6836</v>
      </c>
      <c r="C12" s="178">
        <v>7950</v>
      </c>
      <c r="D12" s="178">
        <v>3397</v>
      </c>
      <c r="E12" s="178">
        <f t="shared" si="6"/>
        <v>-2816</v>
      </c>
      <c r="F12" s="263">
        <v>-2566</v>
      </c>
      <c r="G12" s="263">
        <v>-250</v>
      </c>
      <c r="H12" s="179">
        <f t="shared" si="7"/>
        <v>5134</v>
      </c>
      <c r="I12" s="270">
        <f t="shared" si="3"/>
        <v>-24.89760093622</v>
      </c>
      <c r="J12" s="273" t="s">
        <v>24</v>
      </c>
      <c r="K12" s="178">
        <v>88561</v>
      </c>
      <c r="L12" s="178">
        <v>52719</v>
      </c>
      <c r="M12" s="178">
        <f t="shared" si="4"/>
        <v>4186.45</v>
      </c>
      <c r="N12" s="293">
        <v>4189</v>
      </c>
      <c r="O12" s="293">
        <v>-2.55</v>
      </c>
      <c r="P12" s="179">
        <f t="shared" si="5"/>
        <v>92747.45</v>
      </c>
      <c r="R12" s="297"/>
    </row>
    <row r="13" ht="15" customHeight="1" spans="1:18">
      <c r="A13" s="253" t="s">
        <v>25</v>
      </c>
      <c r="B13" s="178">
        <v>0</v>
      </c>
      <c r="C13" s="178">
        <v>0</v>
      </c>
      <c r="D13" s="178">
        <v>3</v>
      </c>
      <c r="E13" s="178">
        <f t="shared" si="6"/>
        <v>3</v>
      </c>
      <c r="F13" s="263">
        <v>3</v>
      </c>
      <c r="G13" s="263"/>
      <c r="H13" s="179">
        <f t="shared" si="7"/>
        <v>3</v>
      </c>
      <c r="I13" s="270"/>
      <c r="J13" s="272" t="s">
        <v>26</v>
      </c>
      <c r="K13" s="178">
        <v>104901</v>
      </c>
      <c r="L13" s="178">
        <v>56948</v>
      </c>
      <c r="M13" s="178">
        <f t="shared" si="4"/>
        <v>7501</v>
      </c>
      <c r="N13" s="293">
        <v>118</v>
      </c>
      <c r="O13" s="293">
        <v>7383</v>
      </c>
      <c r="P13" s="179">
        <f t="shared" si="5"/>
        <v>112402</v>
      </c>
      <c r="R13" s="297"/>
    </row>
    <row r="14" ht="15" customHeight="1" spans="1:18">
      <c r="A14" s="253" t="s">
        <v>27</v>
      </c>
      <c r="B14" s="178">
        <v>12524</v>
      </c>
      <c r="C14" s="178">
        <v>13581</v>
      </c>
      <c r="D14" s="178">
        <v>8735</v>
      </c>
      <c r="E14" s="178">
        <f t="shared" si="6"/>
        <v>-875</v>
      </c>
      <c r="F14" s="263">
        <v>-675</v>
      </c>
      <c r="G14" s="263">
        <v>-200</v>
      </c>
      <c r="H14" s="179">
        <f t="shared" si="7"/>
        <v>12706</v>
      </c>
      <c r="I14" s="270">
        <f t="shared" si="3"/>
        <v>1.45320983711274</v>
      </c>
      <c r="J14" s="272" t="s">
        <v>28</v>
      </c>
      <c r="K14" s="178">
        <v>22514</v>
      </c>
      <c r="L14" s="178">
        <v>1977</v>
      </c>
      <c r="M14" s="178">
        <f t="shared" si="4"/>
        <v>4313.97</v>
      </c>
      <c r="N14" s="294">
        <v>4323.97</v>
      </c>
      <c r="O14" s="294">
        <v>-10</v>
      </c>
      <c r="P14" s="179">
        <f t="shared" si="5"/>
        <v>26827.97</v>
      </c>
      <c r="R14" s="297"/>
    </row>
    <row r="15" ht="15" customHeight="1" spans="1:18">
      <c r="A15" s="253" t="s">
        <v>29</v>
      </c>
      <c r="B15" s="178">
        <v>8980</v>
      </c>
      <c r="C15" s="178">
        <v>9700</v>
      </c>
      <c r="D15" s="178">
        <v>4723</v>
      </c>
      <c r="E15" s="178">
        <f t="shared" si="6"/>
        <v>-358</v>
      </c>
      <c r="F15" s="263">
        <v>-358</v>
      </c>
      <c r="G15" s="263">
        <v>0</v>
      </c>
      <c r="H15" s="179">
        <f t="shared" si="7"/>
        <v>9342</v>
      </c>
      <c r="I15" s="270">
        <f t="shared" si="3"/>
        <v>4.03118040089087</v>
      </c>
      <c r="J15" s="272" t="s">
        <v>30</v>
      </c>
      <c r="K15" s="178">
        <v>10239</v>
      </c>
      <c r="L15" s="178">
        <v>5966</v>
      </c>
      <c r="M15" s="178">
        <f t="shared" si="4"/>
        <v>2108.98</v>
      </c>
      <c r="N15" s="294">
        <v>2093.98</v>
      </c>
      <c r="O15" s="294">
        <v>15</v>
      </c>
      <c r="P15" s="179">
        <f t="shared" si="5"/>
        <v>12347.98</v>
      </c>
      <c r="R15" s="297"/>
    </row>
    <row r="16" ht="15" customHeight="1" spans="1:18">
      <c r="A16" s="253" t="s">
        <v>31</v>
      </c>
      <c r="B16" s="178">
        <v>6550</v>
      </c>
      <c r="C16" s="178">
        <v>7021</v>
      </c>
      <c r="D16" s="178">
        <v>4622</v>
      </c>
      <c r="E16" s="178">
        <f t="shared" si="6"/>
        <v>-880</v>
      </c>
      <c r="F16" s="263">
        <v>-880</v>
      </c>
      <c r="G16" s="263">
        <v>0</v>
      </c>
      <c r="H16" s="179">
        <f t="shared" si="7"/>
        <v>6141</v>
      </c>
      <c r="I16" s="270">
        <f t="shared" si="3"/>
        <v>-6.2442748091603</v>
      </c>
      <c r="J16" s="272" t="s">
        <v>32</v>
      </c>
      <c r="K16" s="178">
        <v>86614</v>
      </c>
      <c r="L16" s="178">
        <v>47486</v>
      </c>
      <c r="M16" s="178">
        <f t="shared" si="4"/>
        <v>14158.0733</v>
      </c>
      <c r="N16" s="294">
        <v>10270.0733</v>
      </c>
      <c r="O16" s="294">
        <v>3888</v>
      </c>
      <c r="P16" s="179">
        <f t="shared" si="5"/>
        <v>100772.0733</v>
      </c>
      <c r="R16" s="297"/>
    </row>
    <row r="17" ht="15" customHeight="1" spans="1:18">
      <c r="A17" s="254" t="s">
        <v>33</v>
      </c>
      <c r="B17" s="178">
        <v>3915</v>
      </c>
      <c r="C17" s="178">
        <v>4110</v>
      </c>
      <c r="D17" s="178">
        <v>1663</v>
      </c>
      <c r="E17" s="178">
        <f t="shared" si="6"/>
        <v>-941</v>
      </c>
      <c r="F17" s="263">
        <v>-441</v>
      </c>
      <c r="G17" s="263">
        <v>-500</v>
      </c>
      <c r="H17" s="179">
        <f t="shared" si="7"/>
        <v>3169</v>
      </c>
      <c r="I17" s="270">
        <f t="shared" si="3"/>
        <v>-19.0549169859515</v>
      </c>
      <c r="J17" s="272" t="s">
        <v>34</v>
      </c>
      <c r="K17" s="178">
        <v>351630</v>
      </c>
      <c r="L17" s="124">
        <v>253241</v>
      </c>
      <c r="M17" s="178">
        <f t="shared" si="4"/>
        <v>17396.4619</v>
      </c>
      <c r="N17" s="294">
        <v>15397.4619</v>
      </c>
      <c r="O17" s="294">
        <v>1999</v>
      </c>
      <c r="P17" s="179">
        <f t="shared" si="5"/>
        <v>369026.4619</v>
      </c>
      <c r="R17" s="297"/>
    </row>
    <row r="18" ht="15" customHeight="1" spans="1:18">
      <c r="A18" s="253" t="s">
        <v>35</v>
      </c>
      <c r="B18" s="178">
        <v>9187</v>
      </c>
      <c r="C18" s="178">
        <v>14338</v>
      </c>
      <c r="D18" s="178">
        <v>4853</v>
      </c>
      <c r="E18" s="178">
        <f t="shared" si="6"/>
        <v>705</v>
      </c>
      <c r="F18" s="263">
        <v>1205</v>
      </c>
      <c r="G18" s="263">
        <v>-500</v>
      </c>
      <c r="H18" s="179">
        <f t="shared" si="7"/>
        <v>15043</v>
      </c>
      <c r="I18" s="270">
        <f t="shared" si="3"/>
        <v>63.7422444758898</v>
      </c>
      <c r="J18" s="272" t="s">
        <v>36</v>
      </c>
      <c r="K18" s="178">
        <v>11008</v>
      </c>
      <c r="L18" s="124">
        <v>4439</v>
      </c>
      <c r="M18" s="178">
        <f t="shared" si="4"/>
        <v>1001.587698</v>
      </c>
      <c r="N18" s="294">
        <v>933.587698</v>
      </c>
      <c r="O18" s="294">
        <v>68</v>
      </c>
      <c r="P18" s="179">
        <f t="shared" si="5"/>
        <v>12009.587698</v>
      </c>
      <c r="R18" s="297"/>
    </row>
    <row r="19" ht="15" customHeight="1" spans="1:18">
      <c r="A19" s="253" t="s">
        <v>37</v>
      </c>
      <c r="B19" s="178">
        <v>3792</v>
      </c>
      <c r="C19" s="178">
        <v>3800</v>
      </c>
      <c r="D19" s="178">
        <v>2149</v>
      </c>
      <c r="E19" s="178">
        <f t="shared" si="6"/>
        <v>-718</v>
      </c>
      <c r="F19" s="263">
        <v>-68</v>
      </c>
      <c r="G19" s="263">
        <v>-650</v>
      </c>
      <c r="H19" s="179">
        <f t="shared" si="7"/>
        <v>3082</v>
      </c>
      <c r="I19" s="270">
        <f t="shared" si="3"/>
        <v>-18.7236286919831</v>
      </c>
      <c r="J19" s="274" t="s">
        <v>38</v>
      </c>
      <c r="K19" s="178">
        <v>32673</v>
      </c>
      <c r="L19" s="124">
        <v>39093</v>
      </c>
      <c r="M19" s="178">
        <f t="shared" si="4"/>
        <v>67699.2</v>
      </c>
      <c r="N19" s="294">
        <v>51419.02</v>
      </c>
      <c r="O19" s="294">
        <v>16280.18</v>
      </c>
      <c r="P19" s="179">
        <f t="shared" si="5"/>
        <v>100372.2</v>
      </c>
      <c r="R19" s="297"/>
    </row>
    <row r="20" ht="15" customHeight="1" spans="1:18">
      <c r="A20" s="253" t="s">
        <v>39</v>
      </c>
      <c r="B20" s="178">
        <v>28</v>
      </c>
      <c r="C20" s="178">
        <v>0</v>
      </c>
      <c r="D20" s="178">
        <v>95</v>
      </c>
      <c r="E20" s="178">
        <f t="shared" si="6"/>
        <v>110</v>
      </c>
      <c r="F20" s="263">
        <v>0</v>
      </c>
      <c r="G20" s="263">
        <v>110</v>
      </c>
      <c r="H20" s="179">
        <f t="shared" si="7"/>
        <v>110</v>
      </c>
      <c r="I20" s="270">
        <f t="shared" si="3"/>
        <v>292.857142857143</v>
      </c>
      <c r="J20" s="275" t="s">
        <v>40</v>
      </c>
      <c r="K20" s="178">
        <v>85160</v>
      </c>
      <c r="L20" s="124">
        <v>76971</v>
      </c>
      <c r="M20" s="178">
        <f t="shared" si="4"/>
        <v>97778.49</v>
      </c>
      <c r="N20" s="294">
        <v>96948.62</v>
      </c>
      <c r="O20" s="294">
        <v>829.87</v>
      </c>
      <c r="P20" s="179">
        <f t="shared" si="5"/>
        <v>182938.49</v>
      </c>
      <c r="R20" s="297"/>
    </row>
    <row r="21" ht="15" customHeight="1" spans="1:19">
      <c r="A21" s="253" t="s">
        <v>41</v>
      </c>
      <c r="B21" s="178">
        <v>23537</v>
      </c>
      <c r="C21" s="178">
        <v>21962</v>
      </c>
      <c r="D21" s="178">
        <v>15889</v>
      </c>
      <c r="E21" s="178">
        <f t="shared" si="6"/>
        <v>-66</v>
      </c>
      <c r="F21" s="263">
        <v>1334</v>
      </c>
      <c r="G21" s="263">
        <v>-1400</v>
      </c>
      <c r="H21" s="179">
        <f t="shared" si="7"/>
        <v>21896</v>
      </c>
      <c r="I21" s="270">
        <f t="shared" si="3"/>
        <v>-6.97200152950673</v>
      </c>
      <c r="J21" s="275" t="s">
        <v>42</v>
      </c>
      <c r="K21" s="178">
        <v>12467</v>
      </c>
      <c r="L21" s="124">
        <v>2972</v>
      </c>
      <c r="M21" s="178">
        <f t="shared" si="4"/>
        <v>636.498693</v>
      </c>
      <c r="N21" s="294">
        <v>581.498693</v>
      </c>
      <c r="O21" s="294">
        <v>55</v>
      </c>
      <c r="P21" s="179">
        <f t="shared" si="5"/>
        <v>13103.498693</v>
      </c>
      <c r="R21" s="297"/>
      <c r="S21" s="130"/>
    </row>
    <row r="22" ht="15" customHeight="1" spans="1:19">
      <c r="A22" s="253" t="s">
        <v>43</v>
      </c>
      <c r="B22" s="178">
        <v>180.8</v>
      </c>
      <c r="C22" s="178">
        <v>205</v>
      </c>
      <c r="D22" s="178">
        <v>86</v>
      </c>
      <c r="E22" s="178">
        <f t="shared" si="6"/>
        <v>-108</v>
      </c>
      <c r="F22" s="263">
        <v>-108</v>
      </c>
      <c r="G22" s="263">
        <v>0</v>
      </c>
      <c r="H22" s="179">
        <f t="shared" si="7"/>
        <v>97</v>
      </c>
      <c r="I22" s="270">
        <f t="shared" si="3"/>
        <v>-46.3495575221239</v>
      </c>
      <c r="J22" s="275" t="s">
        <v>44</v>
      </c>
      <c r="K22" s="178">
        <v>15633</v>
      </c>
      <c r="L22" s="124">
        <v>37590</v>
      </c>
      <c r="M22" s="178">
        <f t="shared" si="4"/>
        <v>36434</v>
      </c>
      <c r="N22" s="294">
        <v>36149</v>
      </c>
      <c r="O22" s="294">
        <v>285</v>
      </c>
      <c r="P22" s="179">
        <f t="shared" si="5"/>
        <v>52067</v>
      </c>
      <c r="R22" s="297"/>
      <c r="S22" s="130"/>
    </row>
    <row r="23" ht="15" customHeight="1" spans="1:19">
      <c r="A23" s="253" t="s">
        <v>45</v>
      </c>
      <c r="B23" s="178">
        <v>0</v>
      </c>
      <c r="C23" s="178">
        <v>0</v>
      </c>
      <c r="D23" s="178">
        <v>0</v>
      </c>
      <c r="E23" s="178">
        <f t="shared" si="6"/>
        <v>0</v>
      </c>
      <c r="F23" s="263">
        <v>0</v>
      </c>
      <c r="G23" s="263">
        <v>0</v>
      </c>
      <c r="H23" s="179">
        <f t="shared" si="7"/>
        <v>0</v>
      </c>
      <c r="I23" s="270"/>
      <c r="J23" s="275" t="s">
        <v>46</v>
      </c>
      <c r="K23" s="178">
        <v>8061</v>
      </c>
      <c r="L23" s="124">
        <v>2701</v>
      </c>
      <c r="M23" s="178">
        <f t="shared" si="4"/>
        <v>2348.48</v>
      </c>
      <c r="N23" s="294">
        <v>2348.48</v>
      </c>
      <c r="O23" s="294">
        <v>0</v>
      </c>
      <c r="P23" s="179">
        <f t="shared" si="5"/>
        <v>10409.48</v>
      </c>
      <c r="R23" s="297"/>
      <c r="S23" s="130"/>
    </row>
    <row r="24" ht="15" customHeight="1" spans="1:19">
      <c r="A24" s="252" t="s">
        <v>47</v>
      </c>
      <c r="B24" s="179">
        <f>SUM(B25:B32)</f>
        <v>222324</v>
      </c>
      <c r="C24" s="179">
        <f t="shared" ref="C24:G24" si="8">SUM(C25:C32)</f>
        <v>224806</v>
      </c>
      <c r="D24" s="179">
        <f t="shared" si="8"/>
        <v>120148</v>
      </c>
      <c r="E24" s="179">
        <f t="shared" si="8"/>
        <v>283.77</v>
      </c>
      <c r="F24" s="179">
        <f t="shared" si="8"/>
        <v>-7416.23</v>
      </c>
      <c r="G24" s="179">
        <f t="shared" si="8"/>
        <v>7700</v>
      </c>
      <c r="H24" s="179">
        <f t="shared" si="7"/>
        <v>225089.77</v>
      </c>
      <c r="I24" s="270">
        <f t="shared" si="3"/>
        <v>1.24402673575502</v>
      </c>
      <c r="J24" s="275" t="s">
        <v>48</v>
      </c>
      <c r="K24" s="178">
        <v>4613</v>
      </c>
      <c r="L24" s="124">
        <v>1462</v>
      </c>
      <c r="M24" s="178">
        <f t="shared" si="4"/>
        <v>992</v>
      </c>
      <c r="N24" s="294">
        <v>0</v>
      </c>
      <c r="O24" s="294">
        <v>992</v>
      </c>
      <c r="P24" s="179">
        <f t="shared" si="5"/>
        <v>5605</v>
      </c>
      <c r="R24" s="297"/>
      <c r="S24" s="130"/>
    </row>
    <row r="25" ht="15" customHeight="1" spans="1:19">
      <c r="A25" s="253" t="s">
        <v>49</v>
      </c>
      <c r="B25" s="178">
        <v>13911</v>
      </c>
      <c r="C25" s="178">
        <v>13446</v>
      </c>
      <c r="D25" s="178">
        <v>8610</v>
      </c>
      <c r="E25" s="178">
        <f>F25+G25</f>
        <v>-291.23</v>
      </c>
      <c r="F25" s="263">
        <v>8.77000000000044</v>
      </c>
      <c r="G25" s="263">
        <v>-300</v>
      </c>
      <c r="H25" s="179">
        <f t="shared" si="7"/>
        <v>13154.77</v>
      </c>
      <c r="I25" s="270">
        <f t="shared" si="3"/>
        <v>-5.43620156710517</v>
      </c>
      <c r="J25" s="275" t="s">
        <v>50</v>
      </c>
      <c r="K25" s="178">
        <v>6122</v>
      </c>
      <c r="L25" s="124">
        <v>4878</v>
      </c>
      <c r="M25" s="178">
        <f t="shared" si="4"/>
        <v>20</v>
      </c>
      <c r="N25" s="294">
        <v>0</v>
      </c>
      <c r="O25" s="294">
        <v>20</v>
      </c>
      <c r="P25" s="179">
        <f t="shared" si="5"/>
        <v>6142</v>
      </c>
      <c r="R25" s="297"/>
      <c r="S25" s="298"/>
    </row>
    <row r="26" s="184" customFormat="1" ht="15" customHeight="1" spans="1:19">
      <c r="A26" s="253" t="s">
        <v>51</v>
      </c>
      <c r="B26" s="178">
        <v>25451</v>
      </c>
      <c r="C26" s="178">
        <v>30148</v>
      </c>
      <c r="D26" s="178">
        <v>14957</v>
      </c>
      <c r="E26" s="178">
        <f t="shared" ref="E26:E32" si="9">F26+G26</f>
        <v>-1901</v>
      </c>
      <c r="F26" s="263">
        <v>-1901</v>
      </c>
      <c r="G26" s="263">
        <v>0</v>
      </c>
      <c r="H26" s="179">
        <f t="shared" si="7"/>
        <v>28247</v>
      </c>
      <c r="I26" s="270">
        <f t="shared" si="3"/>
        <v>10.9858158814978</v>
      </c>
      <c r="J26" s="275" t="s">
        <v>52</v>
      </c>
      <c r="K26" s="178">
        <v>26959</v>
      </c>
      <c r="L26" s="124">
        <v>13801</v>
      </c>
      <c r="M26" s="178">
        <f t="shared" si="4"/>
        <v>2921.08</v>
      </c>
      <c r="N26" s="294">
        <v>2921.08</v>
      </c>
      <c r="O26" s="294">
        <v>0</v>
      </c>
      <c r="P26" s="179">
        <f t="shared" si="5"/>
        <v>29880.08</v>
      </c>
      <c r="Q26" s="299"/>
      <c r="R26" s="297"/>
      <c r="S26" s="298"/>
    </row>
    <row r="27" ht="15" customHeight="1" spans="1:19">
      <c r="A27" s="253" t="s">
        <v>53</v>
      </c>
      <c r="B27" s="178">
        <v>37814</v>
      </c>
      <c r="C27" s="178">
        <v>19679</v>
      </c>
      <c r="D27" s="178">
        <v>16670</v>
      </c>
      <c r="E27" s="178">
        <f t="shared" si="9"/>
        <v>0</v>
      </c>
      <c r="F27" s="263">
        <v>0</v>
      </c>
      <c r="G27" s="263">
        <v>0</v>
      </c>
      <c r="H27" s="179">
        <f t="shared" si="7"/>
        <v>19679</v>
      </c>
      <c r="I27" s="270">
        <f t="shared" si="3"/>
        <v>-47.9584280954144</v>
      </c>
      <c r="J27" s="275" t="s">
        <v>54</v>
      </c>
      <c r="K27" s="178">
        <v>7</v>
      </c>
      <c r="L27" s="124">
        <v>7</v>
      </c>
      <c r="M27" s="178">
        <f t="shared" si="4"/>
        <v>0</v>
      </c>
      <c r="N27" s="294">
        <v>0</v>
      </c>
      <c r="O27" s="294">
        <v>0</v>
      </c>
      <c r="P27" s="179">
        <f t="shared" si="5"/>
        <v>7</v>
      </c>
      <c r="R27" s="297"/>
      <c r="S27" s="298"/>
    </row>
    <row r="28" ht="15" customHeight="1" spans="1:19">
      <c r="A28" s="253" t="s">
        <v>55</v>
      </c>
      <c r="B28" s="178">
        <v>231</v>
      </c>
      <c r="C28" s="178">
        <v>0</v>
      </c>
      <c r="D28" s="178">
        <v>0</v>
      </c>
      <c r="E28" s="178">
        <f t="shared" si="9"/>
        <v>0</v>
      </c>
      <c r="F28" s="263">
        <v>0</v>
      </c>
      <c r="G28" s="263">
        <v>0</v>
      </c>
      <c r="H28" s="179">
        <f t="shared" si="7"/>
        <v>0</v>
      </c>
      <c r="I28" s="270">
        <f t="shared" si="3"/>
        <v>-100</v>
      </c>
      <c r="J28" s="275" t="s">
        <v>56</v>
      </c>
      <c r="K28" s="178">
        <v>4893</v>
      </c>
      <c r="L28" s="124">
        <v>1510</v>
      </c>
      <c r="M28" s="178">
        <f t="shared" si="4"/>
        <v>396.31</v>
      </c>
      <c r="N28" s="294">
        <v>298.31</v>
      </c>
      <c r="O28" s="294">
        <v>98</v>
      </c>
      <c r="P28" s="179">
        <f t="shared" si="5"/>
        <v>5289.31</v>
      </c>
      <c r="R28" s="297"/>
      <c r="S28" s="130"/>
    </row>
    <row r="29" ht="15" customHeight="1" spans="1:19">
      <c r="A29" s="253" t="s">
        <v>57</v>
      </c>
      <c r="B29" s="178">
        <v>130439</v>
      </c>
      <c r="C29" s="178">
        <v>151234</v>
      </c>
      <c r="D29" s="178">
        <v>60001</v>
      </c>
      <c r="E29" s="178">
        <f t="shared" si="9"/>
        <v>-6408</v>
      </c>
      <c r="F29" s="263">
        <v>-14408</v>
      </c>
      <c r="G29" s="263">
        <v>8000</v>
      </c>
      <c r="H29" s="179">
        <f t="shared" si="7"/>
        <v>144826</v>
      </c>
      <c r="I29" s="270">
        <f t="shared" si="3"/>
        <v>11.0296767071198</v>
      </c>
      <c r="J29" s="275" t="s">
        <v>58</v>
      </c>
      <c r="K29" s="178">
        <v>11020</v>
      </c>
      <c r="L29" s="124">
        <v>0</v>
      </c>
      <c r="M29" s="178">
        <f t="shared" si="4"/>
        <v>2480</v>
      </c>
      <c r="N29" s="294">
        <v>2200</v>
      </c>
      <c r="O29" s="294">
        <v>280</v>
      </c>
      <c r="P29" s="179">
        <f t="shared" si="5"/>
        <v>13500</v>
      </c>
      <c r="R29" s="297"/>
      <c r="S29" s="130"/>
    </row>
    <row r="30" ht="15" customHeight="1" spans="1:18">
      <c r="A30" s="253" t="s">
        <v>59</v>
      </c>
      <c r="B30" s="178">
        <v>13732</v>
      </c>
      <c r="C30" s="178">
        <v>10299</v>
      </c>
      <c r="D30" s="178">
        <v>18953</v>
      </c>
      <c r="E30" s="178">
        <f t="shared" si="9"/>
        <v>8884</v>
      </c>
      <c r="F30" s="263">
        <v>8884</v>
      </c>
      <c r="G30" s="263"/>
      <c r="H30" s="179">
        <f t="shared" si="7"/>
        <v>19183</v>
      </c>
      <c r="I30" s="270">
        <f t="shared" si="3"/>
        <v>39.6956015147102</v>
      </c>
      <c r="J30" s="276" t="s">
        <v>60</v>
      </c>
      <c r="K30" s="178">
        <v>34247</v>
      </c>
      <c r="L30" s="124">
        <v>35333</v>
      </c>
      <c r="M30" s="178">
        <f t="shared" si="4"/>
        <v>1344</v>
      </c>
      <c r="N30" s="294">
        <v>740</v>
      </c>
      <c r="O30" s="294">
        <v>604</v>
      </c>
      <c r="P30" s="179">
        <f t="shared" si="5"/>
        <v>35591</v>
      </c>
      <c r="R30" s="297"/>
    </row>
    <row r="31" ht="15" customHeight="1" spans="1:18">
      <c r="A31" s="253" t="s">
        <v>61</v>
      </c>
      <c r="B31" s="178">
        <v>0</v>
      </c>
      <c r="C31" s="178">
        <v>0</v>
      </c>
      <c r="D31" s="178">
        <v>4</v>
      </c>
      <c r="E31" s="178">
        <f t="shared" si="9"/>
        <v>0</v>
      </c>
      <c r="F31" s="263">
        <v>0</v>
      </c>
      <c r="G31" s="263"/>
      <c r="H31" s="179">
        <f t="shared" si="7"/>
        <v>0</v>
      </c>
      <c r="I31" s="270"/>
      <c r="J31" s="276" t="s">
        <v>62</v>
      </c>
      <c r="K31" s="178">
        <v>250</v>
      </c>
      <c r="L31" s="124">
        <v>17</v>
      </c>
      <c r="M31" s="178">
        <f t="shared" si="4"/>
        <v>-103</v>
      </c>
      <c r="N31" s="294">
        <v>-120</v>
      </c>
      <c r="O31" s="294">
        <v>17</v>
      </c>
      <c r="P31" s="179">
        <f t="shared" si="5"/>
        <v>147</v>
      </c>
      <c r="R31" s="297"/>
    </row>
    <row r="32" ht="15" customHeight="1" spans="1:18">
      <c r="A32" s="253" t="s">
        <v>63</v>
      </c>
      <c r="B32" s="178">
        <v>746</v>
      </c>
      <c r="C32" s="178">
        <v>0</v>
      </c>
      <c r="D32" s="178">
        <v>953</v>
      </c>
      <c r="E32" s="178">
        <f t="shared" si="9"/>
        <v>0</v>
      </c>
      <c r="F32" s="263">
        <v>0</v>
      </c>
      <c r="G32" s="263"/>
      <c r="H32" s="179">
        <f t="shared" si="7"/>
        <v>0</v>
      </c>
      <c r="I32" s="270">
        <f t="shared" si="3"/>
        <v>-100</v>
      </c>
      <c r="J32" s="277" t="s">
        <v>64</v>
      </c>
      <c r="K32" s="178">
        <v>117716</v>
      </c>
      <c r="L32" s="124">
        <v>0</v>
      </c>
      <c r="M32" s="178">
        <f t="shared" si="4"/>
        <v>-19058</v>
      </c>
      <c r="N32" s="294">
        <v>-11941</v>
      </c>
      <c r="O32" s="294">
        <v>-7117</v>
      </c>
      <c r="P32" s="179">
        <f t="shared" si="5"/>
        <v>98658</v>
      </c>
      <c r="R32" s="297"/>
    </row>
    <row r="33" s="184" customFormat="1" spans="1:17">
      <c r="A33" s="199" t="s">
        <v>239</v>
      </c>
      <c r="B33" s="179">
        <f>B8</f>
        <v>341227.8</v>
      </c>
      <c r="C33" s="179">
        <f t="shared" ref="C33:H33" si="10">C8</f>
        <v>352476</v>
      </c>
      <c r="D33" s="179">
        <f t="shared" si="10"/>
        <v>204783</v>
      </c>
      <c r="E33" s="179">
        <f t="shared" si="10"/>
        <v>-746.23</v>
      </c>
      <c r="F33" s="179">
        <f t="shared" si="10"/>
        <v>-0.229999999999563</v>
      </c>
      <c r="G33" s="179">
        <f t="shared" si="10"/>
        <v>-746</v>
      </c>
      <c r="H33" s="179">
        <f t="shared" si="10"/>
        <v>351729.77</v>
      </c>
      <c r="I33" s="270">
        <f t="shared" si="3"/>
        <v>3.07770058594289</v>
      </c>
      <c r="J33" s="278" t="s">
        <v>240</v>
      </c>
      <c r="K33" s="179">
        <f>K8</f>
        <v>1093871</v>
      </c>
      <c r="L33" s="179">
        <f>L8</f>
        <v>665539</v>
      </c>
      <c r="M33" s="179">
        <f>M8</f>
        <v>247948.581591</v>
      </c>
      <c r="N33" s="179">
        <f>N8</f>
        <v>220295.081591</v>
      </c>
      <c r="O33" s="179">
        <f>O8</f>
        <v>27653.5</v>
      </c>
      <c r="P33" s="179">
        <f t="shared" si="5"/>
        <v>1341819.581591</v>
      </c>
      <c r="Q33" s="300">
        <f>Q34+Q71</f>
        <v>0</v>
      </c>
    </row>
    <row r="34" s="184" customFormat="1" spans="1:17">
      <c r="A34" s="255" t="s">
        <v>92</v>
      </c>
      <c r="B34" s="179">
        <f>B35+B91+B105+B106+B111+B110</f>
        <v>1317240</v>
      </c>
      <c r="C34" s="179">
        <f t="shared" ref="C34:H34" si="11">C35+C91+C105+C106+C111+C110</f>
        <v>861611</v>
      </c>
      <c r="D34" s="179">
        <f t="shared" si="11"/>
        <v>0</v>
      </c>
      <c r="E34" s="179">
        <f t="shared" si="11"/>
        <v>257901.92</v>
      </c>
      <c r="F34" s="179">
        <f t="shared" si="11"/>
        <v>227772.92</v>
      </c>
      <c r="G34" s="179">
        <f t="shared" si="11"/>
        <v>30129</v>
      </c>
      <c r="H34" s="179">
        <f t="shared" si="11"/>
        <v>1119512.92</v>
      </c>
      <c r="I34" s="270">
        <f t="shared" si="3"/>
        <v>-15.0107102729951</v>
      </c>
      <c r="J34" s="279" t="s">
        <v>95</v>
      </c>
      <c r="K34" s="179">
        <f>K35+K54+K78+K102</f>
        <v>47930</v>
      </c>
      <c r="L34" s="179">
        <f>L35+L54+L78+L102</f>
        <v>0</v>
      </c>
      <c r="M34" s="179">
        <f>M35+M54+M78+M102</f>
        <v>10487.32</v>
      </c>
      <c r="N34" s="179">
        <f>N35+N54+N78+N102</f>
        <v>8758.32</v>
      </c>
      <c r="O34" s="179">
        <f>O35+O54+O78+O102</f>
        <v>1729</v>
      </c>
      <c r="P34" s="179">
        <f t="shared" si="5"/>
        <v>58417.32</v>
      </c>
      <c r="Q34" s="301"/>
    </row>
    <row r="35" s="184" customFormat="1" spans="1:18">
      <c r="A35" s="256" t="s">
        <v>94</v>
      </c>
      <c r="B35" s="179">
        <f>B36+B43+B69</f>
        <v>656121</v>
      </c>
      <c r="C35" s="179">
        <f t="shared" ref="C35:H35" si="12">C36+C43+C69</f>
        <v>427090</v>
      </c>
      <c r="D35" s="179">
        <f t="shared" si="12"/>
        <v>0</v>
      </c>
      <c r="E35" s="179">
        <f t="shared" si="12"/>
        <v>222765</v>
      </c>
      <c r="F35" s="179">
        <f t="shared" si="12"/>
        <v>193679</v>
      </c>
      <c r="G35" s="179">
        <f t="shared" si="12"/>
        <v>29086</v>
      </c>
      <c r="H35" s="179">
        <f t="shared" si="12"/>
        <v>649855</v>
      </c>
      <c r="I35" s="270">
        <f t="shared" si="3"/>
        <v>-0.955006774665039</v>
      </c>
      <c r="J35" s="280" t="s">
        <v>97</v>
      </c>
      <c r="K35" s="179">
        <f>K36+K38+K48</f>
        <v>23186</v>
      </c>
      <c r="L35" s="179">
        <f>L36+L38+L48</f>
        <v>0</v>
      </c>
      <c r="M35" s="179">
        <f>M36+M38+M48</f>
        <v>6315.32</v>
      </c>
      <c r="N35" s="179">
        <f>N36+N38+N48</f>
        <v>6315.32</v>
      </c>
      <c r="O35" s="179">
        <f>O36+O38+O48</f>
        <v>0</v>
      </c>
      <c r="P35" s="179">
        <f t="shared" si="5"/>
        <v>29501.32</v>
      </c>
      <c r="Q35" s="301"/>
      <c r="R35" s="299"/>
    </row>
    <row r="36" spans="1:18">
      <c r="A36" s="256" t="s">
        <v>96</v>
      </c>
      <c r="B36" s="179">
        <f>SUM(B37:B42)</f>
        <v>35797</v>
      </c>
      <c r="C36" s="179">
        <f t="shared" ref="C36:H36" si="13">SUM(C37:C42)</f>
        <v>35797</v>
      </c>
      <c r="D36" s="179">
        <f t="shared" si="13"/>
        <v>0</v>
      </c>
      <c r="E36" s="179">
        <f t="shared" si="13"/>
        <v>0</v>
      </c>
      <c r="F36" s="179">
        <f t="shared" si="13"/>
        <v>0</v>
      </c>
      <c r="G36" s="179">
        <f t="shared" si="13"/>
        <v>0</v>
      </c>
      <c r="H36" s="179">
        <f t="shared" si="13"/>
        <v>35797</v>
      </c>
      <c r="I36" s="270">
        <f t="shared" si="3"/>
        <v>0</v>
      </c>
      <c r="J36" s="281" t="s">
        <v>99</v>
      </c>
      <c r="K36" s="178">
        <f>K37</f>
        <v>1256</v>
      </c>
      <c r="L36" s="178">
        <f>L37</f>
        <v>0</v>
      </c>
      <c r="M36" s="178">
        <f>M37</f>
        <v>0</v>
      </c>
      <c r="N36" s="178">
        <f>N37</f>
        <v>0</v>
      </c>
      <c r="O36" s="178">
        <f>O37</f>
        <v>0</v>
      </c>
      <c r="P36" s="179">
        <f t="shared" si="5"/>
        <v>1256</v>
      </c>
      <c r="R36" s="131"/>
    </row>
    <row r="37" spans="1:16">
      <c r="A37" s="257" t="s">
        <v>98</v>
      </c>
      <c r="B37" s="178">
        <v>13260</v>
      </c>
      <c r="C37" s="178">
        <v>13260</v>
      </c>
      <c r="D37" s="178">
        <v>0</v>
      </c>
      <c r="E37" s="178">
        <v>0</v>
      </c>
      <c r="F37" s="264"/>
      <c r="G37" s="264"/>
      <c r="H37" s="179">
        <f t="shared" ref="H37:H42" si="14">C37+E37</f>
        <v>13260</v>
      </c>
      <c r="I37" s="270">
        <f t="shared" si="3"/>
        <v>0</v>
      </c>
      <c r="J37" s="272" t="s">
        <v>101</v>
      </c>
      <c r="K37" s="178">
        <v>1256</v>
      </c>
      <c r="L37" s="282">
        <v>0</v>
      </c>
      <c r="M37" s="178">
        <f>N37+O37</f>
        <v>0</v>
      </c>
      <c r="N37" s="282"/>
      <c r="O37" s="282"/>
      <c r="P37" s="179">
        <f t="shared" si="5"/>
        <v>1256</v>
      </c>
    </row>
    <row r="38" spans="1:18">
      <c r="A38" s="257" t="s">
        <v>100</v>
      </c>
      <c r="B38" s="178">
        <v>-4899</v>
      </c>
      <c r="C38" s="178">
        <v>-4899</v>
      </c>
      <c r="D38" s="178">
        <v>0</v>
      </c>
      <c r="E38" s="178">
        <v>0</v>
      </c>
      <c r="F38" s="264"/>
      <c r="G38" s="264"/>
      <c r="H38" s="179">
        <f t="shared" si="14"/>
        <v>-4899</v>
      </c>
      <c r="I38" s="270">
        <f t="shared" si="3"/>
        <v>0</v>
      </c>
      <c r="J38" s="281" t="s">
        <v>103</v>
      </c>
      <c r="K38" s="178">
        <f>SUM(K39:K47)</f>
        <v>8780</v>
      </c>
      <c r="L38" s="178">
        <f>SUM(L39:L47)</f>
        <v>0</v>
      </c>
      <c r="M38" s="178">
        <f>SUM(M39:M47)</f>
        <v>837.86</v>
      </c>
      <c r="N38" s="178">
        <f>SUM(N39:N47)</f>
        <v>837.86</v>
      </c>
      <c r="O38" s="178">
        <f>SUM(O39:O47)</f>
        <v>0</v>
      </c>
      <c r="P38" s="179">
        <f t="shared" si="5"/>
        <v>9617.86</v>
      </c>
      <c r="R38" s="131"/>
    </row>
    <row r="39" spans="1:18">
      <c r="A39" s="258" t="s">
        <v>102</v>
      </c>
      <c r="B39" s="178">
        <v>6435</v>
      </c>
      <c r="C39" s="178">
        <v>6435</v>
      </c>
      <c r="D39" s="178">
        <v>0</v>
      </c>
      <c r="E39" s="178">
        <v>0</v>
      </c>
      <c r="F39" s="265"/>
      <c r="G39" s="265"/>
      <c r="H39" s="179">
        <f t="shared" si="14"/>
        <v>6435</v>
      </c>
      <c r="I39" s="270">
        <f t="shared" si="3"/>
        <v>0</v>
      </c>
      <c r="J39" s="281" t="s">
        <v>105</v>
      </c>
      <c r="K39" s="178">
        <v>3697</v>
      </c>
      <c r="L39" s="283"/>
      <c r="M39" s="178">
        <f>N39+O39</f>
        <v>0</v>
      </c>
      <c r="N39" s="265"/>
      <c r="O39" s="265"/>
      <c r="P39" s="179">
        <f t="shared" si="5"/>
        <v>3697</v>
      </c>
      <c r="R39" s="131"/>
    </row>
    <row r="40" spans="1:16">
      <c r="A40" s="258" t="s">
        <v>104</v>
      </c>
      <c r="B40" s="178">
        <v>5398</v>
      </c>
      <c r="C40" s="178">
        <v>5398</v>
      </c>
      <c r="D40" s="178">
        <v>0</v>
      </c>
      <c r="E40" s="178">
        <v>0</v>
      </c>
      <c r="F40" s="265"/>
      <c r="G40" s="265"/>
      <c r="H40" s="179">
        <f t="shared" si="14"/>
        <v>5398</v>
      </c>
      <c r="I40" s="270">
        <f t="shared" si="3"/>
        <v>0</v>
      </c>
      <c r="J40" s="281" t="s">
        <v>107</v>
      </c>
      <c r="K40" s="178">
        <v>1500</v>
      </c>
      <c r="L40" s="283"/>
      <c r="M40" s="178">
        <f t="shared" ref="M40:M47" si="15">N40+O40</f>
        <v>0</v>
      </c>
      <c r="N40" s="265"/>
      <c r="O40" s="265"/>
      <c r="P40" s="179">
        <f t="shared" si="5"/>
        <v>1500</v>
      </c>
    </row>
    <row r="41" spans="1:16">
      <c r="A41" s="258" t="s">
        <v>106</v>
      </c>
      <c r="B41" s="178">
        <v>10122</v>
      </c>
      <c r="C41" s="178">
        <v>10122</v>
      </c>
      <c r="D41" s="178">
        <v>0</v>
      </c>
      <c r="E41" s="178">
        <v>0</v>
      </c>
      <c r="F41" s="265"/>
      <c r="G41" s="265"/>
      <c r="H41" s="179">
        <f t="shared" si="14"/>
        <v>10122</v>
      </c>
      <c r="I41" s="270">
        <f t="shared" ref="I41:I72" si="16">(H41-B41)/B41*100</f>
        <v>0</v>
      </c>
      <c r="J41" s="281" t="s">
        <v>109</v>
      </c>
      <c r="K41" s="178">
        <v>2666</v>
      </c>
      <c r="L41" s="283"/>
      <c r="M41" s="178">
        <f t="shared" si="15"/>
        <v>0</v>
      </c>
      <c r="N41" s="265"/>
      <c r="O41" s="265"/>
      <c r="P41" s="179">
        <f t="shared" si="5"/>
        <v>2666</v>
      </c>
    </row>
    <row r="42" spans="1:16">
      <c r="A42" s="258" t="s">
        <v>108</v>
      </c>
      <c r="B42" s="178">
        <v>5481</v>
      </c>
      <c r="C42" s="178">
        <v>5481</v>
      </c>
      <c r="D42" s="178">
        <v>0</v>
      </c>
      <c r="E42" s="178">
        <v>0</v>
      </c>
      <c r="F42" s="264"/>
      <c r="G42" s="264"/>
      <c r="H42" s="179">
        <f t="shared" si="14"/>
        <v>5481</v>
      </c>
      <c r="I42" s="270">
        <f t="shared" si="16"/>
        <v>0</v>
      </c>
      <c r="J42" s="281" t="s">
        <v>111</v>
      </c>
      <c r="K42" s="178">
        <v>179</v>
      </c>
      <c r="L42" s="283"/>
      <c r="M42" s="178">
        <f t="shared" si="15"/>
        <v>0</v>
      </c>
      <c r="N42" s="265"/>
      <c r="O42" s="265"/>
      <c r="P42" s="179">
        <f t="shared" ref="P42:P73" si="17">K42+M42</f>
        <v>179</v>
      </c>
    </row>
    <row r="43" spans="1:16">
      <c r="A43" s="259" t="s">
        <v>110</v>
      </c>
      <c r="B43" s="179">
        <f t="shared" ref="B43:H43" si="18">SUM(B44,B49:B68)</f>
        <v>535606</v>
      </c>
      <c r="C43" s="179">
        <f t="shared" si="18"/>
        <v>380297</v>
      </c>
      <c r="D43" s="179">
        <f t="shared" si="18"/>
        <v>0</v>
      </c>
      <c r="E43" s="179">
        <f t="shared" si="18"/>
        <v>123694</v>
      </c>
      <c r="F43" s="179">
        <f t="shared" si="18"/>
        <v>111860</v>
      </c>
      <c r="G43" s="179">
        <f t="shared" si="18"/>
        <v>11834</v>
      </c>
      <c r="H43" s="179">
        <f t="shared" si="18"/>
        <v>503991</v>
      </c>
      <c r="I43" s="270">
        <f t="shared" si="16"/>
        <v>-5.90265979096575</v>
      </c>
      <c r="J43" s="272" t="s">
        <v>113</v>
      </c>
      <c r="K43" s="178">
        <v>686</v>
      </c>
      <c r="L43" s="283"/>
      <c r="M43" s="178">
        <f t="shared" si="15"/>
        <v>0</v>
      </c>
      <c r="N43" s="265"/>
      <c r="O43" s="265"/>
      <c r="P43" s="179">
        <f t="shared" si="17"/>
        <v>686</v>
      </c>
    </row>
    <row r="44" spans="1:16">
      <c r="A44" s="260" t="s">
        <v>112</v>
      </c>
      <c r="B44" s="178">
        <f>SUM(B45:B48)</f>
        <v>7490</v>
      </c>
      <c r="C44" s="178">
        <f t="shared" ref="C44:H44" si="19">SUM(C45:C48)</f>
        <v>7490</v>
      </c>
      <c r="D44" s="178">
        <f t="shared" si="19"/>
        <v>0</v>
      </c>
      <c r="E44" s="178">
        <f t="shared" si="19"/>
        <v>0</v>
      </c>
      <c r="F44" s="178">
        <f t="shared" si="19"/>
        <v>0</v>
      </c>
      <c r="G44" s="178">
        <f t="shared" si="19"/>
        <v>0</v>
      </c>
      <c r="H44" s="179">
        <f t="shared" si="19"/>
        <v>7490</v>
      </c>
      <c r="I44" s="270">
        <f t="shared" si="16"/>
        <v>0</v>
      </c>
      <c r="J44" s="272" t="s">
        <v>115</v>
      </c>
      <c r="K44" s="178">
        <v>0</v>
      </c>
      <c r="L44" s="283"/>
      <c r="M44" s="178">
        <f t="shared" si="15"/>
        <v>0</v>
      </c>
      <c r="N44" s="265"/>
      <c r="O44" s="265"/>
      <c r="P44" s="179">
        <f t="shared" si="17"/>
        <v>0</v>
      </c>
    </row>
    <row r="45" spans="1:16">
      <c r="A45" s="260" t="s">
        <v>114</v>
      </c>
      <c r="B45" s="178">
        <v>4597</v>
      </c>
      <c r="C45" s="178">
        <v>4597</v>
      </c>
      <c r="D45" s="178">
        <v>0</v>
      </c>
      <c r="E45" s="178">
        <v>0</v>
      </c>
      <c r="F45" s="265"/>
      <c r="G45" s="265"/>
      <c r="H45" s="179">
        <f>C45+E45</f>
        <v>4597</v>
      </c>
      <c r="I45" s="270">
        <f t="shared" si="16"/>
        <v>0</v>
      </c>
      <c r="J45" s="272" t="s">
        <v>117</v>
      </c>
      <c r="K45" s="178">
        <v>0</v>
      </c>
      <c r="L45" s="283"/>
      <c r="M45" s="178">
        <f t="shared" si="15"/>
        <v>837.86</v>
      </c>
      <c r="N45" s="265">
        <v>837.86</v>
      </c>
      <c r="O45" s="265"/>
      <c r="P45" s="179">
        <f t="shared" si="17"/>
        <v>837.86</v>
      </c>
    </row>
    <row r="46" spans="1:16">
      <c r="A46" s="260" t="s">
        <v>116</v>
      </c>
      <c r="B46" s="178">
        <v>642</v>
      </c>
      <c r="C46" s="178">
        <v>642</v>
      </c>
      <c r="D46" s="178">
        <v>0</v>
      </c>
      <c r="E46" s="178">
        <v>0</v>
      </c>
      <c r="F46" s="265"/>
      <c r="G46" s="265"/>
      <c r="H46" s="179">
        <f t="shared" ref="H46:H68" si="20">C46+E46</f>
        <v>642</v>
      </c>
      <c r="I46" s="270">
        <f t="shared" si="16"/>
        <v>0</v>
      </c>
      <c r="J46" s="272" t="s">
        <v>119</v>
      </c>
      <c r="K46" s="178">
        <v>0</v>
      </c>
      <c r="L46" s="283"/>
      <c r="M46" s="178">
        <f t="shared" si="15"/>
        <v>0</v>
      </c>
      <c r="N46" s="265"/>
      <c r="O46" s="265"/>
      <c r="P46" s="179">
        <f t="shared" si="17"/>
        <v>0</v>
      </c>
    </row>
    <row r="47" spans="1:16">
      <c r="A47" s="260" t="s">
        <v>118</v>
      </c>
      <c r="B47" s="178">
        <v>1176</v>
      </c>
      <c r="C47" s="178">
        <v>1176</v>
      </c>
      <c r="D47" s="178">
        <v>0</v>
      </c>
      <c r="E47" s="178">
        <v>0</v>
      </c>
      <c r="F47" s="265"/>
      <c r="G47" s="265"/>
      <c r="H47" s="179">
        <f t="shared" si="20"/>
        <v>1176</v>
      </c>
      <c r="I47" s="270">
        <f t="shared" si="16"/>
        <v>0</v>
      </c>
      <c r="J47" s="272" t="s">
        <v>121</v>
      </c>
      <c r="K47" s="178">
        <v>52</v>
      </c>
      <c r="L47" s="283"/>
      <c r="M47" s="178">
        <f t="shared" si="15"/>
        <v>0</v>
      </c>
      <c r="N47" s="265"/>
      <c r="O47" s="265"/>
      <c r="P47" s="179">
        <f t="shared" si="17"/>
        <v>52</v>
      </c>
    </row>
    <row r="48" spans="1:16">
      <c r="A48" s="261" t="s">
        <v>120</v>
      </c>
      <c r="B48" s="178">
        <v>1075</v>
      </c>
      <c r="C48" s="178">
        <v>1075</v>
      </c>
      <c r="D48" s="178">
        <v>0</v>
      </c>
      <c r="E48" s="178">
        <v>0</v>
      </c>
      <c r="F48" s="265"/>
      <c r="G48" s="265"/>
      <c r="H48" s="179">
        <f t="shared" si="20"/>
        <v>1075</v>
      </c>
      <c r="I48" s="270">
        <f t="shared" si="16"/>
        <v>0</v>
      </c>
      <c r="J48" s="272" t="s">
        <v>123</v>
      </c>
      <c r="K48" s="178">
        <f>SUM(K49:K53)</f>
        <v>13150</v>
      </c>
      <c r="L48" s="178">
        <f>SUM(L49:L53)</f>
        <v>0</v>
      </c>
      <c r="M48" s="178">
        <f>SUM(M49:M53)</f>
        <v>5477.46</v>
      </c>
      <c r="N48" s="178">
        <f>SUM(N49:N53)</f>
        <v>5477.46</v>
      </c>
      <c r="O48" s="178">
        <f>SUM(O49:O53)</f>
        <v>0</v>
      </c>
      <c r="P48" s="179">
        <f t="shared" si="17"/>
        <v>18627.46</v>
      </c>
    </row>
    <row r="49" spans="1:16">
      <c r="A49" s="260" t="s">
        <v>122</v>
      </c>
      <c r="B49" s="178">
        <v>24199</v>
      </c>
      <c r="C49" s="178">
        <v>21928</v>
      </c>
      <c r="D49" s="178">
        <v>0</v>
      </c>
      <c r="E49" s="178">
        <f>F49+G49</f>
        <v>1275</v>
      </c>
      <c r="F49" s="265">
        <v>1275</v>
      </c>
      <c r="G49" s="265"/>
      <c r="H49" s="179">
        <f t="shared" si="20"/>
        <v>23203</v>
      </c>
      <c r="I49" s="270">
        <f t="shared" si="16"/>
        <v>-4.11587255671722</v>
      </c>
      <c r="J49" s="281" t="s">
        <v>125</v>
      </c>
      <c r="K49" s="178">
        <v>7250</v>
      </c>
      <c r="L49" s="283"/>
      <c r="M49" s="178">
        <f>N49+O49</f>
        <v>0</v>
      </c>
      <c r="N49" s="265"/>
      <c r="O49" s="265"/>
      <c r="P49" s="179">
        <f t="shared" si="17"/>
        <v>7250</v>
      </c>
    </row>
    <row r="50" spans="1:16">
      <c r="A50" s="260" t="s">
        <v>124</v>
      </c>
      <c r="B50" s="178">
        <v>24038</v>
      </c>
      <c r="C50" s="178">
        <v>6294</v>
      </c>
      <c r="D50" s="178">
        <v>0</v>
      </c>
      <c r="E50" s="178">
        <f t="shared" ref="E50:E68" si="21">F50+G50</f>
        <v>3796</v>
      </c>
      <c r="F50" s="265">
        <v>3796</v>
      </c>
      <c r="G50" s="265">
        <v>0</v>
      </c>
      <c r="H50" s="179">
        <f t="shared" si="20"/>
        <v>10090</v>
      </c>
      <c r="I50" s="270">
        <f t="shared" si="16"/>
        <v>-58.0247940760463</v>
      </c>
      <c r="J50" s="284" t="s">
        <v>127</v>
      </c>
      <c r="K50" s="178">
        <v>350</v>
      </c>
      <c r="L50" s="283"/>
      <c r="M50" s="178">
        <f>N50+O50</f>
        <v>0</v>
      </c>
      <c r="N50" s="265"/>
      <c r="O50" s="265"/>
      <c r="P50" s="179">
        <f t="shared" si="17"/>
        <v>350</v>
      </c>
    </row>
    <row r="51" spans="1:16">
      <c r="A51" s="260" t="s">
        <v>126</v>
      </c>
      <c r="B51" s="178">
        <v>37</v>
      </c>
      <c r="C51" s="178">
        <v>0</v>
      </c>
      <c r="D51" s="178">
        <v>0</v>
      </c>
      <c r="E51" s="178">
        <f t="shared" si="21"/>
        <v>34</v>
      </c>
      <c r="F51" s="265"/>
      <c r="G51" s="265">
        <v>34</v>
      </c>
      <c r="H51" s="179">
        <f t="shared" si="20"/>
        <v>34</v>
      </c>
      <c r="I51" s="270">
        <f t="shared" si="16"/>
        <v>-8.10810810810811</v>
      </c>
      <c r="J51" s="281" t="s">
        <v>129</v>
      </c>
      <c r="K51" s="178">
        <v>50</v>
      </c>
      <c r="L51" s="283"/>
      <c r="M51" s="178">
        <f>N51+O51</f>
        <v>0</v>
      </c>
      <c r="N51" s="265"/>
      <c r="O51" s="265"/>
      <c r="P51" s="179">
        <f t="shared" si="17"/>
        <v>50</v>
      </c>
    </row>
    <row r="52" spans="1:16">
      <c r="A52" s="260" t="s">
        <v>128</v>
      </c>
      <c r="B52" s="178">
        <v>12318</v>
      </c>
      <c r="C52" s="178">
        <v>7886</v>
      </c>
      <c r="D52" s="178">
        <v>0</v>
      </c>
      <c r="E52" s="178">
        <f t="shared" si="21"/>
        <v>4132</v>
      </c>
      <c r="F52" s="265">
        <v>4132</v>
      </c>
      <c r="G52" s="265"/>
      <c r="H52" s="179">
        <f t="shared" si="20"/>
        <v>12018</v>
      </c>
      <c r="I52" s="270">
        <f t="shared" si="16"/>
        <v>-2.43546030199708</v>
      </c>
      <c r="J52" s="285" t="s">
        <v>131</v>
      </c>
      <c r="K52" s="178">
        <v>5500</v>
      </c>
      <c r="L52" s="283"/>
      <c r="M52" s="178">
        <f>N52+O52</f>
        <v>4677.46</v>
      </c>
      <c r="N52" s="265">
        <f>4677+0.46</f>
        <v>4677.46</v>
      </c>
      <c r="O52" s="265"/>
      <c r="P52" s="179">
        <f t="shared" si="17"/>
        <v>10177.46</v>
      </c>
    </row>
    <row r="53" spans="1:16">
      <c r="A53" s="260" t="s">
        <v>130</v>
      </c>
      <c r="B53" s="178">
        <v>15059</v>
      </c>
      <c r="C53" s="178">
        <v>10248</v>
      </c>
      <c r="D53" s="178">
        <v>0</v>
      </c>
      <c r="E53" s="178">
        <f t="shared" si="21"/>
        <v>2035</v>
      </c>
      <c r="F53" s="265">
        <v>2035</v>
      </c>
      <c r="G53" s="265"/>
      <c r="H53" s="179">
        <f t="shared" si="20"/>
        <v>12283</v>
      </c>
      <c r="I53" s="270">
        <f t="shared" si="16"/>
        <v>-18.4341589746995</v>
      </c>
      <c r="J53" s="285" t="s">
        <v>133</v>
      </c>
      <c r="K53" s="178">
        <v>0</v>
      </c>
      <c r="L53" s="283"/>
      <c r="M53" s="178">
        <f>N53+O53</f>
        <v>800</v>
      </c>
      <c r="N53" s="265">
        <v>800</v>
      </c>
      <c r="O53" s="265"/>
      <c r="P53" s="179">
        <f t="shared" si="17"/>
        <v>800</v>
      </c>
    </row>
    <row r="54" spans="1:16">
      <c r="A54" s="260" t="s">
        <v>132</v>
      </c>
      <c r="B54" s="178">
        <v>18259</v>
      </c>
      <c r="C54" s="178">
        <v>6409</v>
      </c>
      <c r="D54" s="178">
        <v>0</v>
      </c>
      <c r="E54" s="178">
        <f t="shared" si="21"/>
        <v>11725</v>
      </c>
      <c r="F54" s="265">
        <v>4591</v>
      </c>
      <c r="G54" s="265">
        <v>7134</v>
      </c>
      <c r="H54" s="179">
        <f t="shared" si="20"/>
        <v>18134</v>
      </c>
      <c r="I54" s="270">
        <f t="shared" si="16"/>
        <v>-0.684593898899173</v>
      </c>
      <c r="J54" s="286" t="s">
        <v>139</v>
      </c>
      <c r="K54" s="179">
        <v>0</v>
      </c>
      <c r="L54" s="282">
        <v>0</v>
      </c>
      <c r="M54" s="179">
        <v>0</v>
      </c>
      <c r="N54" s="282">
        <v>0</v>
      </c>
      <c r="O54" s="282"/>
      <c r="P54" s="179">
        <f t="shared" si="17"/>
        <v>0</v>
      </c>
    </row>
    <row r="55" spans="1:16">
      <c r="A55" s="260" t="s">
        <v>134</v>
      </c>
      <c r="B55" s="178">
        <v>1230</v>
      </c>
      <c r="C55" s="178">
        <v>0</v>
      </c>
      <c r="D55" s="178">
        <v>0</v>
      </c>
      <c r="E55" s="178">
        <f t="shared" si="21"/>
        <v>75</v>
      </c>
      <c r="F55" s="265">
        <v>75</v>
      </c>
      <c r="G55" s="265"/>
      <c r="H55" s="179">
        <f t="shared" si="20"/>
        <v>75</v>
      </c>
      <c r="I55" s="270">
        <f t="shared" si="16"/>
        <v>-93.9024390243902</v>
      </c>
      <c r="J55" s="287" t="s">
        <v>141</v>
      </c>
      <c r="K55" s="179">
        <v>0</v>
      </c>
      <c r="L55" s="282">
        <v>0</v>
      </c>
      <c r="M55" s="179">
        <v>0</v>
      </c>
      <c r="N55" s="282">
        <v>0</v>
      </c>
      <c r="O55" s="282"/>
      <c r="P55" s="179">
        <f t="shared" si="17"/>
        <v>0</v>
      </c>
    </row>
    <row r="56" ht="27" spans="1:16">
      <c r="A56" s="260" t="s">
        <v>136</v>
      </c>
      <c r="B56" s="178">
        <v>852</v>
      </c>
      <c r="C56" s="178">
        <v>1098</v>
      </c>
      <c r="D56" s="178">
        <v>0</v>
      </c>
      <c r="E56" s="178">
        <f t="shared" si="21"/>
        <v>15</v>
      </c>
      <c r="F56" s="265"/>
      <c r="G56" s="265">
        <v>15</v>
      </c>
      <c r="H56" s="179">
        <f t="shared" si="20"/>
        <v>1113</v>
      </c>
      <c r="I56" s="270">
        <f t="shared" si="16"/>
        <v>30.6338028169014</v>
      </c>
      <c r="J56" s="287" t="s">
        <v>241</v>
      </c>
      <c r="K56" s="179">
        <v>0</v>
      </c>
      <c r="L56" s="283"/>
      <c r="M56" s="179">
        <v>0</v>
      </c>
      <c r="N56" s="265"/>
      <c r="O56" s="265"/>
      <c r="P56" s="179">
        <f t="shared" si="17"/>
        <v>0</v>
      </c>
    </row>
    <row r="57" spans="1:16">
      <c r="A57" s="260" t="s">
        <v>138</v>
      </c>
      <c r="B57" s="178">
        <v>20375</v>
      </c>
      <c r="C57" s="178">
        <v>8012</v>
      </c>
      <c r="D57" s="178">
        <v>0</v>
      </c>
      <c r="E57" s="178">
        <f t="shared" si="21"/>
        <v>9259</v>
      </c>
      <c r="F57" s="265">
        <v>6698</v>
      </c>
      <c r="G57" s="265">
        <v>2561</v>
      </c>
      <c r="H57" s="179">
        <f t="shared" si="20"/>
        <v>17271</v>
      </c>
      <c r="I57" s="270">
        <f t="shared" si="16"/>
        <v>-15.2343558282209</v>
      </c>
      <c r="J57" s="287" t="s">
        <v>143</v>
      </c>
      <c r="K57" s="179">
        <v>0</v>
      </c>
      <c r="L57" s="283"/>
      <c r="M57" s="179">
        <v>0</v>
      </c>
      <c r="N57" s="295"/>
      <c r="O57" s="295"/>
      <c r="P57" s="179">
        <f t="shared" si="17"/>
        <v>0</v>
      </c>
    </row>
    <row r="58" spans="1:16">
      <c r="A58" s="260" t="s">
        <v>140</v>
      </c>
      <c r="B58" s="178">
        <v>331345</v>
      </c>
      <c r="C58" s="178">
        <v>306438</v>
      </c>
      <c r="D58" s="178">
        <v>0</v>
      </c>
      <c r="E58" s="178">
        <f t="shared" si="21"/>
        <v>3766</v>
      </c>
      <c r="F58" s="265">
        <v>2118</v>
      </c>
      <c r="G58" s="265">
        <v>1648</v>
      </c>
      <c r="H58" s="179">
        <f t="shared" si="20"/>
        <v>310204</v>
      </c>
      <c r="I58" s="270">
        <f t="shared" si="16"/>
        <v>-6.38035884048348</v>
      </c>
      <c r="J58" s="272" t="s">
        <v>145</v>
      </c>
      <c r="K58" s="179">
        <v>0</v>
      </c>
      <c r="L58" s="283"/>
      <c r="M58" s="179">
        <v>0</v>
      </c>
      <c r="N58" s="295"/>
      <c r="O58" s="295"/>
      <c r="P58" s="179">
        <f t="shared" si="17"/>
        <v>0</v>
      </c>
    </row>
    <row r="59" spans="1:16">
      <c r="A59" s="260" t="s">
        <v>142</v>
      </c>
      <c r="B59" s="178">
        <v>822</v>
      </c>
      <c r="C59" s="178">
        <v>100</v>
      </c>
      <c r="D59" s="178">
        <v>0</v>
      </c>
      <c r="E59" s="178">
        <f t="shared" si="21"/>
        <v>-248</v>
      </c>
      <c r="F59" s="265">
        <v>-209</v>
      </c>
      <c r="G59" s="265">
        <v>-39</v>
      </c>
      <c r="H59" s="179">
        <f t="shared" si="20"/>
        <v>-148</v>
      </c>
      <c r="I59" s="270">
        <f t="shared" si="16"/>
        <v>-118.004866180049</v>
      </c>
      <c r="J59" s="288" t="s">
        <v>147</v>
      </c>
      <c r="K59" s="179">
        <v>0</v>
      </c>
      <c r="L59" s="289"/>
      <c r="M59" s="179">
        <v>0</v>
      </c>
      <c r="N59" s="295"/>
      <c r="O59" s="295"/>
      <c r="P59" s="179">
        <f t="shared" si="17"/>
        <v>0</v>
      </c>
    </row>
    <row r="60" spans="1:16">
      <c r="A60" s="262" t="s">
        <v>144</v>
      </c>
      <c r="B60" s="178">
        <v>0</v>
      </c>
      <c r="C60" s="178">
        <v>57</v>
      </c>
      <c r="D60" s="178">
        <v>0</v>
      </c>
      <c r="E60" s="178">
        <f t="shared" si="21"/>
        <v>-57</v>
      </c>
      <c r="F60" s="265"/>
      <c r="G60" s="265">
        <v>-57</v>
      </c>
      <c r="H60" s="179">
        <f t="shared" si="20"/>
        <v>0</v>
      </c>
      <c r="I60" s="270"/>
      <c r="J60" s="272" t="s">
        <v>149</v>
      </c>
      <c r="K60" s="179">
        <v>0</v>
      </c>
      <c r="L60" s="289"/>
      <c r="M60" s="179">
        <v>0</v>
      </c>
      <c r="N60" s="295"/>
      <c r="O60" s="295"/>
      <c r="P60" s="179">
        <f t="shared" si="17"/>
        <v>0</v>
      </c>
    </row>
    <row r="61" spans="1:16">
      <c r="A61" s="260" t="s">
        <v>146</v>
      </c>
      <c r="B61" s="178">
        <v>28796</v>
      </c>
      <c r="C61" s="178">
        <v>765</v>
      </c>
      <c r="D61" s="178">
        <v>0</v>
      </c>
      <c r="E61" s="178">
        <f t="shared" si="21"/>
        <v>85285</v>
      </c>
      <c r="F61" s="265">
        <v>84856</v>
      </c>
      <c r="G61" s="265">
        <v>429</v>
      </c>
      <c r="H61" s="179">
        <f t="shared" si="20"/>
        <v>86050</v>
      </c>
      <c r="I61" s="270">
        <f t="shared" si="16"/>
        <v>198.826225864703</v>
      </c>
      <c r="J61" s="288" t="s">
        <v>151</v>
      </c>
      <c r="K61" s="179">
        <v>0</v>
      </c>
      <c r="L61" s="289"/>
      <c r="M61" s="179">
        <v>0</v>
      </c>
      <c r="N61" s="295"/>
      <c r="O61" s="295"/>
      <c r="P61" s="179">
        <f t="shared" si="17"/>
        <v>0</v>
      </c>
    </row>
    <row r="62" spans="1:16">
      <c r="A62" s="260" t="s">
        <v>148</v>
      </c>
      <c r="B62" s="178">
        <v>1798</v>
      </c>
      <c r="C62" s="178">
        <v>1562</v>
      </c>
      <c r="D62" s="178">
        <v>0</v>
      </c>
      <c r="E62" s="178">
        <f t="shared" si="21"/>
        <v>664</v>
      </c>
      <c r="F62" s="265">
        <v>619</v>
      </c>
      <c r="G62" s="265">
        <v>45</v>
      </c>
      <c r="H62" s="179">
        <f t="shared" si="20"/>
        <v>2226</v>
      </c>
      <c r="I62" s="270">
        <f t="shared" si="16"/>
        <v>23.8042269187987</v>
      </c>
      <c r="J62" s="288" t="s">
        <v>153</v>
      </c>
      <c r="K62" s="179">
        <v>0</v>
      </c>
      <c r="L62" s="289"/>
      <c r="M62" s="179">
        <v>0</v>
      </c>
      <c r="N62" s="295"/>
      <c r="O62" s="295"/>
      <c r="P62" s="179">
        <f t="shared" si="17"/>
        <v>0</v>
      </c>
    </row>
    <row r="63" spans="1:16">
      <c r="A63" s="260" t="s">
        <v>150</v>
      </c>
      <c r="B63" s="178">
        <v>1041</v>
      </c>
      <c r="C63" s="178">
        <v>556</v>
      </c>
      <c r="D63" s="178">
        <v>0</v>
      </c>
      <c r="E63" s="178">
        <f t="shared" si="21"/>
        <v>1230</v>
      </c>
      <c r="F63" s="265">
        <v>1230</v>
      </c>
      <c r="G63" s="265"/>
      <c r="H63" s="179">
        <f t="shared" si="20"/>
        <v>1786</v>
      </c>
      <c r="I63" s="270">
        <f t="shared" si="16"/>
        <v>71.5658021133525</v>
      </c>
      <c r="J63" s="288" t="s">
        <v>155</v>
      </c>
      <c r="K63" s="179">
        <v>0</v>
      </c>
      <c r="L63" s="289"/>
      <c r="M63" s="179">
        <v>0</v>
      </c>
      <c r="N63" s="295"/>
      <c r="O63" s="295"/>
      <c r="P63" s="179">
        <f t="shared" si="17"/>
        <v>0</v>
      </c>
    </row>
    <row r="64" ht="27" spans="1:16">
      <c r="A64" s="260" t="s">
        <v>152</v>
      </c>
      <c r="B64" s="178">
        <v>710</v>
      </c>
      <c r="C64" s="178">
        <v>245</v>
      </c>
      <c r="D64" s="178">
        <v>0</v>
      </c>
      <c r="E64" s="178">
        <f t="shared" si="21"/>
        <v>300</v>
      </c>
      <c r="F64" s="265">
        <v>300</v>
      </c>
      <c r="G64" s="265"/>
      <c r="H64" s="179">
        <f t="shared" si="20"/>
        <v>545</v>
      </c>
      <c r="I64" s="270">
        <f t="shared" si="16"/>
        <v>-23.2394366197183</v>
      </c>
      <c r="J64" s="288" t="s">
        <v>157</v>
      </c>
      <c r="K64" s="179">
        <v>0</v>
      </c>
      <c r="L64" s="290"/>
      <c r="M64" s="179">
        <v>0</v>
      </c>
      <c r="N64" s="290"/>
      <c r="O64" s="290"/>
      <c r="P64" s="179">
        <f t="shared" si="17"/>
        <v>0</v>
      </c>
    </row>
    <row r="65" spans="1:16">
      <c r="A65" s="260" t="s">
        <v>154</v>
      </c>
      <c r="B65" s="178">
        <v>37917</v>
      </c>
      <c r="C65" s="178">
        <v>0</v>
      </c>
      <c r="D65" s="178">
        <v>0</v>
      </c>
      <c r="E65" s="178">
        <f t="shared" si="21"/>
        <v>0</v>
      </c>
      <c r="F65" s="265"/>
      <c r="G65" s="265"/>
      <c r="H65" s="179">
        <f t="shared" si="20"/>
        <v>0</v>
      </c>
      <c r="I65" s="270">
        <f t="shared" si="16"/>
        <v>-100</v>
      </c>
      <c r="J65" s="288" t="s">
        <v>159</v>
      </c>
      <c r="K65" s="179">
        <v>0</v>
      </c>
      <c r="L65" s="235">
        <v>0</v>
      </c>
      <c r="M65" s="179">
        <v>0</v>
      </c>
      <c r="N65" s="210">
        <v>0</v>
      </c>
      <c r="O65" s="210"/>
      <c r="P65" s="179">
        <f t="shared" si="17"/>
        <v>0</v>
      </c>
    </row>
    <row r="66" spans="1:16">
      <c r="A66" s="260" t="s">
        <v>156</v>
      </c>
      <c r="B66" s="178">
        <v>7450</v>
      </c>
      <c r="C66" s="178">
        <v>0</v>
      </c>
      <c r="D66" s="178">
        <v>0</v>
      </c>
      <c r="E66" s="178">
        <f t="shared" si="21"/>
        <v>0</v>
      </c>
      <c r="F66" s="265"/>
      <c r="G66" s="265"/>
      <c r="H66" s="179">
        <f t="shared" si="20"/>
        <v>0</v>
      </c>
      <c r="I66" s="270">
        <f t="shared" si="16"/>
        <v>-100</v>
      </c>
      <c r="J66" s="288" t="s">
        <v>242</v>
      </c>
      <c r="K66" s="179">
        <v>0</v>
      </c>
      <c r="L66" s="295"/>
      <c r="M66" s="179">
        <v>0</v>
      </c>
      <c r="N66" s="221"/>
      <c r="O66" s="221"/>
      <c r="P66" s="179">
        <f t="shared" si="17"/>
        <v>0</v>
      </c>
    </row>
    <row r="67" spans="1:16">
      <c r="A67" s="260" t="s">
        <v>158</v>
      </c>
      <c r="B67" s="178">
        <v>166</v>
      </c>
      <c r="C67" s="178">
        <v>0</v>
      </c>
      <c r="D67" s="178">
        <v>0</v>
      </c>
      <c r="E67" s="178">
        <f t="shared" si="21"/>
        <v>0</v>
      </c>
      <c r="F67" s="265"/>
      <c r="G67" s="265"/>
      <c r="H67" s="179">
        <f t="shared" si="20"/>
        <v>0</v>
      </c>
      <c r="I67" s="270">
        <f t="shared" si="16"/>
        <v>-100</v>
      </c>
      <c r="J67" s="288" t="s">
        <v>161</v>
      </c>
      <c r="K67" s="179">
        <v>0</v>
      </c>
      <c r="L67" s="310">
        <v>0</v>
      </c>
      <c r="M67" s="179">
        <v>0</v>
      </c>
      <c r="N67" s="310"/>
      <c r="O67" s="310"/>
      <c r="P67" s="179">
        <f t="shared" si="17"/>
        <v>0</v>
      </c>
    </row>
    <row r="68" spans="1:16">
      <c r="A68" s="260" t="s">
        <v>160</v>
      </c>
      <c r="B68" s="178">
        <v>1704</v>
      </c>
      <c r="C68" s="178">
        <v>1209</v>
      </c>
      <c r="D68" s="178">
        <v>0</v>
      </c>
      <c r="E68" s="178">
        <f t="shared" si="21"/>
        <v>408</v>
      </c>
      <c r="F68" s="265">
        <v>344</v>
      </c>
      <c r="G68" s="265">
        <v>64</v>
      </c>
      <c r="H68" s="179">
        <f t="shared" si="20"/>
        <v>1617</v>
      </c>
      <c r="I68" s="270">
        <f t="shared" si="16"/>
        <v>-5.1056338028169</v>
      </c>
      <c r="J68" s="288" t="s">
        <v>163</v>
      </c>
      <c r="K68" s="179">
        <v>0</v>
      </c>
      <c r="L68" s="289"/>
      <c r="M68" s="179">
        <v>0</v>
      </c>
      <c r="N68" s="265"/>
      <c r="O68" s="265"/>
      <c r="P68" s="179">
        <f t="shared" si="17"/>
        <v>0</v>
      </c>
    </row>
    <row r="69" spans="1:16">
      <c r="A69" s="302" t="s">
        <v>162</v>
      </c>
      <c r="B69" s="179">
        <f>SUM(B70:B90)</f>
        <v>84718</v>
      </c>
      <c r="C69" s="179">
        <f t="shared" ref="C69:H69" si="22">SUM(C70:C90)</f>
        <v>10996</v>
      </c>
      <c r="D69" s="179">
        <f t="shared" si="22"/>
        <v>0</v>
      </c>
      <c r="E69" s="179">
        <f t="shared" si="22"/>
        <v>99071</v>
      </c>
      <c r="F69" s="179">
        <f t="shared" si="22"/>
        <v>81819</v>
      </c>
      <c r="G69" s="179">
        <f t="shared" si="22"/>
        <v>17252</v>
      </c>
      <c r="H69" s="179">
        <f t="shared" si="22"/>
        <v>110067</v>
      </c>
      <c r="I69" s="270">
        <f t="shared" si="16"/>
        <v>29.9216223234732</v>
      </c>
      <c r="J69" s="288" t="s">
        <v>165</v>
      </c>
      <c r="K69" s="179">
        <v>0</v>
      </c>
      <c r="L69" s="289"/>
      <c r="M69" s="179">
        <v>0</v>
      </c>
      <c r="N69" s="265"/>
      <c r="O69" s="265"/>
      <c r="P69" s="179">
        <f t="shared" si="17"/>
        <v>0</v>
      </c>
    </row>
    <row r="70" spans="1:16">
      <c r="A70" s="261" t="s">
        <v>164</v>
      </c>
      <c r="B70" s="178">
        <v>3201</v>
      </c>
      <c r="C70" s="178">
        <v>763</v>
      </c>
      <c r="D70" s="178">
        <v>0</v>
      </c>
      <c r="E70" s="178">
        <f>F70+G70</f>
        <v>1722</v>
      </c>
      <c r="F70" s="265">
        <v>1526</v>
      </c>
      <c r="G70" s="265">
        <v>196</v>
      </c>
      <c r="H70" s="179">
        <f>C70+E70</f>
        <v>2485</v>
      </c>
      <c r="I70" s="270">
        <f t="shared" si="16"/>
        <v>-22.368009996876</v>
      </c>
      <c r="J70" s="288" t="s">
        <v>167</v>
      </c>
      <c r="K70" s="179">
        <v>0</v>
      </c>
      <c r="L70" s="289"/>
      <c r="M70" s="179">
        <v>0</v>
      </c>
      <c r="N70" s="265"/>
      <c r="O70" s="265"/>
      <c r="P70" s="179">
        <f t="shared" si="17"/>
        <v>0</v>
      </c>
    </row>
    <row r="71" spans="1:16">
      <c r="A71" s="261" t="s">
        <v>166</v>
      </c>
      <c r="B71" s="178">
        <v>0</v>
      </c>
      <c r="C71" s="178">
        <v>0</v>
      </c>
      <c r="D71" s="178">
        <v>0</v>
      </c>
      <c r="E71" s="178">
        <f t="shared" ref="E71:E90" si="23">F71+G71</f>
        <v>0</v>
      </c>
      <c r="F71" s="265"/>
      <c r="G71" s="265"/>
      <c r="H71" s="179">
        <f t="shared" ref="H71:H90" si="24">C71+E71</f>
        <v>0</v>
      </c>
      <c r="I71" s="270"/>
      <c r="J71" s="288" t="s">
        <v>169</v>
      </c>
      <c r="K71" s="179">
        <v>0</v>
      </c>
      <c r="L71" s="289"/>
      <c r="M71" s="179">
        <v>0</v>
      </c>
      <c r="N71" s="265"/>
      <c r="O71" s="265"/>
      <c r="P71" s="179">
        <f t="shared" si="17"/>
        <v>0</v>
      </c>
    </row>
    <row r="72" spans="1:16">
      <c r="A72" s="303" t="s">
        <v>168</v>
      </c>
      <c r="B72" s="178">
        <v>428</v>
      </c>
      <c r="C72" s="178">
        <v>90</v>
      </c>
      <c r="D72" s="178">
        <v>0</v>
      </c>
      <c r="E72" s="178">
        <f t="shared" si="23"/>
        <v>34</v>
      </c>
      <c r="F72" s="265">
        <v>34</v>
      </c>
      <c r="G72" s="265"/>
      <c r="H72" s="179">
        <f t="shared" si="24"/>
        <v>124</v>
      </c>
      <c r="I72" s="270">
        <f t="shared" si="16"/>
        <v>-71.0280373831776</v>
      </c>
      <c r="J72" s="288" t="s">
        <v>171</v>
      </c>
      <c r="K72" s="179">
        <v>0</v>
      </c>
      <c r="L72" s="290"/>
      <c r="M72" s="179">
        <v>0</v>
      </c>
      <c r="N72" s="265"/>
      <c r="O72" s="265"/>
      <c r="P72" s="179">
        <f t="shared" si="17"/>
        <v>0</v>
      </c>
    </row>
    <row r="73" spans="1:16">
      <c r="A73" s="304" t="s">
        <v>170</v>
      </c>
      <c r="B73" s="178">
        <v>0</v>
      </c>
      <c r="C73" s="178">
        <v>0</v>
      </c>
      <c r="D73" s="178">
        <v>0</v>
      </c>
      <c r="E73" s="178">
        <f t="shared" si="23"/>
        <v>0</v>
      </c>
      <c r="F73" s="265"/>
      <c r="G73" s="265"/>
      <c r="H73" s="179">
        <f t="shared" si="24"/>
        <v>0</v>
      </c>
      <c r="I73" s="270"/>
      <c r="J73" s="288" t="s">
        <v>173</v>
      </c>
      <c r="K73" s="179">
        <v>0</v>
      </c>
      <c r="L73" s="290"/>
      <c r="M73" s="179">
        <v>0</v>
      </c>
      <c r="N73" s="265"/>
      <c r="O73" s="265"/>
      <c r="P73" s="179">
        <f t="shared" si="17"/>
        <v>0</v>
      </c>
    </row>
    <row r="74" spans="1:16">
      <c r="A74" s="303" t="s">
        <v>172</v>
      </c>
      <c r="B74" s="178">
        <v>452</v>
      </c>
      <c r="C74" s="178">
        <v>0</v>
      </c>
      <c r="D74" s="178">
        <v>0</v>
      </c>
      <c r="E74" s="178">
        <f t="shared" si="23"/>
        <v>692</v>
      </c>
      <c r="F74" s="265">
        <v>692</v>
      </c>
      <c r="G74" s="265"/>
      <c r="H74" s="179">
        <f t="shared" si="24"/>
        <v>692</v>
      </c>
      <c r="I74" s="270">
        <f t="shared" ref="I74:I103" si="25">(H74-B74)/B74*100</f>
        <v>53.0973451327434</v>
      </c>
      <c r="J74" s="288" t="s">
        <v>175</v>
      </c>
      <c r="K74" s="179">
        <v>0</v>
      </c>
      <c r="L74" s="290"/>
      <c r="M74" s="179">
        <v>0</v>
      </c>
      <c r="N74" s="265"/>
      <c r="O74" s="265"/>
      <c r="P74" s="179">
        <f t="shared" ref="P74:P112" si="26">K74+M74</f>
        <v>0</v>
      </c>
    </row>
    <row r="75" spans="1:16">
      <c r="A75" s="304" t="s">
        <v>174</v>
      </c>
      <c r="B75" s="178">
        <v>1400</v>
      </c>
      <c r="C75" s="178">
        <v>0</v>
      </c>
      <c r="D75" s="178">
        <v>0</v>
      </c>
      <c r="E75" s="178">
        <f t="shared" si="23"/>
        <v>0</v>
      </c>
      <c r="F75" s="265"/>
      <c r="G75" s="265"/>
      <c r="H75" s="179">
        <f t="shared" si="24"/>
        <v>0</v>
      </c>
      <c r="I75" s="270">
        <f t="shared" si="25"/>
        <v>-100</v>
      </c>
      <c r="J75" s="288" t="s">
        <v>177</v>
      </c>
      <c r="K75" s="179">
        <v>0</v>
      </c>
      <c r="L75" s="290"/>
      <c r="M75" s="179">
        <v>0</v>
      </c>
      <c r="N75" s="265"/>
      <c r="O75" s="265"/>
      <c r="P75" s="179">
        <f t="shared" si="26"/>
        <v>0</v>
      </c>
    </row>
    <row r="76" spans="1:16">
      <c r="A76" s="304" t="s">
        <v>176</v>
      </c>
      <c r="B76" s="178">
        <v>230</v>
      </c>
      <c r="C76" s="178">
        <v>50</v>
      </c>
      <c r="D76" s="178">
        <v>0</v>
      </c>
      <c r="E76" s="178">
        <f t="shared" si="23"/>
        <v>0</v>
      </c>
      <c r="F76" s="265"/>
      <c r="G76" s="265"/>
      <c r="H76" s="179">
        <f t="shared" si="24"/>
        <v>50</v>
      </c>
      <c r="I76" s="270">
        <f t="shared" si="25"/>
        <v>-78.2608695652174</v>
      </c>
      <c r="J76" s="288" t="s">
        <v>179</v>
      </c>
      <c r="K76" s="179">
        <v>0</v>
      </c>
      <c r="L76" s="290"/>
      <c r="M76" s="179">
        <v>0</v>
      </c>
      <c r="N76" s="265"/>
      <c r="O76" s="265"/>
      <c r="P76" s="179">
        <f t="shared" si="26"/>
        <v>0</v>
      </c>
    </row>
    <row r="77" s="184" customFormat="1" spans="1:16">
      <c r="A77" s="304" t="s">
        <v>178</v>
      </c>
      <c r="B77" s="178">
        <v>615</v>
      </c>
      <c r="C77" s="178">
        <v>73</v>
      </c>
      <c r="D77" s="178">
        <v>0</v>
      </c>
      <c r="E77" s="178">
        <f t="shared" si="23"/>
        <v>3356</v>
      </c>
      <c r="F77" s="265">
        <v>3348</v>
      </c>
      <c r="G77" s="265">
        <v>8</v>
      </c>
      <c r="H77" s="179">
        <f t="shared" si="24"/>
        <v>3429</v>
      </c>
      <c r="I77" s="270">
        <f t="shared" si="25"/>
        <v>457.560975609756</v>
      </c>
      <c r="J77" s="288" t="s">
        <v>181</v>
      </c>
      <c r="K77" s="179">
        <v>0</v>
      </c>
      <c r="L77" s="290"/>
      <c r="M77" s="179">
        <v>0</v>
      </c>
      <c r="N77" s="265"/>
      <c r="O77" s="265"/>
      <c r="P77" s="179">
        <f t="shared" si="26"/>
        <v>0</v>
      </c>
    </row>
    <row r="78" spans="1:16">
      <c r="A78" s="304" t="s">
        <v>180</v>
      </c>
      <c r="B78" s="178">
        <v>13060</v>
      </c>
      <c r="C78" s="178">
        <v>0</v>
      </c>
      <c r="D78" s="178">
        <v>0</v>
      </c>
      <c r="E78" s="178">
        <f t="shared" si="23"/>
        <v>12817</v>
      </c>
      <c r="F78" s="265">
        <v>12729</v>
      </c>
      <c r="G78" s="265">
        <v>88</v>
      </c>
      <c r="H78" s="179">
        <f t="shared" si="24"/>
        <v>12817</v>
      </c>
      <c r="I78" s="270">
        <f t="shared" si="25"/>
        <v>-1.86064318529862</v>
      </c>
      <c r="J78" s="280" t="s">
        <v>183</v>
      </c>
      <c r="K78" s="179">
        <f>K79+K80</f>
        <v>24744</v>
      </c>
      <c r="L78" s="179">
        <f>L79+L80</f>
        <v>0</v>
      </c>
      <c r="M78" s="179">
        <f>M79+M80</f>
        <v>4172</v>
      </c>
      <c r="N78" s="179">
        <f>N79+N80</f>
        <v>2443</v>
      </c>
      <c r="O78" s="179">
        <f>O79+O80</f>
        <v>1729</v>
      </c>
      <c r="P78" s="179">
        <f t="shared" si="26"/>
        <v>28916</v>
      </c>
    </row>
    <row r="79" spans="1:16">
      <c r="A79" s="304" t="s">
        <v>182</v>
      </c>
      <c r="B79" s="178">
        <v>5926</v>
      </c>
      <c r="C79" s="178">
        <v>0</v>
      </c>
      <c r="D79" s="178">
        <v>0</v>
      </c>
      <c r="E79" s="178">
        <f t="shared" si="23"/>
        <v>1234</v>
      </c>
      <c r="F79" s="265">
        <v>1166</v>
      </c>
      <c r="G79" s="265">
        <v>68</v>
      </c>
      <c r="H79" s="179">
        <f t="shared" si="24"/>
        <v>1234</v>
      </c>
      <c r="I79" s="270">
        <f t="shared" si="25"/>
        <v>-79.1765102936213</v>
      </c>
      <c r="J79" s="281" t="s">
        <v>185</v>
      </c>
      <c r="K79" s="178">
        <v>2216</v>
      </c>
      <c r="L79" s="290"/>
      <c r="M79" s="178">
        <v>0</v>
      </c>
      <c r="N79" s="318"/>
      <c r="O79" s="318"/>
      <c r="P79" s="179">
        <f t="shared" si="26"/>
        <v>2216</v>
      </c>
    </row>
    <row r="80" spans="1:16">
      <c r="A80" s="304" t="s">
        <v>184</v>
      </c>
      <c r="B80" s="178">
        <v>1772</v>
      </c>
      <c r="C80" s="178">
        <v>0</v>
      </c>
      <c r="D80" s="178">
        <v>0</v>
      </c>
      <c r="E80" s="178">
        <f t="shared" si="23"/>
        <v>66501</v>
      </c>
      <c r="F80" s="265">
        <v>51108</v>
      </c>
      <c r="G80" s="265">
        <v>15393</v>
      </c>
      <c r="H80" s="179">
        <f t="shared" si="24"/>
        <v>66501</v>
      </c>
      <c r="I80" s="270">
        <f t="shared" si="25"/>
        <v>3652.87810383747</v>
      </c>
      <c r="J80" s="281" t="s">
        <v>187</v>
      </c>
      <c r="K80" s="178">
        <f>SUM(K81:K101)</f>
        <v>22528</v>
      </c>
      <c r="L80" s="178">
        <f>SUM(L81:L101)</f>
        <v>0</v>
      </c>
      <c r="M80" s="178">
        <f>SUM(M81:M101)</f>
        <v>4172</v>
      </c>
      <c r="N80" s="178">
        <f>SUM(N81:N101)</f>
        <v>2443</v>
      </c>
      <c r="O80" s="178">
        <f>SUM(O81:O101)</f>
        <v>1729</v>
      </c>
      <c r="P80" s="179">
        <f t="shared" si="26"/>
        <v>26700</v>
      </c>
    </row>
    <row r="81" spans="1:16">
      <c r="A81" s="304" t="s">
        <v>186</v>
      </c>
      <c r="B81" s="178">
        <v>15857</v>
      </c>
      <c r="C81" s="178">
        <v>4554</v>
      </c>
      <c r="D81" s="178">
        <v>0</v>
      </c>
      <c r="E81" s="178">
        <f t="shared" si="23"/>
        <v>114</v>
      </c>
      <c r="F81" s="265"/>
      <c r="G81" s="265">
        <v>114</v>
      </c>
      <c r="H81" s="179">
        <f t="shared" si="24"/>
        <v>4668</v>
      </c>
      <c r="I81" s="270">
        <f t="shared" si="25"/>
        <v>-70.5618969540266</v>
      </c>
      <c r="J81" s="281" t="s">
        <v>189</v>
      </c>
      <c r="K81" s="178">
        <v>26</v>
      </c>
      <c r="L81" s="123"/>
      <c r="M81" s="178">
        <f>N81+O81</f>
        <v>0</v>
      </c>
      <c r="N81" s="318"/>
      <c r="O81" s="318"/>
      <c r="P81" s="179">
        <f t="shared" si="26"/>
        <v>26</v>
      </c>
    </row>
    <row r="82" spans="1:16">
      <c r="A82" s="304" t="s">
        <v>188</v>
      </c>
      <c r="B82" s="178">
        <v>372</v>
      </c>
      <c r="C82" s="178">
        <v>46</v>
      </c>
      <c r="D82" s="178">
        <v>0</v>
      </c>
      <c r="E82" s="178">
        <f t="shared" si="23"/>
        <v>-20</v>
      </c>
      <c r="F82" s="265">
        <v>-30</v>
      </c>
      <c r="G82" s="265">
        <v>10</v>
      </c>
      <c r="H82" s="179">
        <f t="shared" si="24"/>
        <v>26</v>
      </c>
      <c r="I82" s="270">
        <f t="shared" si="25"/>
        <v>-93.010752688172</v>
      </c>
      <c r="J82" s="281" t="s">
        <v>191</v>
      </c>
      <c r="K82" s="178">
        <v>275</v>
      </c>
      <c r="L82" s="123"/>
      <c r="M82" s="178">
        <f t="shared" ref="M82:M101" si="27">N82+O82</f>
        <v>0</v>
      </c>
      <c r="N82" s="318"/>
      <c r="O82" s="318"/>
      <c r="P82" s="179">
        <f t="shared" si="26"/>
        <v>275</v>
      </c>
    </row>
    <row r="83" spans="1:16">
      <c r="A83" s="304" t="s">
        <v>190</v>
      </c>
      <c r="B83" s="178">
        <v>16531</v>
      </c>
      <c r="C83" s="178">
        <v>0</v>
      </c>
      <c r="D83" s="178">
        <v>0</v>
      </c>
      <c r="E83" s="178">
        <f t="shared" si="23"/>
        <v>8584</v>
      </c>
      <c r="F83" s="265">
        <v>8299</v>
      </c>
      <c r="G83" s="265">
        <v>285</v>
      </c>
      <c r="H83" s="179">
        <f t="shared" si="24"/>
        <v>8584</v>
      </c>
      <c r="I83" s="270">
        <f t="shared" si="25"/>
        <v>-48.0733167987418</v>
      </c>
      <c r="J83" s="281" t="s">
        <v>193</v>
      </c>
      <c r="K83" s="178">
        <v>167</v>
      </c>
      <c r="L83" s="210"/>
      <c r="M83" s="178">
        <f t="shared" si="27"/>
        <v>0</v>
      </c>
      <c r="N83" s="210"/>
      <c r="O83" s="210"/>
      <c r="P83" s="179">
        <f t="shared" si="26"/>
        <v>167</v>
      </c>
    </row>
    <row r="84" spans="1:16">
      <c r="A84" s="304" t="s">
        <v>192</v>
      </c>
      <c r="B84" s="178">
        <v>6400</v>
      </c>
      <c r="C84" s="178">
        <v>2595</v>
      </c>
      <c r="D84" s="178">
        <v>0</v>
      </c>
      <c r="E84" s="178">
        <f t="shared" si="23"/>
        <v>2391</v>
      </c>
      <c r="F84" s="265">
        <v>2391</v>
      </c>
      <c r="G84" s="265"/>
      <c r="H84" s="179">
        <f t="shared" si="24"/>
        <v>4986</v>
      </c>
      <c r="I84" s="270">
        <f t="shared" si="25"/>
        <v>-22.09375</v>
      </c>
      <c r="J84" s="281" t="s">
        <v>195</v>
      </c>
      <c r="K84" s="178">
        <v>80</v>
      </c>
      <c r="L84" s="210"/>
      <c r="M84" s="178">
        <f t="shared" si="27"/>
        <v>0</v>
      </c>
      <c r="N84" s="210"/>
      <c r="O84" s="210"/>
      <c r="P84" s="179">
        <f t="shared" si="26"/>
        <v>80</v>
      </c>
    </row>
    <row r="85" spans="1:16">
      <c r="A85" s="304" t="s">
        <v>194</v>
      </c>
      <c r="B85" s="178">
        <v>3881</v>
      </c>
      <c r="C85" s="178">
        <v>0</v>
      </c>
      <c r="D85" s="178">
        <v>0</v>
      </c>
      <c r="E85" s="178">
        <f t="shared" si="23"/>
        <v>992</v>
      </c>
      <c r="F85" s="265"/>
      <c r="G85" s="265">
        <v>992</v>
      </c>
      <c r="H85" s="179">
        <f t="shared" si="24"/>
        <v>992</v>
      </c>
      <c r="I85" s="270">
        <f t="shared" si="25"/>
        <v>-74.4395774284978</v>
      </c>
      <c r="J85" s="281" t="s">
        <v>197</v>
      </c>
      <c r="K85" s="178">
        <v>270</v>
      </c>
      <c r="L85" s="210"/>
      <c r="M85" s="178">
        <f t="shared" si="27"/>
        <v>0</v>
      </c>
      <c r="N85" s="210"/>
      <c r="O85" s="210"/>
      <c r="P85" s="179">
        <f t="shared" si="26"/>
        <v>270</v>
      </c>
    </row>
    <row r="86" spans="1:16">
      <c r="A86" s="304" t="s">
        <v>196</v>
      </c>
      <c r="B86" s="178">
        <v>7776</v>
      </c>
      <c r="C86" s="178">
        <v>2724</v>
      </c>
      <c r="D86" s="178">
        <v>0</v>
      </c>
      <c r="E86" s="178">
        <f t="shared" si="23"/>
        <v>0</v>
      </c>
      <c r="F86" s="265"/>
      <c r="G86" s="265"/>
      <c r="H86" s="179">
        <f t="shared" si="24"/>
        <v>2724</v>
      </c>
      <c r="I86" s="270">
        <f t="shared" si="25"/>
        <v>-64.9691358024691</v>
      </c>
      <c r="J86" s="281" t="s">
        <v>199</v>
      </c>
      <c r="K86" s="178">
        <v>800</v>
      </c>
      <c r="L86" s="210"/>
      <c r="M86" s="178">
        <f t="shared" si="27"/>
        <v>0</v>
      </c>
      <c r="N86" s="210"/>
      <c r="O86" s="210"/>
      <c r="P86" s="179">
        <f t="shared" si="26"/>
        <v>800</v>
      </c>
    </row>
    <row r="87" spans="1:16">
      <c r="A87" s="304" t="s">
        <v>198</v>
      </c>
      <c r="B87" s="178">
        <v>6002</v>
      </c>
      <c r="C87" s="178">
        <v>0</v>
      </c>
      <c r="D87" s="178">
        <v>0</v>
      </c>
      <c r="E87" s="178">
        <f t="shared" si="23"/>
        <v>556</v>
      </c>
      <c r="F87" s="265">
        <v>556</v>
      </c>
      <c r="G87" s="265"/>
      <c r="H87" s="179">
        <f t="shared" si="24"/>
        <v>556</v>
      </c>
      <c r="I87" s="270">
        <f t="shared" si="25"/>
        <v>-90.7364211929357</v>
      </c>
      <c r="J87" s="281" t="s">
        <v>201</v>
      </c>
      <c r="K87" s="178">
        <v>250</v>
      </c>
      <c r="L87" s="210"/>
      <c r="M87" s="178">
        <f t="shared" si="27"/>
        <v>0</v>
      </c>
      <c r="N87" s="210"/>
      <c r="O87" s="210"/>
      <c r="P87" s="179">
        <f t="shared" si="26"/>
        <v>250</v>
      </c>
    </row>
    <row r="88" spans="1:16">
      <c r="A88" s="304" t="s">
        <v>200</v>
      </c>
      <c r="B88" s="178">
        <v>6</v>
      </c>
      <c r="C88" s="178">
        <v>7</v>
      </c>
      <c r="D88" s="178">
        <v>0</v>
      </c>
      <c r="E88" s="178">
        <f t="shared" si="23"/>
        <v>0</v>
      </c>
      <c r="F88" s="265"/>
      <c r="G88" s="265"/>
      <c r="H88" s="179">
        <f t="shared" si="24"/>
        <v>7</v>
      </c>
      <c r="I88" s="270">
        <f t="shared" si="25"/>
        <v>16.6666666666667</v>
      </c>
      <c r="J88" s="281" t="s">
        <v>203</v>
      </c>
      <c r="K88" s="178">
        <v>1600</v>
      </c>
      <c r="L88" s="210"/>
      <c r="M88" s="178">
        <f t="shared" si="27"/>
        <v>0</v>
      </c>
      <c r="N88" s="210"/>
      <c r="O88" s="210"/>
      <c r="P88" s="179">
        <f t="shared" si="26"/>
        <v>1600</v>
      </c>
    </row>
    <row r="89" ht="15" customHeight="1" spans="1:16">
      <c r="A89" s="304" t="s">
        <v>202</v>
      </c>
      <c r="B89" s="178">
        <v>809</v>
      </c>
      <c r="C89" s="178">
        <v>94</v>
      </c>
      <c r="D89" s="178">
        <v>0</v>
      </c>
      <c r="E89" s="178">
        <f t="shared" si="23"/>
        <v>98</v>
      </c>
      <c r="F89" s="265"/>
      <c r="G89" s="265">
        <v>98</v>
      </c>
      <c r="H89" s="179">
        <f t="shared" si="24"/>
        <v>192</v>
      </c>
      <c r="I89" s="270">
        <f t="shared" si="25"/>
        <v>-76.2669962917182</v>
      </c>
      <c r="J89" s="281" t="s">
        <v>205</v>
      </c>
      <c r="K89" s="178">
        <v>564</v>
      </c>
      <c r="L89" s="210"/>
      <c r="M89" s="178">
        <f t="shared" si="27"/>
        <v>0</v>
      </c>
      <c r="N89" s="210"/>
      <c r="O89" s="210"/>
      <c r="P89" s="179">
        <f t="shared" si="26"/>
        <v>564</v>
      </c>
    </row>
    <row r="90" spans="1:16">
      <c r="A90" s="304" t="s">
        <v>204</v>
      </c>
      <c r="B90" s="178">
        <v>0</v>
      </c>
      <c r="C90" s="178">
        <v>0</v>
      </c>
      <c r="D90" s="178">
        <v>0</v>
      </c>
      <c r="E90" s="178">
        <f t="shared" si="23"/>
        <v>0</v>
      </c>
      <c r="F90" s="265"/>
      <c r="G90" s="265"/>
      <c r="H90" s="179">
        <f t="shared" si="24"/>
        <v>0</v>
      </c>
      <c r="I90" s="270"/>
      <c r="J90" s="281" t="s">
        <v>207</v>
      </c>
      <c r="K90" s="178">
        <v>3562</v>
      </c>
      <c r="L90" s="210"/>
      <c r="M90" s="178">
        <f t="shared" si="27"/>
        <v>0</v>
      </c>
      <c r="N90" s="210"/>
      <c r="O90" s="210"/>
      <c r="P90" s="179">
        <f t="shared" si="26"/>
        <v>3562</v>
      </c>
    </row>
    <row r="91" spans="1:16">
      <c r="A91" s="256" t="s">
        <v>210</v>
      </c>
      <c r="B91" s="179">
        <f>SUM(B92:B104)</f>
        <v>46516</v>
      </c>
      <c r="C91" s="179">
        <f t="shared" ref="C91:H91" si="28">SUM(C92:C104)</f>
        <v>46207</v>
      </c>
      <c r="D91" s="179">
        <f t="shared" si="28"/>
        <v>0</v>
      </c>
      <c r="E91" s="179">
        <f t="shared" si="28"/>
        <v>311</v>
      </c>
      <c r="F91" s="179">
        <f t="shared" si="28"/>
        <v>311</v>
      </c>
      <c r="G91" s="179">
        <f t="shared" si="28"/>
        <v>0</v>
      </c>
      <c r="H91" s="179">
        <f t="shared" si="28"/>
        <v>46518</v>
      </c>
      <c r="I91" s="270">
        <f t="shared" si="25"/>
        <v>0.00429959583799123</v>
      </c>
      <c r="J91" s="281" t="s">
        <v>209</v>
      </c>
      <c r="K91" s="178">
        <v>815</v>
      </c>
      <c r="L91" s="210"/>
      <c r="M91" s="178">
        <f t="shared" si="27"/>
        <v>0</v>
      </c>
      <c r="N91" s="210"/>
      <c r="O91" s="210"/>
      <c r="P91" s="179">
        <f t="shared" si="26"/>
        <v>815</v>
      </c>
    </row>
    <row r="92" spans="1:16">
      <c r="A92" s="261" t="s">
        <v>243</v>
      </c>
      <c r="B92" s="178">
        <v>7577</v>
      </c>
      <c r="C92" s="178">
        <v>7577</v>
      </c>
      <c r="D92" s="178">
        <v>0</v>
      </c>
      <c r="E92" s="178">
        <f>F92+G92</f>
        <v>0</v>
      </c>
      <c r="F92" s="308"/>
      <c r="G92" s="308"/>
      <c r="H92" s="179">
        <f>C92+E92</f>
        <v>7577</v>
      </c>
      <c r="I92" s="270">
        <f t="shared" si="25"/>
        <v>0</v>
      </c>
      <c r="J92" s="281" t="s">
        <v>211</v>
      </c>
      <c r="K92" s="178">
        <v>390</v>
      </c>
      <c r="L92" s="210"/>
      <c r="M92" s="178">
        <f t="shared" si="27"/>
        <v>0</v>
      </c>
      <c r="N92" s="210"/>
      <c r="O92" s="210"/>
      <c r="P92" s="179">
        <f t="shared" si="26"/>
        <v>390</v>
      </c>
    </row>
    <row r="93" ht="27" spans="1:16">
      <c r="A93" s="260" t="s">
        <v>244</v>
      </c>
      <c r="B93" s="178">
        <v>1091</v>
      </c>
      <c r="C93" s="178">
        <v>1091</v>
      </c>
      <c r="D93" s="178">
        <v>0</v>
      </c>
      <c r="E93" s="178">
        <f t="shared" ref="E93:E104" si="29">F93+G93</f>
        <v>0</v>
      </c>
      <c r="F93" s="263"/>
      <c r="G93" s="263"/>
      <c r="H93" s="179">
        <f t="shared" ref="H93:H105" si="30">C93+E93</f>
        <v>1091</v>
      </c>
      <c r="I93" s="270">
        <f t="shared" si="25"/>
        <v>0</v>
      </c>
      <c r="J93" s="281" t="s">
        <v>213</v>
      </c>
      <c r="K93" s="178">
        <v>0</v>
      </c>
      <c r="L93" s="210"/>
      <c r="M93" s="178">
        <f t="shared" si="27"/>
        <v>4472</v>
      </c>
      <c r="N93" s="318">
        <v>2743</v>
      </c>
      <c r="O93" s="318">
        <v>1729</v>
      </c>
      <c r="P93" s="179">
        <f t="shared" si="26"/>
        <v>4472</v>
      </c>
    </row>
    <row r="94" spans="1:16">
      <c r="A94" s="198" t="s">
        <v>245</v>
      </c>
      <c r="B94" s="178">
        <v>104</v>
      </c>
      <c r="C94" s="178">
        <v>104</v>
      </c>
      <c r="D94" s="178">
        <v>0</v>
      </c>
      <c r="E94" s="178">
        <f t="shared" si="29"/>
        <v>0</v>
      </c>
      <c r="F94" s="263"/>
      <c r="G94" s="263"/>
      <c r="H94" s="179">
        <f t="shared" si="30"/>
        <v>104</v>
      </c>
      <c r="I94" s="270">
        <f t="shared" si="25"/>
        <v>0</v>
      </c>
      <c r="J94" s="281" t="s">
        <v>215</v>
      </c>
      <c r="K94" s="178">
        <v>1056</v>
      </c>
      <c r="L94" s="210"/>
      <c r="M94" s="178">
        <f t="shared" si="27"/>
        <v>0</v>
      </c>
      <c r="N94" s="318"/>
      <c r="O94" s="318"/>
      <c r="P94" s="179">
        <f t="shared" si="26"/>
        <v>1056</v>
      </c>
    </row>
    <row r="95" spans="1:16">
      <c r="A95" s="198" t="s">
        <v>246</v>
      </c>
      <c r="B95" s="178">
        <v>2000</v>
      </c>
      <c r="C95" s="178">
        <v>2000</v>
      </c>
      <c r="D95" s="178">
        <v>0</v>
      </c>
      <c r="E95" s="178">
        <f t="shared" si="29"/>
        <v>0</v>
      </c>
      <c r="F95" s="263"/>
      <c r="G95" s="263"/>
      <c r="H95" s="179">
        <f t="shared" si="30"/>
        <v>2000</v>
      </c>
      <c r="I95" s="270">
        <f t="shared" si="25"/>
        <v>0</v>
      </c>
      <c r="J95" s="281" t="s">
        <v>217</v>
      </c>
      <c r="K95" s="178">
        <v>1816</v>
      </c>
      <c r="L95" s="210"/>
      <c r="M95" s="178">
        <f t="shared" si="27"/>
        <v>0</v>
      </c>
      <c r="N95" s="318"/>
      <c r="O95" s="318"/>
      <c r="P95" s="179">
        <f t="shared" si="26"/>
        <v>1816</v>
      </c>
    </row>
    <row r="96" spans="1:16">
      <c r="A96" s="198" t="s">
        <v>247</v>
      </c>
      <c r="B96" s="178">
        <v>216</v>
      </c>
      <c r="C96" s="178">
        <v>216</v>
      </c>
      <c r="D96" s="178">
        <v>0</v>
      </c>
      <c r="E96" s="178">
        <f t="shared" si="29"/>
        <v>0</v>
      </c>
      <c r="F96" s="263"/>
      <c r="G96" s="263"/>
      <c r="H96" s="179">
        <f t="shared" si="30"/>
        <v>216</v>
      </c>
      <c r="I96" s="270">
        <f t="shared" si="25"/>
        <v>0</v>
      </c>
      <c r="J96" s="281" t="s">
        <v>219</v>
      </c>
      <c r="K96" s="178">
        <v>2592</v>
      </c>
      <c r="L96" s="210"/>
      <c r="M96" s="178">
        <f t="shared" si="27"/>
        <v>0</v>
      </c>
      <c r="N96" s="318"/>
      <c r="O96" s="318"/>
      <c r="P96" s="179">
        <f t="shared" si="26"/>
        <v>2592</v>
      </c>
    </row>
    <row r="97" spans="1:16">
      <c r="A97" s="198" t="s">
        <v>248</v>
      </c>
      <c r="B97" s="178">
        <v>760</v>
      </c>
      <c r="C97" s="178">
        <v>600</v>
      </c>
      <c r="D97" s="178">
        <v>0</v>
      </c>
      <c r="E97" s="178">
        <f t="shared" si="29"/>
        <v>0</v>
      </c>
      <c r="F97" s="263"/>
      <c r="G97" s="263"/>
      <c r="H97" s="179">
        <f t="shared" si="30"/>
        <v>600</v>
      </c>
      <c r="I97" s="270">
        <f t="shared" si="25"/>
        <v>-21.0526315789474</v>
      </c>
      <c r="J97" s="281" t="s">
        <v>221</v>
      </c>
      <c r="K97" s="178">
        <v>300</v>
      </c>
      <c r="L97" s="210"/>
      <c r="M97" s="178">
        <f t="shared" si="27"/>
        <v>-300</v>
      </c>
      <c r="N97" s="318">
        <v>-300</v>
      </c>
      <c r="O97" s="318"/>
      <c r="P97" s="179">
        <f t="shared" si="26"/>
        <v>0</v>
      </c>
    </row>
    <row r="98" spans="1:16">
      <c r="A98" s="198" t="s">
        <v>249</v>
      </c>
      <c r="B98" s="178">
        <v>35</v>
      </c>
      <c r="C98" s="178">
        <v>35</v>
      </c>
      <c r="D98" s="178">
        <v>0</v>
      </c>
      <c r="E98" s="178">
        <f t="shared" si="29"/>
        <v>0</v>
      </c>
      <c r="F98" s="263"/>
      <c r="G98" s="263"/>
      <c r="H98" s="179">
        <f t="shared" si="30"/>
        <v>35</v>
      </c>
      <c r="I98" s="270">
        <f t="shared" si="25"/>
        <v>0</v>
      </c>
      <c r="J98" s="281" t="s">
        <v>223</v>
      </c>
      <c r="K98" s="178">
        <v>0</v>
      </c>
      <c r="L98" s="210"/>
      <c r="M98" s="178">
        <f t="shared" si="27"/>
        <v>0</v>
      </c>
      <c r="N98" s="318"/>
      <c r="O98" s="318"/>
      <c r="P98" s="179">
        <f t="shared" si="26"/>
        <v>0</v>
      </c>
    </row>
    <row r="99" spans="1:16">
      <c r="A99" s="198" t="s">
        <v>250</v>
      </c>
      <c r="B99" s="178">
        <v>7458</v>
      </c>
      <c r="C99" s="178">
        <v>7458</v>
      </c>
      <c r="D99" s="178">
        <v>0</v>
      </c>
      <c r="E99" s="178">
        <f t="shared" si="29"/>
        <v>0</v>
      </c>
      <c r="F99" s="263"/>
      <c r="G99" s="263"/>
      <c r="H99" s="179">
        <f t="shared" si="30"/>
        <v>7458</v>
      </c>
      <c r="I99" s="270">
        <f t="shared" si="25"/>
        <v>0</v>
      </c>
      <c r="J99" s="284" t="s">
        <v>224</v>
      </c>
      <c r="K99" s="178">
        <v>90</v>
      </c>
      <c r="L99" s="210"/>
      <c r="M99" s="178">
        <f t="shared" si="27"/>
        <v>0</v>
      </c>
      <c r="N99" s="318"/>
      <c r="O99" s="318"/>
      <c r="P99" s="179">
        <f t="shared" si="26"/>
        <v>90</v>
      </c>
    </row>
    <row r="100" spans="1:16">
      <c r="A100" s="198" t="s">
        <v>251</v>
      </c>
      <c r="B100" s="178">
        <v>27126</v>
      </c>
      <c r="C100" s="178">
        <v>27126</v>
      </c>
      <c r="D100" s="178">
        <v>0</v>
      </c>
      <c r="E100" s="178">
        <f t="shared" si="29"/>
        <v>0</v>
      </c>
      <c r="F100" s="263"/>
      <c r="G100" s="263"/>
      <c r="H100" s="179">
        <f t="shared" si="30"/>
        <v>27126</v>
      </c>
      <c r="I100" s="270">
        <f t="shared" si="25"/>
        <v>0</v>
      </c>
      <c r="J100" s="311" t="s">
        <v>225</v>
      </c>
      <c r="K100" s="178">
        <v>298</v>
      </c>
      <c r="L100" s="210"/>
      <c r="M100" s="178">
        <f t="shared" si="27"/>
        <v>0</v>
      </c>
      <c r="N100" s="318"/>
      <c r="O100" s="318"/>
      <c r="P100" s="179">
        <f t="shared" si="26"/>
        <v>298</v>
      </c>
    </row>
    <row r="101" spans="1:16">
      <c r="A101" s="198" t="s">
        <v>252</v>
      </c>
      <c r="B101" s="178">
        <v>15</v>
      </c>
      <c r="C101" s="178">
        <v>0</v>
      </c>
      <c r="D101" s="178">
        <v>0</v>
      </c>
      <c r="E101" s="178">
        <f t="shared" si="29"/>
        <v>0</v>
      </c>
      <c r="F101" s="263"/>
      <c r="G101" s="263"/>
      <c r="H101" s="179">
        <f t="shared" si="30"/>
        <v>0</v>
      </c>
      <c r="I101" s="270">
        <f t="shared" si="25"/>
        <v>-100</v>
      </c>
      <c r="J101" s="311" t="s">
        <v>226</v>
      </c>
      <c r="K101" s="178">
        <v>7577</v>
      </c>
      <c r="L101" s="210"/>
      <c r="M101" s="178">
        <f t="shared" si="27"/>
        <v>0</v>
      </c>
      <c r="N101" s="318"/>
      <c r="O101" s="318"/>
      <c r="P101" s="179">
        <f t="shared" si="26"/>
        <v>7577</v>
      </c>
    </row>
    <row r="102" spans="1:16">
      <c r="A102" s="198" t="s">
        <v>253</v>
      </c>
      <c r="B102" s="178">
        <v>0</v>
      </c>
      <c r="C102" s="178">
        <v>0</v>
      </c>
      <c r="D102" s="178">
        <v>0</v>
      </c>
      <c r="E102" s="178">
        <f t="shared" si="29"/>
        <v>37</v>
      </c>
      <c r="F102" s="263">
        <v>37</v>
      </c>
      <c r="G102" s="263"/>
      <c r="H102" s="179">
        <f t="shared" si="30"/>
        <v>37</v>
      </c>
      <c r="I102" s="270"/>
      <c r="J102" s="312" t="s">
        <v>228</v>
      </c>
      <c r="K102" s="179">
        <v>0</v>
      </c>
      <c r="L102" s="233">
        <v>0</v>
      </c>
      <c r="M102" s="179">
        <v>0</v>
      </c>
      <c r="N102" s="233">
        <v>0</v>
      </c>
      <c r="O102" s="233"/>
      <c r="P102" s="179">
        <f t="shared" si="26"/>
        <v>0</v>
      </c>
    </row>
    <row r="103" spans="1:16">
      <c r="A103" s="305" t="s">
        <v>254</v>
      </c>
      <c r="B103" s="178">
        <v>134</v>
      </c>
      <c r="C103" s="178">
        <v>0</v>
      </c>
      <c r="D103" s="178">
        <v>0</v>
      </c>
      <c r="E103" s="178">
        <f t="shared" si="29"/>
        <v>188</v>
      </c>
      <c r="F103" s="263">
        <v>188</v>
      </c>
      <c r="G103" s="263"/>
      <c r="H103" s="179">
        <f t="shared" si="30"/>
        <v>188</v>
      </c>
      <c r="I103" s="270">
        <f t="shared" si="25"/>
        <v>40.2985074626866</v>
      </c>
      <c r="J103" s="272" t="s">
        <v>255</v>
      </c>
      <c r="K103" s="179">
        <v>0</v>
      </c>
      <c r="L103" s="210"/>
      <c r="M103" s="179">
        <v>0</v>
      </c>
      <c r="N103" s="235"/>
      <c r="O103" s="235"/>
      <c r="P103" s="179">
        <f t="shared" si="26"/>
        <v>0</v>
      </c>
    </row>
    <row r="104" spans="1:16">
      <c r="A104" s="305" t="s">
        <v>256</v>
      </c>
      <c r="B104" s="178">
        <v>0</v>
      </c>
      <c r="C104" s="178">
        <v>0</v>
      </c>
      <c r="D104" s="178">
        <v>0</v>
      </c>
      <c r="E104" s="178">
        <f t="shared" si="29"/>
        <v>86</v>
      </c>
      <c r="F104" s="263">
        <v>86</v>
      </c>
      <c r="G104" s="263"/>
      <c r="H104" s="179">
        <f t="shared" si="30"/>
        <v>86</v>
      </c>
      <c r="I104" s="270"/>
      <c r="J104" s="313" t="s">
        <v>229</v>
      </c>
      <c r="K104" s="179">
        <v>72286</v>
      </c>
      <c r="L104" s="210"/>
      <c r="M104" s="179">
        <f>N104+O104</f>
        <v>-1280</v>
      </c>
      <c r="N104" s="319">
        <v>-1280</v>
      </c>
      <c r="O104" s="318"/>
      <c r="P104" s="179">
        <f t="shared" si="26"/>
        <v>71006</v>
      </c>
    </row>
    <row r="105" s="184" customFormat="1" spans="1:16">
      <c r="A105" s="259" t="s">
        <v>216</v>
      </c>
      <c r="B105" s="179">
        <v>125342</v>
      </c>
      <c r="C105" s="179">
        <v>193362</v>
      </c>
      <c r="D105" s="179"/>
      <c r="E105" s="179">
        <v>-1675</v>
      </c>
      <c r="F105" s="213">
        <v>-1280</v>
      </c>
      <c r="G105" s="213">
        <v>-395</v>
      </c>
      <c r="H105" s="179">
        <f t="shared" si="30"/>
        <v>191687</v>
      </c>
      <c r="I105" s="270">
        <f>(H105-B105)/B105*100</f>
        <v>52.9311802907246</v>
      </c>
      <c r="J105" s="281"/>
      <c r="K105" s="179">
        <v>0</v>
      </c>
      <c r="L105" s="210"/>
      <c r="M105" s="179">
        <v>0</v>
      </c>
      <c r="N105" s="235"/>
      <c r="O105" s="235"/>
      <c r="P105" s="179">
        <f t="shared" si="26"/>
        <v>0</v>
      </c>
    </row>
    <row r="106" spans="1:16">
      <c r="A106" s="259" t="s">
        <v>257</v>
      </c>
      <c r="B106" s="179">
        <f>SUM(B107:B109)</f>
        <v>84554</v>
      </c>
      <c r="C106" s="179">
        <f t="shared" ref="C106:H106" si="31">SUM(C107:C109)</f>
        <v>119352</v>
      </c>
      <c r="D106" s="179"/>
      <c r="E106" s="179">
        <f t="shared" si="31"/>
        <v>-329</v>
      </c>
      <c r="F106" s="179">
        <f t="shared" si="31"/>
        <v>-329</v>
      </c>
      <c r="G106" s="179">
        <f t="shared" si="31"/>
        <v>0</v>
      </c>
      <c r="H106" s="179">
        <f t="shared" si="31"/>
        <v>119023</v>
      </c>
      <c r="I106" s="270">
        <f>(H106-B106)/B106*100</f>
        <v>40.7656645457341</v>
      </c>
      <c r="J106" s="281"/>
      <c r="K106" s="179">
        <v>0</v>
      </c>
      <c r="L106" s="210"/>
      <c r="M106" s="179">
        <v>0</v>
      </c>
      <c r="N106" s="235"/>
      <c r="O106" s="235"/>
      <c r="P106" s="179">
        <f t="shared" si="26"/>
        <v>0</v>
      </c>
    </row>
    <row r="107" spans="1:16">
      <c r="A107" s="258" t="s">
        <v>258</v>
      </c>
      <c r="B107" s="178">
        <v>82788</v>
      </c>
      <c r="C107" s="178">
        <v>118700</v>
      </c>
      <c r="D107" s="178"/>
      <c r="E107" s="178">
        <f t="shared" ref="E107:E112" si="32">F107+G107</f>
        <v>-329</v>
      </c>
      <c r="F107" s="123">
        <f>-239-90</f>
        <v>-329</v>
      </c>
      <c r="G107" s="123"/>
      <c r="H107" s="179">
        <f>C107+E107</f>
        <v>118371</v>
      </c>
      <c r="I107" s="270">
        <f>(H107-B107)/B107*100</f>
        <v>42.9808667922887</v>
      </c>
      <c r="J107" s="281"/>
      <c r="K107" s="179">
        <v>0</v>
      </c>
      <c r="L107" s="210"/>
      <c r="M107" s="179">
        <v>0</v>
      </c>
      <c r="N107" s="235"/>
      <c r="O107" s="235"/>
      <c r="P107" s="179">
        <f t="shared" si="26"/>
        <v>0</v>
      </c>
    </row>
    <row r="108" spans="1:16">
      <c r="A108" s="258" t="s">
        <v>259</v>
      </c>
      <c r="B108" s="178">
        <v>1766</v>
      </c>
      <c r="C108" s="178">
        <v>652</v>
      </c>
      <c r="D108" s="178"/>
      <c r="E108" s="178">
        <f t="shared" si="32"/>
        <v>0</v>
      </c>
      <c r="F108" s="123">
        <v>0</v>
      </c>
      <c r="G108" s="123"/>
      <c r="H108" s="179">
        <f>C108+E108</f>
        <v>652</v>
      </c>
      <c r="I108" s="270">
        <f>(H108-B108)/B108*100</f>
        <v>-63.0804077010192</v>
      </c>
      <c r="J108" s="281"/>
      <c r="K108" s="179"/>
      <c r="L108" s="210"/>
      <c r="M108" s="179"/>
      <c r="N108" s="235"/>
      <c r="O108" s="235"/>
      <c r="P108" s="179">
        <f t="shared" si="26"/>
        <v>0</v>
      </c>
    </row>
    <row r="109" spans="1:16">
      <c r="A109" s="258" t="s">
        <v>260</v>
      </c>
      <c r="B109" s="178">
        <v>0</v>
      </c>
      <c r="C109" s="178">
        <v>0</v>
      </c>
      <c r="D109" s="178"/>
      <c r="E109" s="178">
        <f t="shared" si="32"/>
        <v>0</v>
      </c>
      <c r="F109" s="123"/>
      <c r="G109" s="123"/>
      <c r="H109" s="179">
        <f>C109+E109</f>
        <v>0</v>
      </c>
      <c r="I109" s="270"/>
      <c r="J109" s="281"/>
      <c r="K109" s="179">
        <v>0</v>
      </c>
      <c r="L109" s="210"/>
      <c r="M109" s="179">
        <v>0</v>
      </c>
      <c r="N109" s="235"/>
      <c r="O109" s="235"/>
      <c r="P109" s="179">
        <f t="shared" si="26"/>
        <v>0</v>
      </c>
    </row>
    <row r="110" spans="1:16">
      <c r="A110" s="256" t="s">
        <v>212</v>
      </c>
      <c r="B110" s="179">
        <v>0</v>
      </c>
      <c r="C110" s="179">
        <v>11200</v>
      </c>
      <c r="D110" s="179"/>
      <c r="E110" s="179">
        <f t="shared" si="32"/>
        <v>15465</v>
      </c>
      <c r="F110" s="121">
        <v>14469</v>
      </c>
      <c r="G110" s="121">
        <v>996</v>
      </c>
      <c r="H110" s="179">
        <f>C110+E110</f>
        <v>26665</v>
      </c>
      <c r="I110" s="270"/>
      <c r="J110" s="314"/>
      <c r="K110" s="179"/>
      <c r="L110" s="315"/>
      <c r="M110" s="179"/>
      <c r="N110" s="320"/>
      <c r="O110" s="320"/>
      <c r="P110" s="179">
        <f t="shared" si="26"/>
        <v>0</v>
      </c>
    </row>
    <row r="111" spans="1:16">
      <c r="A111" s="256" t="s">
        <v>214</v>
      </c>
      <c r="B111" s="179">
        <v>404707</v>
      </c>
      <c r="C111" s="179">
        <v>64400</v>
      </c>
      <c r="D111" s="179"/>
      <c r="E111" s="179">
        <f t="shared" si="32"/>
        <v>21364.92</v>
      </c>
      <c r="F111" s="121">
        <v>20922.92</v>
      </c>
      <c r="G111" s="121">
        <v>442</v>
      </c>
      <c r="H111" s="179">
        <f>C111+E111</f>
        <v>85764.92</v>
      </c>
      <c r="I111" s="270">
        <f>(H111-B111)/B111*100</f>
        <v>-78.8081451519247</v>
      </c>
      <c r="J111" s="316"/>
      <c r="K111" s="179">
        <v>0</v>
      </c>
      <c r="L111" s="315"/>
      <c r="M111" s="179">
        <v>0</v>
      </c>
      <c r="N111" s="320"/>
      <c r="O111" s="320"/>
      <c r="P111" s="179">
        <f t="shared" si="26"/>
        <v>0</v>
      </c>
    </row>
    <row r="112" spans="1:16">
      <c r="A112" s="306" t="s">
        <v>230</v>
      </c>
      <c r="B112" s="179">
        <f>B33+B34</f>
        <v>1658467.8</v>
      </c>
      <c r="C112" s="179">
        <f>C33+C34</f>
        <v>1214087</v>
      </c>
      <c r="D112" s="179">
        <f>D33+D34</f>
        <v>204783</v>
      </c>
      <c r="E112" s="179">
        <f t="shared" si="32"/>
        <v>257155.69</v>
      </c>
      <c r="F112" s="179">
        <f>F33+F34</f>
        <v>227772.69</v>
      </c>
      <c r="G112" s="179">
        <f>G33+G34</f>
        <v>29383</v>
      </c>
      <c r="H112" s="179">
        <f>H33+H34</f>
        <v>1471242.69</v>
      </c>
      <c r="I112" s="270">
        <f>(H112-B112)/B112*100</f>
        <v>-11.2890410051977</v>
      </c>
      <c r="J112" s="317" t="s">
        <v>231</v>
      </c>
      <c r="K112" s="179">
        <f>K33+K34+K104</f>
        <v>1214087</v>
      </c>
      <c r="L112" s="179">
        <f>L33+L34+L104</f>
        <v>665539</v>
      </c>
      <c r="M112" s="179">
        <f>M33+M34+M104</f>
        <v>257155.901591</v>
      </c>
      <c r="N112" s="179">
        <f>N33+N34+N104</f>
        <v>227773.401591</v>
      </c>
      <c r="O112" s="179">
        <f>O33+O34+O104</f>
        <v>29382.5</v>
      </c>
      <c r="P112" s="179">
        <f t="shared" si="26"/>
        <v>1471242.901591</v>
      </c>
    </row>
    <row r="114" spans="5:7">
      <c r="E114" s="307"/>
      <c r="F114" s="307"/>
      <c r="G114" s="307"/>
    </row>
    <row r="115" spans="2:8">
      <c r="B115" s="307"/>
      <c r="C115" s="307"/>
      <c r="D115" s="307"/>
      <c r="E115" s="307"/>
      <c r="F115" s="307"/>
      <c r="G115" s="307"/>
      <c r="H115" s="307"/>
    </row>
    <row r="116" spans="3:7">
      <c r="C116" s="307"/>
      <c r="D116" s="307"/>
      <c r="E116" s="309">
        <f>E112-M112</f>
        <v>-0.211591000057524</v>
      </c>
      <c r="F116" s="309">
        <f t="shared" ref="F116:G116" si="33">F112-N112</f>
        <v>-0.71159100002842</v>
      </c>
      <c r="G116" s="309">
        <f t="shared" si="33"/>
        <v>0.5</v>
      </c>
    </row>
    <row r="117" spans="2:7">
      <c r="B117" s="307"/>
      <c r="D117" s="307"/>
      <c r="E117" s="307"/>
      <c r="F117" s="307"/>
      <c r="G117" s="307"/>
    </row>
    <row r="118" spans="5:5">
      <c r="E118" s="307"/>
    </row>
    <row r="122" spans="17:18">
      <c r="Q122" s="130"/>
      <c r="R122" s="130"/>
    </row>
    <row r="123" spans="17:18">
      <c r="Q123" s="130"/>
      <c r="R123" s="130"/>
    </row>
    <row r="124" s="184" customFormat="1" spans="1:18">
      <c r="A124" s="106"/>
      <c r="B124" s="187"/>
      <c r="C124" s="187"/>
      <c r="D124" s="187"/>
      <c r="E124" s="187"/>
      <c r="F124" s="187"/>
      <c r="G124" s="187"/>
      <c r="H124" s="187"/>
      <c r="I124" s="248"/>
      <c r="J124" s="106"/>
      <c r="K124" s="186"/>
      <c r="L124" s="187"/>
      <c r="M124" s="186"/>
      <c r="N124" s="186"/>
      <c r="O124" s="186"/>
      <c r="P124" s="186"/>
      <c r="Q124" s="301"/>
      <c r="R124" s="301"/>
    </row>
    <row r="125" spans="17:18">
      <c r="Q125" s="321"/>
      <c r="R125" s="130"/>
    </row>
    <row r="126" spans="17:18">
      <c r="Q126" s="130"/>
      <c r="R126" s="130"/>
    </row>
    <row r="127" spans="17:18">
      <c r="Q127" s="130"/>
      <c r="R127" s="130"/>
    </row>
    <row r="128" spans="17:18">
      <c r="Q128" s="130"/>
      <c r="R128" s="130"/>
    </row>
    <row r="129" s="184" customFormat="1" spans="1:16">
      <c r="A129" s="106"/>
      <c r="B129" s="187"/>
      <c r="C129" s="187"/>
      <c r="D129" s="187"/>
      <c r="E129" s="187"/>
      <c r="F129" s="187"/>
      <c r="G129" s="187"/>
      <c r="H129" s="187"/>
      <c r="I129" s="248"/>
      <c r="J129" s="106"/>
      <c r="K129" s="186"/>
      <c r="L129" s="187"/>
      <c r="M129" s="186"/>
      <c r="N129" s="186"/>
      <c r="O129" s="186"/>
      <c r="P129" s="186"/>
    </row>
    <row r="130" spans="1:1">
      <c r="A130" s="109"/>
    </row>
    <row r="222" spans="1:1">
      <c r="A222" s="245"/>
    </row>
    <row r="254" customHeight="1"/>
  </sheetData>
  <mergeCells count="16">
    <mergeCell ref="A3:P3"/>
    <mergeCell ref="B4:J4"/>
    <mergeCell ref="A5:I5"/>
    <mergeCell ref="J5:P5"/>
    <mergeCell ref="E6:G6"/>
    <mergeCell ref="M6:O6"/>
    <mergeCell ref="A6:A7"/>
    <mergeCell ref="B6:B7"/>
    <mergeCell ref="C6:C7"/>
    <mergeCell ref="D6:D7"/>
    <mergeCell ref="H6:H7"/>
    <mergeCell ref="I6:I7"/>
    <mergeCell ref="J6:J7"/>
    <mergeCell ref="K6:K7"/>
    <mergeCell ref="L6:L7"/>
    <mergeCell ref="P6:P7"/>
  </mergeCells>
  <printOptions horizontalCentered="1"/>
  <pageMargins left="0.432638888888889" right="0.511805555555556" top="0.275" bottom="0.590277777777778" header="0.118055555555556" footer="0.393055555555556"/>
  <pageSetup paperSize="8" scale="72" fitToHeight="0" orientation="landscape" horizontalDpi="600"/>
  <headerFooter alignWithMargins="0" scaleWithDoc="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37"/>
  <sheetViews>
    <sheetView showZeros="0" view="pageBreakPreview" zoomScaleNormal="100" zoomScaleSheetLayoutView="100" workbookViewId="0">
      <pane xSplit="1" ySplit="6" topLeftCell="E7" activePane="bottomRight" state="frozen"/>
      <selection/>
      <selection pane="topRight"/>
      <selection pane="bottomLeft"/>
      <selection pane="bottomRight" activeCell="I14" sqref="I8:I9 I11:I12 I14:I25"/>
    </sheetView>
  </sheetViews>
  <sheetFormatPr defaultColWidth="7.875" defaultRowHeight="14.25"/>
  <cols>
    <col min="1" max="1" width="30.625" style="106" customWidth="1"/>
    <col min="2" max="2" width="9.78333333333333" style="185" customWidth="1"/>
    <col min="3" max="3" width="12.125" style="186" customWidth="1"/>
    <col min="4" max="4" width="9.15833333333333" style="187" customWidth="1"/>
    <col min="5" max="5" width="11.75" style="185" customWidth="1"/>
    <col min="6" max="6" width="9" style="185" customWidth="1"/>
    <col min="7" max="7" width="11" style="185" customWidth="1"/>
    <col min="8" max="8" width="12.875" style="188" customWidth="1"/>
    <col min="9" max="9" width="7.75" style="185" customWidth="1"/>
    <col min="10" max="10" width="51.7916666666667" style="106" customWidth="1"/>
    <col min="11" max="11" width="11" style="186" customWidth="1"/>
    <col min="12" max="12" width="9.875" style="187" customWidth="1"/>
    <col min="13" max="13" width="11.25" style="189" customWidth="1"/>
    <col min="14" max="14" width="10.5" style="189" customWidth="1"/>
    <col min="15" max="15" width="9.875" style="189" customWidth="1"/>
    <col min="16" max="16" width="13.125" style="188" customWidth="1"/>
    <col min="17" max="17" width="8.5" style="106" customWidth="1"/>
    <col min="18" max="16384" width="7.875" style="106"/>
  </cols>
  <sheetData>
    <row r="1" ht="27" customHeight="1" spans="1:8">
      <c r="A1" s="107" t="s">
        <v>261</v>
      </c>
      <c r="H1" s="189"/>
    </row>
    <row r="2" ht="26.25" customHeight="1" spans="1:16">
      <c r="A2" s="190" t="s">
        <v>262</v>
      </c>
      <c r="B2" s="190"/>
      <c r="C2" s="190"/>
      <c r="D2" s="190"/>
      <c r="E2" s="190"/>
      <c r="F2" s="190"/>
      <c r="G2" s="190"/>
      <c r="H2" s="190"/>
      <c r="I2" s="190"/>
      <c r="J2" s="190"/>
      <c r="K2" s="190"/>
      <c r="L2" s="190"/>
      <c r="M2" s="190"/>
      <c r="N2" s="190"/>
      <c r="O2" s="190"/>
      <c r="P2" s="190"/>
    </row>
    <row r="3" ht="18" customHeight="1" spans="1:16">
      <c r="A3" s="109" t="s">
        <v>234</v>
      </c>
      <c r="B3" s="191"/>
      <c r="C3" s="162" t="s">
        <v>3</v>
      </c>
      <c r="D3" s="162"/>
      <c r="E3" s="162"/>
      <c r="F3" s="162"/>
      <c r="G3" s="162"/>
      <c r="H3" s="162"/>
      <c r="I3" s="162"/>
      <c r="J3" s="162"/>
      <c r="K3" s="191"/>
      <c r="L3" s="191"/>
      <c r="M3" s="229"/>
      <c r="N3" s="230"/>
      <c r="O3" s="230"/>
      <c r="P3" s="231" t="s">
        <v>4</v>
      </c>
    </row>
    <row r="4" ht="27" customHeight="1" spans="1:16">
      <c r="A4" s="192" t="s">
        <v>263</v>
      </c>
      <c r="B4" s="193"/>
      <c r="C4" s="193"/>
      <c r="D4" s="193"/>
      <c r="E4" s="193"/>
      <c r="F4" s="193"/>
      <c r="G4" s="193"/>
      <c r="H4" s="193"/>
      <c r="I4" s="215"/>
      <c r="J4" s="193" t="s">
        <v>264</v>
      </c>
      <c r="K4" s="193"/>
      <c r="L4" s="193"/>
      <c r="M4" s="193"/>
      <c r="N4" s="193"/>
      <c r="O4" s="193"/>
      <c r="P4" s="215"/>
    </row>
    <row r="5" ht="27" customHeight="1" spans="1:16">
      <c r="A5" s="194" t="s">
        <v>7</v>
      </c>
      <c r="B5" s="115" t="s">
        <v>235</v>
      </c>
      <c r="C5" s="115" t="s">
        <v>9</v>
      </c>
      <c r="D5" s="115" t="s">
        <v>10</v>
      </c>
      <c r="E5" s="115" t="s">
        <v>11</v>
      </c>
      <c r="F5" s="115"/>
      <c r="G5" s="115"/>
      <c r="H5" s="115" t="s">
        <v>12</v>
      </c>
      <c r="I5" s="174" t="s">
        <v>13</v>
      </c>
      <c r="J5" s="194" t="s">
        <v>7</v>
      </c>
      <c r="K5" s="115" t="s">
        <v>9</v>
      </c>
      <c r="L5" s="115" t="s">
        <v>10</v>
      </c>
      <c r="M5" s="232" t="s">
        <v>11</v>
      </c>
      <c r="N5" s="232"/>
      <c r="O5" s="232"/>
      <c r="P5" s="115" t="s">
        <v>12</v>
      </c>
    </row>
    <row r="6" s="184" customFormat="1" ht="45.75" customHeight="1" spans="1:16">
      <c r="A6" s="194"/>
      <c r="B6" s="115"/>
      <c r="C6" s="115"/>
      <c r="D6" s="115"/>
      <c r="E6" s="115" t="s">
        <v>236</v>
      </c>
      <c r="F6" s="115" t="s">
        <v>237</v>
      </c>
      <c r="G6" s="115" t="s">
        <v>238</v>
      </c>
      <c r="H6" s="115"/>
      <c r="I6" s="174"/>
      <c r="J6" s="194"/>
      <c r="K6" s="115"/>
      <c r="L6" s="115"/>
      <c r="M6" s="232" t="s">
        <v>236</v>
      </c>
      <c r="N6" s="115" t="s">
        <v>237</v>
      </c>
      <c r="O6" s="115" t="s">
        <v>238</v>
      </c>
      <c r="P6" s="115"/>
    </row>
    <row r="7" ht="15" customHeight="1" spans="1:16">
      <c r="A7" s="195" t="s">
        <v>265</v>
      </c>
      <c r="B7" s="196">
        <v>176055</v>
      </c>
      <c r="C7" s="179">
        <v>847676</v>
      </c>
      <c r="D7" s="179">
        <v>21891</v>
      </c>
      <c r="E7" s="196">
        <f>F7+G7</f>
        <v>-1442</v>
      </c>
      <c r="F7" s="210"/>
      <c r="G7" s="210">
        <v>-1442</v>
      </c>
      <c r="H7" s="196">
        <f t="shared" ref="H7:H13" si="0">C7+E7</f>
        <v>846234</v>
      </c>
      <c r="I7" s="216">
        <f>(H7-B7)/B7*100</f>
        <v>380.664565050694</v>
      </c>
      <c r="J7" s="217" t="s">
        <v>266</v>
      </c>
      <c r="K7" s="179">
        <f>SUM(K8:K15)</f>
        <v>716524</v>
      </c>
      <c r="L7" s="179">
        <f>SUM(L8:L15)</f>
        <v>113880</v>
      </c>
      <c r="M7" s="179">
        <f>N7+O7</f>
        <v>8919.4012</v>
      </c>
      <c r="N7" s="179">
        <f>SUM(N8:N15)</f>
        <v>9848.4012</v>
      </c>
      <c r="O7" s="179">
        <f>SUM(O8:O15)</f>
        <v>-929</v>
      </c>
      <c r="P7" s="179">
        <f>SUM(P8:P15)</f>
        <v>725443.4012</v>
      </c>
    </row>
    <row r="8" ht="15" customHeight="1" spans="1:16">
      <c r="A8" s="195" t="s">
        <v>267</v>
      </c>
      <c r="B8" s="196">
        <v>0</v>
      </c>
      <c r="C8" s="179">
        <v>1460</v>
      </c>
      <c r="D8" s="179">
        <v>0</v>
      </c>
      <c r="E8" s="196">
        <f t="shared" ref="E8:E34" si="1">F8+G8</f>
        <v>-1460</v>
      </c>
      <c r="F8" s="210"/>
      <c r="G8" s="210">
        <v>-1460</v>
      </c>
      <c r="H8" s="196">
        <f t="shared" si="0"/>
        <v>0</v>
      </c>
      <c r="I8" s="216"/>
      <c r="J8" s="217" t="s">
        <v>268</v>
      </c>
      <c r="K8" s="178">
        <v>708126</v>
      </c>
      <c r="L8" s="178">
        <f>100337+71</f>
        <v>100408</v>
      </c>
      <c r="M8" s="178">
        <f t="shared" ref="M8:M34" si="2">N8+O8</f>
        <v>-694.0788</v>
      </c>
      <c r="N8" s="210">
        <v>-775.0788</v>
      </c>
      <c r="O8" s="210">
        <v>81</v>
      </c>
      <c r="P8" s="196">
        <f>K8+M8</f>
        <v>707431.9212</v>
      </c>
    </row>
    <row r="9" ht="15" customHeight="1" spans="1:16">
      <c r="A9" s="195" t="s">
        <v>269</v>
      </c>
      <c r="B9" s="196">
        <v>0</v>
      </c>
      <c r="C9" s="179">
        <v>50</v>
      </c>
      <c r="D9" s="179">
        <v>0</v>
      </c>
      <c r="E9" s="196">
        <f t="shared" si="1"/>
        <v>-50</v>
      </c>
      <c r="F9" s="210"/>
      <c r="G9" s="210">
        <v>-50</v>
      </c>
      <c r="H9" s="196">
        <f t="shared" si="0"/>
        <v>0</v>
      </c>
      <c r="I9" s="216"/>
      <c r="J9" s="217" t="s">
        <v>270</v>
      </c>
      <c r="K9" s="178">
        <v>1460</v>
      </c>
      <c r="L9" s="178">
        <v>0</v>
      </c>
      <c r="M9" s="178">
        <f t="shared" si="2"/>
        <v>-1460</v>
      </c>
      <c r="N9" s="233">
        <v>0</v>
      </c>
      <c r="O9" s="233">
        <v>-1460</v>
      </c>
      <c r="P9" s="196">
        <f t="shared" ref="P9:P25" si="3">K9+M9</f>
        <v>0</v>
      </c>
    </row>
    <row r="10" ht="15" customHeight="1" spans="1:16">
      <c r="A10" s="195" t="s">
        <v>271</v>
      </c>
      <c r="B10" s="196">
        <v>2770</v>
      </c>
      <c r="C10" s="179">
        <v>2700</v>
      </c>
      <c r="D10" s="179">
        <v>1264</v>
      </c>
      <c r="E10" s="196">
        <f t="shared" si="1"/>
        <v>500</v>
      </c>
      <c r="F10" s="210"/>
      <c r="G10" s="210">
        <v>500</v>
      </c>
      <c r="H10" s="196">
        <f t="shared" si="0"/>
        <v>3200</v>
      </c>
      <c r="I10" s="216">
        <f>(H10-B10)/B10*100</f>
        <v>15.5234657039711</v>
      </c>
      <c r="J10" s="217" t="s">
        <v>272</v>
      </c>
      <c r="K10" s="178">
        <v>50</v>
      </c>
      <c r="L10" s="178">
        <v>0</v>
      </c>
      <c r="M10" s="178">
        <f t="shared" si="2"/>
        <v>-50</v>
      </c>
      <c r="N10" s="233">
        <v>0</v>
      </c>
      <c r="O10" s="233">
        <v>-50</v>
      </c>
      <c r="P10" s="196">
        <f t="shared" si="3"/>
        <v>0</v>
      </c>
    </row>
    <row r="11" ht="15" customHeight="1" spans="1:16">
      <c r="A11" s="195" t="s">
        <v>273</v>
      </c>
      <c r="B11" s="196">
        <v>0</v>
      </c>
      <c r="C11" s="179">
        <v>0</v>
      </c>
      <c r="D11" s="179">
        <v>0</v>
      </c>
      <c r="E11" s="196">
        <f t="shared" si="1"/>
        <v>0</v>
      </c>
      <c r="F11" s="210"/>
      <c r="G11" s="210"/>
      <c r="H11" s="196">
        <f t="shared" si="0"/>
        <v>0</v>
      </c>
      <c r="I11" s="216"/>
      <c r="J11" s="217" t="s">
        <v>274</v>
      </c>
      <c r="K11" s="178">
        <v>2700</v>
      </c>
      <c r="L11" s="178">
        <v>1758</v>
      </c>
      <c r="M11" s="178">
        <f t="shared" si="2"/>
        <v>2724.48</v>
      </c>
      <c r="N11" s="233">
        <v>2224.48</v>
      </c>
      <c r="O11" s="233">
        <v>500</v>
      </c>
      <c r="P11" s="196">
        <f t="shared" si="3"/>
        <v>5424.48</v>
      </c>
    </row>
    <row r="12" ht="15" customHeight="1" spans="1:16">
      <c r="A12" s="195" t="s">
        <v>275</v>
      </c>
      <c r="B12" s="196">
        <v>0</v>
      </c>
      <c r="C12" s="179">
        <v>0</v>
      </c>
      <c r="D12" s="179">
        <v>0</v>
      </c>
      <c r="E12" s="196">
        <f t="shared" si="1"/>
        <v>0</v>
      </c>
      <c r="F12" s="210"/>
      <c r="G12" s="210"/>
      <c r="H12" s="196">
        <f t="shared" si="0"/>
        <v>0</v>
      </c>
      <c r="I12" s="216"/>
      <c r="J12" s="217" t="s">
        <v>276</v>
      </c>
      <c r="K12" s="178">
        <v>0</v>
      </c>
      <c r="L12" s="178">
        <v>0</v>
      </c>
      <c r="M12" s="178">
        <f t="shared" si="2"/>
        <v>0</v>
      </c>
      <c r="N12" s="233"/>
      <c r="O12" s="233"/>
      <c r="P12" s="196">
        <f t="shared" si="3"/>
        <v>0</v>
      </c>
    </row>
    <row r="13" ht="15" customHeight="1" spans="1:16">
      <c r="A13" s="195" t="s">
        <v>277</v>
      </c>
      <c r="B13" s="196">
        <v>20253</v>
      </c>
      <c r="C13" s="179">
        <v>51525</v>
      </c>
      <c r="D13" s="179">
        <v>16830</v>
      </c>
      <c r="E13" s="196">
        <f t="shared" si="1"/>
        <v>162</v>
      </c>
      <c r="F13" s="210"/>
      <c r="G13" s="210">
        <v>162</v>
      </c>
      <c r="H13" s="196">
        <f t="shared" si="0"/>
        <v>51687</v>
      </c>
      <c r="I13" s="216">
        <f>(H13-B13)/B13*100</f>
        <v>155.206636053918</v>
      </c>
      <c r="J13" s="217" t="s">
        <v>278</v>
      </c>
      <c r="K13" s="178">
        <v>4188</v>
      </c>
      <c r="L13" s="178">
        <v>11714</v>
      </c>
      <c r="M13" s="178">
        <f t="shared" si="2"/>
        <v>8399</v>
      </c>
      <c r="N13" s="233">
        <v>8399</v>
      </c>
      <c r="O13" s="233"/>
      <c r="P13" s="196">
        <f t="shared" si="3"/>
        <v>12587</v>
      </c>
    </row>
    <row r="14" ht="15" customHeight="1" spans="1:16">
      <c r="A14" s="195"/>
      <c r="B14" s="197">
        <v>0</v>
      </c>
      <c r="C14" s="179">
        <v>0</v>
      </c>
      <c r="D14" s="178">
        <v>0</v>
      </c>
      <c r="E14" s="201">
        <f t="shared" si="1"/>
        <v>0</v>
      </c>
      <c r="F14" s="210"/>
      <c r="G14" s="210"/>
      <c r="H14" s="196">
        <v>0</v>
      </c>
      <c r="I14" s="216"/>
      <c r="J14" s="217" t="s">
        <v>279</v>
      </c>
      <c r="K14" s="178">
        <v>0</v>
      </c>
      <c r="L14" s="178">
        <v>0</v>
      </c>
      <c r="M14" s="179">
        <f t="shared" si="2"/>
        <v>0</v>
      </c>
      <c r="N14" s="233"/>
      <c r="O14" s="233"/>
      <c r="P14" s="196">
        <f t="shared" si="3"/>
        <v>0</v>
      </c>
    </row>
    <row r="15" ht="15" customHeight="1" spans="1:16">
      <c r="A15" s="195"/>
      <c r="B15" s="197">
        <v>0</v>
      </c>
      <c r="C15" s="179">
        <v>0</v>
      </c>
      <c r="D15" s="178">
        <v>0</v>
      </c>
      <c r="E15" s="201">
        <f t="shared" si="1"/>
        <v>0</v>
      </c>
      <c r="F15" s="210"/>
      <c r="G15" s="210"/>
      <c r="H15" s="196">
        <v>0</v>
      </c>
      <c r="I15" s="216"/>
      <c r="J15" s="217" t="s">
        <v>280</v>
      </c>
      <c r="K15" s="179">
        <v>0</v>
      </c>
      <c r="L15" s="178">
        <v>0</v>
      </c>
      <c r="M15" s="179">
        <f t="shared" si="2"/>
        <v>0</v>
      </c>
      <c r="N15" s="233"/>
      <c r="O15" s="233"/>
      <c r="P15" s="196">
        <f t="shared" si="3"/>
        <v>0</v>
      </c>
    </row>
    <row r="16" ht="15" customHeight="1" spans="1:16">
      <c r="A16" s="195"/>
      <c r="B16" s="197">
        <v>0</v>
      </c>
      <c r="C16" s="179">
        <v>0</v>
      </c>
      <c r="D16" s="178">
        <v>0</v>
      </c>
      <c r="E16" s="201">
        <f t="shared" si="1"/>
        <v>0</v>
      </c>
      <c r="F16" s="210"/>
      <c r="G16" s="210"/>
      <c r="H16" s="196">
        <v>0</v>
      </c>
      <c r="I16" s="216"/>
      <c r="J16" s="218" t="s">
        <v>281</v>
      </c>
      <c r="K16" s="179">
        <v>0</v>
      </c>
      <c r="L16" s="178">
        <v>0</v>
      </c>
      <c r="M16" s="179">
        <f t="shared" si="2"/>
        <v>0</v>
      </c>
      <c r="N16" s="234"/>
      <c r="O16" s="234"/>
      <c r="P16" s="196">
        <f t="shared" si="3"/>
        <v>0</v>
      </c>
    </row>
    <row r="17" ht="15" customHeight="1" spans="1:16">
      <c r="A17" s="149"/>
      <c r="B17" s="197">
        <v>0</v>
      </c>
      <c r="C17" s="179">
        <v>0</v>
      </c>
      <c r="D17" s="178">
        <v>0</v>
      </c>
      <c r="E17" s="201">
        <f t="shared" si="1"/>
        <v>0</v>
      </c>
      <c r="F17" s="197"/>
      <c r="G17" s="197"/>
      <c r="H17" s="196">
        <v>0</v>
      </c>
      <c r="I17" s="216"/>
      <c r="J17" s="218" t="s">
        <v>282</v>
      </c>
      <c r="K17" s="179">
        <v>0</v>
      </c>
      <c r="L17" s="178">
        <v>0</v>
      </c>
      <c r="M17" s="179">
        <f t="shared" si="2"/>
        <v>0</v>
      </c>
      <c r="N17" s="234"/>
      <c r="O17" s="234"/>
      <c r="P17" s="196">
        <f t="shared" si="3"/>
        <v>0</v>
      </c>
    </row>
    <row r="18" ht="15" customHeight="1" spans="1:16">
      <c r="A18" s="149"/>
      <c r="B18" s="197">
        <v>0</v>
      </c>
      <c r="C18" s="179">
        <v>0</v>
      </c>
      <c r="D18" s="178">
        <v>0</v>
      </c>
      <c r="E18" s="201">
        <f t="shared" si="1"/>
        <v>0</v>
      </c>
      <c r="F18" s="197"/>
      <c r="G18" s="197"/>
      <c r="H18" s="196">
        <v>0</v>
      </c>
      <c r="I18" s="216"/>
      <c r="J18" s="218" t="s">
        <v>283</v>
      </c>
      <c r="K18" s="179">
        <v>0</v>
      </c>
      <c r="L18" s="178">
        <v>0</v>
      </c>
      <c r="M18" s="179">
        <f t="shared" si="2"/>
        <v>986</v>
      </c>
      <c r="N18" s="234"/>
      <c r="O18" s="234">
        <v>986</v>
      </c>
      <c r="P18" s="196">
        <f t="shared" si="3"/>
        <v>986</v>
      </c>
    </row>
    <row r="19" ht="15" customHeight="1" spans="1:16">
      <c r="A19" s="149"/>
      <c r="B19" s="197">
        <v>0</v>
      </c>
      <c r="C19" s="179">
        <v>0</v>
      </c>
      <c r="D19" s="178">
        <v>0</v>
      </c>
      <c r="E19" s="201">
        <f t="shared" si="1"/>
        <v>0</v>
      </c>
      <c r="F19" s="197"/>
      <c r="G19" s="197"/>
      <c r="H19" s="196">
        <v>0</v>
      </c>
      <c r="I19" s="216"/>
      <c r="J19" s="218" t="s">
        <v>284</v>
      </c>
      <c r="K19" s="179">
        <v>0</v>
      </c>
      <c r="L19" s="179"/>
      <c r="M19" s="179">
        <f t="shared" si="2"/>
        <v>80</v>
      </c>
      <c r="N19" s="234">
        <v>80</v>
      </c>
      <c r="O19" s="234"/>
      <c r="P19" s="196">
        <f t="shared" si="3"/>
        <v>80</v>
      </c>
    </row>
    <row r="20" ht="15" customHeight="1" spans="1:16">
      <c r="A20" s="149"/>
      <c r="B20" s="197">
        <v>0</v>
      </c>
      <c r="C20" s="179">
        <v>0</v>
      </c>
      <c r="D20" s="178">
        <v>0</v>
      </c>
      <c r="E20" s="201">
        <f t="shared" si="1"/>
        <v>0</v>
      </c>
      <c r="F20" s="211"/>
      <c r="G20" s="211"/>
      <c r="H20" s="196">
        <v>0</v>
      </c>
      <c r="I20" s="216"/>
      <c r="J20" s="217" t="s">
        <v>285</v>
      </c>
      <c r="K20" s="179">
        <f>SUM(K21:K23)</f>
        <v>74886</v>
      </c>
      <c r="L20" s="179">
        <f>SUM(L21:L23)</f>
        <v>39451</v>
      </c>
      <c r="M20" s="179">
        <f t="shared" si="2"/>
        <v>31525.98</v>
      </c>
      <c r="N20" s="179">
        <f>SUM(N21:N23)</f>
        <v>27883.98</v>
      </c>
      <c r="O20" s="179">
        <f>SUM(O21:O23)</f>
        <v>3642</v>
      </c>
      <c r="P20" s="196">
        <f t="shared" si="3"/>
        <v>106411.98</v>
      </c>
    </row>
    <row r="21" ht="15" customHeight="1" spans="1:16">
      <c r="A21" s="149"/>
      <c r="B21" s="197">
        <v>0</v>
      </c>
      <c r="C21" s="179">
        <v>0</v>
      </c>
      <c r="D21" s="178">
        <v>0</v>
      </c>
      <c r="E21" s="201">
        <f t="shared" si="1"/>
        <v>0</v>
      </c>
      <c r="F21" s="211"/>
      <c r="G21" s="211"/>
      <c r="H21" s="196">
        <v>0</v>
      </c>
      <c r="I21" s="216"/>
      <c r="J21" s="217" t="s">
        <v>286</v>
      </c>
      <c r="K21" s="178">
        <v>71489</v>
      </c>
      <c r="L21" s="178">
        <v>39005</v>
      </c>
      <c r="M21" s="178">
        <f t="shared" si="2"/>
        <v>31483.98</v>
      </c>
      <c r="N21" s="210">
        <v>27883.98</v>
      </c>
      <c r="O21" s="210">
        <v>3600</v>
      </c>
      <c r="P21" s="196">
        <f t="shared" si="3"/>
        <v>102972.98</v>
      </c>
    </row>
    <row r="22" ht="15" customHeight="1" spans="1:16">
      <c r="A22" s="149"/>
      <c r="B22" s="197">
        <v>0</v>
      </c>
      <c r="C22" s="179">
        <v>0</v>
      </c>
      <c r="D22" s="178">
        <v>0</v>
      </c>
      <c r="E22" s="201">
        <f t="shared" si="1"/>
        <v>0</v>
      </c>
      <c r="F22" s="210"/>
      <c r="G22" s="210"/>
      <c r="H22" s="196">
        <v>0</v>
      </c>
      <c r="I22" s="216"/>
      <c r="J22" s="217" t="s">
        <v>287</v>
      </c>
      <c r="K22" s="178">
        <v>2576</v>
      </c>
      <c r="L22" s="178">
        <v>164</v>
      </c>
      <c r="M22" s="178">
        <f t="shared" si="2"/>
        <v>0</v>
      </c>
      <c r="N22" s="210">
        <v>0</v>
      </c>
      <c r="O22" s="210"/>
      <c r="P22" s="196">
        <f t="shared" si="3"/>
        <v>2576</v>
      </c>
    </row>
    <row r="23" ht="15" customHeight="1" spans="1:16">
      <c r="A23" s="149"/>
      <c r="B23" s="197">
        <v>0</v>
      </c>
      <c r="C23" s="179">
        <v>0</v>
      </c>
      <c r="D23" s="178">
        <v>0</v>
      </c>
      <c r="E23" s="201">
        <f t="shared" si="1"/>
        <v>0</v>
      </c>
      <c r="F23" s="210"/>
      <c r="G23" s="210"/>
      <c r="H23" s="196">
        <v>0</v>
      </c>
      <c r="I23" s="216"/>
      <c r="J23" s="217" t="s">
        <v>288</v>
      </c>
      <c r="K23" s="178">
        <v>821</v>
      </c>
      <c r="L23" s="178">
        <v>282</v>
      </c>
      <c r="M23" s="178">
        <f t="shared" si="2"/>
        <v>42</v>
      </c>
      <c r="N23" s="210"/>
      <c r="O23" s="210">
        <v>42</v>
      </c>
      <c r="P23" s="196">
        <f t="shared" si="3"/>
        <v>863</v>
      </c>
    </row>
    <row r="24" ht="15" customHeight="1" spans="1:16">
      <c r="A24" s="149"/>
      <c r="B24" s="197">
        <v>0</v>
      </c>
      <c r="C24" s="179">
        <v>0</v>
      </c>
      <c r="D24" s="178">
        <v>0</v>
      </c>
      <c r="E24" s="201">
        <f t="shared" si="1"/>
        <v>0</v>
      </c>
      <c r="F24" s="210"/>
      <c r="G24" s="210"/>
      <c r="H24" s="196">
        <v>0</v>
      </c>
      <c r="I24" s="216"/>
      <c r="J24" s="218" t="s">
        <v>289</v>
      </c>
      <c r="K24" s="179">
        <v>56864</v>
      </c>
      <c r="L24" s="179">
        <v>16504</v>
      </c>
      <c r="M24" s="179">
        <f t="shared" si="2"/>
        <v>642</v>
      </c>
      <c r="N24" s="235">
        <v>480</v>
      </c>
      <c r="O24" s="235">
        <v>162</v>
      </c>
      <c r="P24" s="196">
        <f t="shared" si="3"/>
        <v>57506</v>
      </c>
    </row>
    <row r="25" s="184" customFormat="1" ht="15" customHeight="1" spans="1:16">
      <c r="A25" s="198"/>
      <c r="B25" s="197">
        <v>0</v>
      </c>
      <c r="C25" s="179">
        <v>0</v>
      </c>
      <c r="D25" s="178">
        <v>0</v>
      </c>
      <c r="E25" s="201">
        <f t="shared" si="1"/>
        <v>0</v>
      </c>
      <c r="F25" s="212"/>
      <c r="G25" s="212"/>
      <c r="H25" s="196">
        <v>0</v>
      </c>
      <c r="I25" s="216"/>
      <c r="J25" s="124" t="s">
        <v>290</v>
      </c>
      <c r="K25" s="179">
        <v>500</v>
      </c>
      <c r="L25" s="179">
        <v>39</v>
      </c>
      <c r="M25" s="179">
        <f t="shared" si="2"/>
        <v>-368.778495</v>
      </c>
      <c r="N25" s="236">
        <v>-382.778495</v>
      </c>
      <c r="O25" s="236">
        <v>14</v>
      </c>
      <c r="P25" s="196">
        <f t="shared" si="3"/>
        <v>131.221505</v>
      </c>
    </row>
    <row r="26" ht="15" customHeight="1" spans="1:16">
      <c r="A26" s="199" t="s">
        <v>291</v>
      </c>
      <c r="B26" s="196">
        <f>SUM(B7:B13)</f>
        <v>199078</v>
      </c>
      <c r="C26" s="196">
        <f>SUM(C7:C13)</f>
        <v>903411</v>
      </c>
      <c r="D26" s="196">
        <f>SUM(D7:D13)</f>
        <v>39985</v>
      </c>
      <c r="E26" s="196">
        <f t="shared" si="1"/>
        <v>-2290</v>
      </c>
      <c r="F26" s="196">
        <f>SUM(F7:F13)</f>
        <v>0</v>
      </c>
      <c r="G26" s="196">
        <f>SUM(G7:G13)</f>
        <v>-2290</v>
      </c>
      <c r="H26" s="196">
        <f>SUM(H7:H13)</f>
        <v>901121</v>
      </c>
      <c r="I26" s="216">
        <f>(H26-B26)/B26*100</f>
        <v>352.647203608636</v>
      </c>
      <c r="J26" s="219" t="s">
        <v>292</v>
      </c>
      <c r="K26" s="179">
        <f>K7+K16+K17+K18+K19+K20+K24+K25</f>
        <v>848774</v>
      </c>
      <c r="L26" s="179">
        <f>L7+L16+L17+L18+L19+L20+L24+L25</f>
        <v>169874</v>
      </c>
      <c r="M26" s="179">
        <f t="shared" si="2"/>
        <v>41784.602705</v>
      </c>
      <c r="N26" s="179">
        <f>N7+N16+N17+N18+N19+N20+N24+N25</f>
        <v>37909.602705</v>
      </c>
      <c r="O26" s="179">
        <f>O7+O16+O17+O18+O19+O20+O24+O25</f>
        <v>3875</v>
      </c>
      <c r="P26" s="179">
        <f>P7+P16+P17+P18+P19+P20+P24+P25</f>
        <v>890558.602705</v>
      </c>
    </row>
    <row r="27" ht="15.75" customHeight="1" spans="1:16">
      <c r="A27" s="200" t="s">
        <v>92</v>
      </c>
      <c r="B27" s="196">
        <f>SUM(B28:B32)</f>
        <v>623113</v>
      </c>
      <c r="C27" s="196">
        <f t="shared" ref="C27:H27" si="4">SUM(C28:C32)</f>
        <v>80409</v>
      </c>
      <c r="D27" s="196">
        <f t="shared" si="4"/>
        <v>0</v>
      </c>
      <c r="E27" s="196">
        <f t="shared" si="1"/>
        <v>42400</v>
      </c>
      <c r="F27" s="196">
        <f t="shared" si="4"/>
        <v>36235</v>
      </c>
      <c r="G27" s="196">
        <f t="shared" si="4"/>
        <v>6165</v>
      </c>
      <c r="H27" s="196">
        <f t="shared" si="4"/>
        <v>122809</v>
      </c>
      <c r="I27" s="212"/>
      <c r="J27" s="220" t="s">
        <v>95</v>
      </c>
      <c r="K27" s="179">
        <f>SUM(K28:K30)</f>
        <v>133700</v>
      </c>
      <c r="L27" s="179">
        <f>SUM(L28:L30)</f>
        <v>0</v>
      </c>
      <c r="M27" s="179">
        <f t="shared" si="2"/>
        <v>-329</v>
      </c>
      <c r="N27" s="179">
        <f>SUM(N28:N30)</f>
        <v>-329</v>
      </c>
      <c r="O27" s="179">
        <f>SUM(O28:O30)</f>
        <v>0</v>
      </c>
      <c r="P27" s="179">
        <f>SUM(P28:P30)</f>
        <v>133371</v>
      </c>
    </row>
    <row r="28" ht="15.75" customHeight="1" spans="1:16">
      <c r="A28" s="195" t="s">
        <v>293</v>
      </c>
      <c r="B28" s="201">
        <v>2047</v>
      </c>
      <c r="C28" s="178">
        <v>2198</v>
      </c>
      <c r="D28" s="178"/>
      <c r="E28" s="201">
        <f t="shared" si="1"/>
        <v>2007</v>
      </c>
      <c r="F28" s="210">
        <v>884</v>
      </c>
      <c r="G28" s="210">
        <v>1123</v>
      </c>
      <c r="H28" s="196">
        <f>C28+E28</f>
        <v>4205</v>
      </c>
      <c r="I28" s="212"/>
      <c r="J28" s="217" t="s">
        <v>294</v>
      </c>
      <c r="K28" s="178">
        <v>0</v>
      </c>
      <c r="L28" s="178">
        <v>0</v>
      </c>
      <c r="M28" s="179">
        <f t="shared" si="2"/>
        <v>0</v>
      </c>
      <c r="N28" s="237"/>
      <c r="O28" s="237"/>
      <c r="P28" s="196">
        <f t="shared" ref="P28:P33" si="5">K28+M28</f>
        <v>0</v>
      </c>
    </row>
    <row r="29" ht="15" customHeight="1" spans="1:16">
      <c r="A29" s="195" t="s">
        <v>295</v>
      </c>
      <c r="B29" s="201">
        <v>0</v>
      </c>
      <c r="C29" s="178">
        <v>0</v>
      </c>
      <c r="D29" s="178"/>
      <c r="E29" s="201">
        <f t="shared" si="1"/>
        <v>0</v>
      </c>
      <c r="F29" s="210"/>
      <c r="G29" s="210"/>
      <c r="H29" s="196">
        <f>C29+E29</f>
        <v>0</v>
      </c>
      <c r="I29" s="212"/>
      <c r="J29" s="217" t="s">
        <v>296</v>
      </c>
      <c r="K29" s="178">
        <v>15000</v>
      </c>
      <c r="L29" s="178">
        <v>0</v>
      </c>
      <c r="M29" s="179">
        <f t="shared" si="2"/>
        <v>0</v>
      </c>
      <c r="N29" s="210"/>
      <c r="O29" s="210"/>
      <c r="P29" s="196">
        <f t="shared" si="5"/>
        <v>15000</v>
      </c>
    </row>
    <row r="30" ht="15" customHeight="1" spans="1:17">
      <c r="A30" s="202" t="s">
        <v>297</v>
      </c>
      <c r="B30" s="201">
        <v>22176</v>
      </c>
      <c r="C30" s="178">
        <v>78211</v>
      </c>
      <c r="D30" s="178"/>
      <c r="E30" s="201">
        <f t="shared" si="1"/>
        <v>1394</v>
      </c>
      <c r="F30" s="210">
        <v>-48</v>
      </c>
      <c r="G30" s="210">
        <v>1442</v>
      </c>
      <c r="H30" s="196">
        <f>C30+E30</f>
        <v>79605</v>
      </c>
      <c r="I30" s="212"/>
      <c r="J30" s="217" t="s">
        <v>298</v>
      </c>
      <c r="K30" s="178">
        <v>118700</v>
      </c>
      <c r="L30" s="178">
        <v>0</v>
      </c>
      <c r="M30" s="178">
        <f t="shared" si="2"/>
        <v>-329</v>
      </c>
      <c r="N30" s="237">
        <f>-239-90</f>
        <v>-329</v>
      </c>
      <c r="O30" s="237"/>
      <c r="P30" s="196">
        <f t="shared" si="5"/>
        <v>118371</v>
      </c>
      <c r="Q30" s="131"/>
    </row>
    <row r="31" spans="1:16">
      <c r="A31" s="202" t="s">
        <v>299</v>
      </c>
      <c r="B31" s="197">
        <v>0</v>
      </c>
      <c r="C31" s="179">
        <v>0</v>
      </c>
      <c r="D31" s="178"/>
      <c r="E31" s="201">
        <f t="shared" si="1"/>
        <v>0</v>
      </c>
      <c r="F31" s="210"/>
      <c r="G31" s="210"/>
      <c r="H31" s="196">
        <f>C31+E31</f>
        <v>0</v>
      </c>
      <c r="I31" s="212"/>
      <c r="J31" s="220" t="s">
        <v>300</v>
      </c>
      <c r="K31" s="179">
        <v>0</v>
      </c>
      <c r="L31" s="178">
        <v>0</v>
      </c>
      <c r="M31" s="179">
        <f t="shared" si="2"/>
        <v>0</v>
      </c>
      <c r="N31" s="238"/>
      <c r="O31" s="238"/>
      <c r="P31" s="196">
        <f t="shared" si="5"/>
        <v>0</v>
      </c>
    </row>
    <row r="32" spans="1:16">
      <c r="A32" s="203" t="s">
        <v>301</v>
      </c>
      <c r="B32" s="196">
        <v>598890</v>
      </c>
      <c r="C32" s="179">
        <v>0</v>
      </c>
      <c r="D32" s="179"/>
      <c r="E32" s="196">
        <f t="shared" si="1"/>
        <v>38999</v>
      </c>
      <c r="F32" s="213">
        <v>35399</v>
      </c>
      <c r="G32" s="213">
        <v>3600</v>
      </c>
      <c r="H32" s="196">
        <f>C32+E32</f>
        <v>38999</v>
      </c>
      <c r="I32" s="221"/>
      <c r="J32" s="222" t="s">
        <v>302</v>
      </c>
      <c r="K32" s="179">
        <v>0</v>
      </c>
      <c r="L32" s="178">
        <v>0</v>
      </c>
      <c r="M32" s="179">
        <f t="shared" si="2"/>
        <v>0</v>
      </c>
      <c r="N32" s="235"/>
      <c r="O32" s="235"/>
      <c r="P32" s="196">
        <f t="shared" si="5"/>
        <v>0</v>
      </c>
    </row>
    <row r="33" s="184" customFormat="1" ht="15.75" customHeight="1" spans="1:16">
      <c r="A33" s="203"/>
      <c r="B33" s="197">
        <v>0</v>
      </c>
      <c r="C33" s="179">
        <v>0</v>
      </c>
      <c r="D33" s="178">
        <v>0</v>
      </c>
      <c r="E33" s="201">
        <f t="shared" si="1"/>
        <v>0</v>
      </c>
      <c r="F33" s="121"/>
      <c r="G33" s="121"/>
      <c r="H33" s="196">
        <v>0</v>
      </c>
      <c r="I33" s="221"/>
      <c r="J33" s="223" t="s">
        <v>229</v>
      </c>
      <c r="K33" s="179">
        <v>1346</v>
      </c>
      <c r="L33" s="178">
        <v>0</v>
      </c>
      <c r="M33" s="179">
        <f t="shared" si="2"/>
        <v>-1346</v>
      </c>
      <c r="N33" s="235">
        <v>-1346</v>
      </c>
      <c r="O33" s="235"/>
      <c r="P33" s="196">
        <f t="shared" si="5"/>
        <v>0</v>
      </c>
    </row>
    <row r="34" ht="27.75" customHeight="1" spans="1:16">
      <c r="A34" s="204" t="s">
        <v>230</v>
      </c>
      <c r="B34" s="196">
        <f>B26+B27</f>
        <v>822191</v>
      </c>
      <c r="C34" s="196">
        <f t="shared" ref="C34:H34" si="6">C26+C27</f>
        <v>983820</v>
      </c>
      <c r="D34" s="196">
        <f t="shared" si="6"/>
        <v>39985</v>
      </c>
      <c r="E34" s="196">
        <f t="shared" si="1"/>
        <v>40110</v>
      </c>
      <c r="F34" s="196">
        <f t="shared" si="6"/>
        <v>36235</v>
      </c>
      <c r="G34" s="196">
        <f t="shared" si="6"/>
        <v>3875</v>
      </c>
      <c r="H34" s="196">
        <f t="shared" si="6"/>
        <v>1023930</v>
      </c>
      <c r="I34" s="212"/>
      <c r="J34" s="219" t="s">
        <v>231</v>
      </c>
      <c r="K34" s="179">
        <f>K26+K27+K31+K33</f>
        <v>983820</v>
      </c>
      <c r="L34" s="179">
        <f>L26+L27+L31+L33</f>
        <v>169874</v>
      </c>
      <c r="M34" s="179">
        <f t="shared" si="2"/>
        <v>40109.602705</v>
      </c>
      <c r="N34" s="179">
        <f>N26+N27+N31+N33</f>
        <v>36234.602705</v>
      </c>
      <c r="O34" s="179">
        <f>O26+O27+O31+O33</f>
        <v>3875</v>
      </c>
      <c r="P34" s="179">
        <f>P26+P27+P31+P33</f>
        <v>1023929.602705</v>
      </c>
    </row>
    <row r="35" ht="15.75" customHeight="1" spans="1:16">
      <c r="A35" s="205"/>
      <c r="B35" s="205"/>
      <c r="C35" s="205"/>
      <c r="D35" s="205"/>
      <c r="E35" s="205"/>
      <c r="F35" s="205"/>
      <c r="G35" s="205"/>
      <c r="H35" s="205"/>
      <c r="I35" s="205"/>
      <c r="J35" s="224"/>
      <c r="K35" s="205"/>
      <c r="L35" s="205"/>
      <c r="M35" s="239"/>
      <c r="N35" s="239"/>
      <c r="O35" s="239"/>
      <c r="P35" s="240"/>
    </row>
    <row r="36" spans="1:16">
      <c r="A36" s="109"/>
      <c r="B36" s="206"/>
      <c r="C36" s="207"/>
      <c r="D36" s="208"/>
      <c r="E36" s="209"/>
      <c r="F36" s="209"/>
      <c r="G36" s="209"/>
      <c r="H36" s="214"/>
      <c r="I36" s="209"/>
      <c r="J36" s="225"/>
      <c r="K36" s="226"/>
      <c r="L36" s="227"/>
      <c r="M36" s="241"/>
      <c r="N36" s="241"/>
      <c r="O36" s="241"/>
      <c r="P36" s="242"/>
    </row>
    <row r="37" spans="1:16">
      <c r="A37" s="109"/>
      <c r="B37" s="209"/>
      <c r="C37" s="207"/>
      <c r="D37" s="208"/>
      <c r="E37" s="209"/>
      <c r="F37" s="209"/>
      <c r="G37" s="209"/>
      <c r="H37" s="214"/>
      <c r="I37" s="209"/>
      <c r="J37" s="225"/>
      <c r="K37" s="226"/>
      <c r="L37" s="227"/>
      <c r="M37" s="241"/>
      <c r="N37" s="241"/>
      <c r="O37" s="241"/>
      <c r="P37" s="242"/>
    </row>
    <row r="38" spans="1:16">
      <c r="A38" s="109"/>
      <c r="B38" s="209"/>
      <c r="C38" s="207"/>
      <c r="D38" s="208"/>
      <c r="E38" s="209"/>
      <c r="F38" s="209"/>
      <c r="G38" s="209"/>
      <c r="H38" s="214"/>
      <c r="I38" s="209"/>
      <c r="J38" s="228"/>
      <c r="K38" s="226"/>
      <c r="L38" s="227"/>
      <c r="M38" s="241"/>
      <c r="N38" s="241"/>
      <c r="O38" s="241"/>
      <c r="P38" s="242"/>
    </row>
    <row r="39" spans="1:16">
      <c r="A39" s="109"/>
      <c r="B39" s="209"/>
      <c r="C39" s="207"/>
      <c r="D39" s="208"/>
      <c r="E39" s="209"/>
      <c r="F39" s="209"/>
      <c r="G39" s="209"/>
      <c r="H39" s="214"/>
      <c r="I39" s="209"/>
      <c r="J39" s="228"/>
      <c r="K39" s="226"/>
      <c r="L39" s="227"/>
      <c r="M39" s="241"/>
      <c r="N39" s="241"/>
      <c r="O39" s="241"/>
      <c r="P39" s="242"/>
    </row>
    <row r="40" spans="1:16">
      <c r="A40" s="109"/>
      <c r="B40" s="209"/>
      <c r="C40" s="207"/>
      <c r="D40" s="208"/>
      <c r="E40" s="209"/>
      <c r="F40" s="209"/>
      <c r="G40" s="209"/>
      <c r="H40" s="214"/>
      <c r="I40" s="209"/>
      <c r="J40" s="228"/>
      <c r="K40" s="226"/>
      <c r="L40" s="227"/>
      <c r="M40" s="241"/>
      <c r="N40" s="241"/>
      <c r="O40" s="241"/>
      <c r="P40" s="242"/>
    </row>
    <row r="41" spans="1:16">
      <c r="A41" s="109"/>
      <c r="B41" s="209"/>
      <c r="C41" s="207"/>
      <c r="D41" s="208"/>
      <c r="E41" s="206"/>
      <c r="F41" s="206"/>
      <c r="G41" s="206"/>
      <c r="H41" s="214"/>
      <c r="I41" s="209"/>
      <c r="J41" s="228"/>
      <c r="K41" s="226"/>
      <c r="L41" s="227"/>
      <c r="M41" s="241"/>
      <c r="N41" s="241"/>
      <c r="O41" s="241"/>
      <c r="P41" s="242"/>
    </row>
    <row r="42" spans="1:16">
      <c r="A42" s="109"/>
      <c r="B42" s="209"/>
      <c r="C42" s="207"/>
      <c r="D42" s="208"/>
      <c r="E42" s="209"/>
      <c r="F42" s="209"/>
      <c r="G42" s="209"/>
      <c r="H42" s="214"/>
      <c r="I42" s="209"/>
      <c r="J42" s="228"/>
      <c r="K42" s="226"/>
      <c r="L42" s="227"/>
      <c r="M42" s="241"/>
      <c r="N42" s="241"/>
      <c r="O42" s="241"/>
      <c r="P42" s="242"/>
    </row>
    <row r="43" spans="1:16">
      <c r="A43" s="109"/>
      <c r="B43" s="209"/>
      <c r="C43" s="207"/>
      <c r="D43" s="208"/>
      <c r="E43" s="209"/>
      <c r="F43" s="209"/>
      <c r="G43" s="209"/>
      <c r="H43" s="214"/>
      <c r="I43" s="209"/>
      <c r="J43" s="109"/>
      <c r="K43" s="207"/>
      <c r="L43" s="208"/>
      <c r="M43" s="243"/>
      <c r="N43" s="243"/>
      <c r="O43" s="243"/>
      <c r="P43" s="214"/>
    </row>
    <row r="44" spans="1:16">
      <c r="A44" s="109"/>
      <c r="B44" s="209"/>
      <c r="C44" s="207"/>
      <c r="D44" s="208"/>
      <c r="E44" s="209"/>
      <c r="F44" s="209"/>
      <c r="G44" s="209"/>
      <c r="H44" s="214"/>
      <c r="I44" s="209"/>
      <c r="J44" s="109"/>
      <c r="K44" s="207"/>
      <c r="L44" s="208"/>
      <c r="M44" s="243"/>
      <c r="N44" s="243"/>
      <c r="O44" s="243"/>
      <c r="P44" s="214"/>
    </row>
    <row r="45" spans="1:16">
      <c r="A45" s="109"/>
      <c r="B45" s="209"/>
      <c r="C45" s="207"/>
      <c r="D45" s="208"/>
      <c r="E45" s="209"/>
      <c r="F45" s="209"/>
      <c r="G45" s="209"/>
      <c r="H45" s="214"/>
      <c r="I45" s="209"/>
      <c r="J45" s="109"/>
      <c r="K45" s="207"/>
      <c r="L45" s="208"/>
      <c r="M45" s="243"/>
      <c r="N45" s="243"/>
      <c r="O45" s="243"/>
      <c r="P45" s="214"/>
    </row>
    <row r="46" spans="1:16">
      <c r="A46" s="109"/>
      <c r="B46" s="209"/>
      <c r="C46" s="207"/>
      <c r="D46" s="208"/>
      <c r="E46" s="209"/>
      <c r="F46" s="209"/>
      <c r="G46" s="209"/>
      <c r="H46" s="214"/>
      <c r="I46" s="209"/>
      <c r="J46" s="109"/>
      <c r="K46" s="207"/>
      <c r="L46" s="208"/>
      <c r="M46" s="243"/>
      <c r="N46" s="243"/>
      <c r="O46" s="243"/>
      <c r="P46" s="214"/>
    </row>
    <row r="47" spans="1:16">
      <c r="A47" s="109"/>
      <c r="B47" s="209"/>
      <c r="C47" s="207"/>
      <c r="D47" s="208"/>
      <c r="E47" s="209"/>
      <c r="F47" s="209"/>
      <c r="G47" s="209"/>
      <c r="H47" s="214"/>
      <c r="I47" s="209"/>
      <c r="J47" s="109"/>
      <c r="K47" s="207"/>
      <c r="L47" s="208"/>
      <c r="M47" s="243"/>
      <c r="N47" s="243"/>
      <c r="O47" s="243"/>
      <c r="P47" s="214"/>
    </row>
    <row r="48" spans="1:16">
      <c r="A48" s="109"/>
      <c r="B48" s="209"/>
      <c r="C48" s="207"/>
      <c r="D48" s="208"/>
      <c r="E48" s="209"/>
      <c r="F48" s="209"/>
      <c r="G48" s="209"/>
      <c r="H48" s="214"/>
      <c r="I48" s="209"/>
      <c r="J48" s="109"/>
      <c r="K48" s="207"/>
      <c r="L48" s="208"/>
      <c r="M48" s="243"/>
      <c r="N48" s="243"/>
      <c r="O48" s="243"/>
      <c r="P48" s="214"/>
    </row>
    <row r="49" spans="1:16">
      <c r="A49" s="109"/>
      <c r="B49" s="209"/>
      <c r="C49" s="207"/>
      <c r="D49" s="208"/>
      <c r="E49" s="209"/>
      <c r="F49" s="209"/>
      <c r="G49" s="209"/>
      <c r="H49" s="214"/>
      <c r="I49" s="209"/>
      <c r="J49" s="109"/>
      <c r="K49" s="207"/>
      <c r="L49" s="208"/>
      <c r="M49" s="243"/>
      <c r="N49" s="243"/>
      <c r="O49" s="243"/>
      <c r="P49" s="214"/>
    </row>
    <row r="50" spans="1:16">
      <c r="A50" s="109"/>
      <c r="B50" s="209">
        <f>SUM(B51:B58)+B61</f>
        <v>0</v>
      </c>
      <c r="C50" s="207"/>
      <c r="D50" s="208"/>
      <c r="E50" s="209"/>
      <c r="F50" s="209"/>
      <c r="G50" s="209"/>
      <c r="H50" s="214"/>
      <c r="I50" s="209"/>
      <c r="J50" s="109"/>
      <c r="K50" s="207"/>
      <c r="L50" s="208"/>
      <c r="M50" s="243"/>
      <c r="N50" s="243"/>
      <c r="O50" s="243"/>
      <c r="P50" s="214"/>
    </row>
    <row r="51" spans="1:16">
      <c r="A51" s="109"/>
      <c r="B51" s="209"/>
      <c r="C51" s="207"/>
      <c r="D51" s="208"/>
      <c r="E51" s="209"/>
      <c r="F51" s="209"/>
      <c r="G51" s="209"/>
      <c r="H51" s="214"/>
      <c r="I51" s="209"/>
      <c r="J51" s="109"/>
      <c r="K51" s="207"/>
      <c r="L51" s="208"/>
      <c r="M51" s="243"/>
      <c r="N51" s="243"/>
      <c r="O51" s="243"/>
      <c r="P51" s="214"/>
    </row>
    <row r="52" spans="1:16">
      <c r="A52" s="109"/>
      <c r="B52" s="209"/>
      <c r="C52" s="207"/>
      <c r="D52" s="208"/>
      <c r="E52" s="209"/>
      <c r="F52" s="209"/>
      <c r="G52" s="209"/>
      <c r="H52" s="214"/>
      <c r="I52" s="209"/>
      <c r="J52" s="109"/>
      <c r="K52" s="207"/>
      <c r="L52" s="208"/>
      <c r="M52" s="243"/>
      <c r="N52" s="243"/>
      <c r="O52" s="243"/>
      <c r="P52" s="214"/>
    </row>
    <row r="53" spans="1:16">
      <c r="A53" s="109"/>
      <c r="B53" s="209"/>
      <c r="C53" s="207"/>
      <c r="D53" s="208"/>
      <c r="E53" s="209"/>
      <c r="F53" s="209"/>
      <c r="G53" s="209"/>
      <c r="H53" s="214"/>
      <c r="I53" s="209"/>
      <c r="J53" s="109"/>
      <c r="K53" s="207"/>
      <c r="L53" s="208"/>
      <c r="M53" s="243"/>
      <c r="N53" s="243"/>
      <c r="O53" s="243"/>
      <c r="P53" s="214"/>
    </row>
    <row r="54" spans="1:16">
      <c r="A54" s="109"/>
      <c r="B54" s="209"/>
      <c r="C54" s="207"/>
      <c r="D54" s="208"/>
      <c r="E54" s="209"/>
      <c r="F54" s="209"/>
      <c r="G54" s="209"/>
      <c r="H54" s="214"/>
      <c r="I54" s="209"/>
      <c r="J54" s="109"/>
      <c r="K54" s="207"/>
      <c r="L54" s="208"/>
      <c r="M54" s="243"/>
      <c r="N54" s="243"/>
      <c r="O54" s="243"/>
      <c r="P54" s="214"/>
    </row>
    <row r="55" spans="1:16">
      <c r="A55" s="109"/>
      <c r="B55" s="209"/>
      <c r="C55" s="207"/>
      <c r="D55" s="208"/>
      <c r="E55" s="209"/>
      <c r="F55" s="209"/>
      <c r="G55" s="209"/>
      <c r="H55" s="214"/>
      <c r="I55" s="209"/>
      <c r="J55" s="109"/>
      <c r="K55" s="207"/>
      <c r="L55" s="208"/>
      <c r="M55" s="243"/>
      <c r="N55" s="243"/>
      <c r="O55" s="243"/>
      <c r="P55" s="214"/>
    </row>
    <row r="56" spans="1:16">
      <c r="A56" s="109"/>
      <c r="B56" s="209"/>
      <c r="C56" s="207"/>
      <c r="D56" s="208"/>
      <c r="E56" s="209"/>
      <c r="F56" s="209"/>
      <c r="G56" s="209"/>
      <c r="H56" s="214"/>
      <c r="I56" s="209"/>
      <c r="J56" s="109"/>
      <c r="K56" s="207"/>
      <c r="L56" s="208"/>
      <c r="M56" s="243"/>
      <c r="N56" s="243"/>
      <c r="O56" s="243"/>
      <c r="P56" s="214"/>
    </row>
    <row r="57" spans="1:16">
      <c r="A57" s="109"/>
      <c r="B57" s="209"/>
      <c r="C57" s="207"/>
      <c r="D57" s="208"/>
      <c r="E57" s="209"/>
      <c r="F57" s="209"/>
      <c r="G57" s="209"/>
      <c r="H57" s="214"/>
      <c r="I57" s="209"/>
      <c r="J57" s="109"/>
      <c r="K57" s="207"/>
      <c r="L57" s="208"/>
      <c r="M57" s="243"/>
      <c r="N57" s="243"/>
      <c r="O57" s="243"/>
      <c r="P57" s="214"/>
    </row>
    <row r="58" spans="1:16">
      <c r="A58" s="109"/>
      <c r="B58" s="209">
        <f>D58+H58</f>
        <v>0</v>
      </c>
      <c r="C58" s="207"/>
      <c r="D58" s="208"/>
      <c r="E58" s="209"/>
      <c r="F58" s="209"/>
      <c r="G58" s="209"/>
      <c r="H58" s="214"/>
      <c r="I58" s="209"/>
      <c r="J58" s="109"/>
      <c r="K58" s="207"/>
      <c r="L58" s="208"/>
      <c r="M58" s="243"/>
      <c r="N58" s="243"/>
      <c r="O58" s="243"/>
      <c r="P58" s="214"/>
    </row>
    <row r="59" spans="1:16">
      <c r="A59" s="109"/>
      <c r="B59" s="209"/>
      <c r="C59" s="207"/>
      <c r="D59" s="208"/>
      <c r="E59" s="209"/>
      <c r="F59" s="209"/>
      <c r="G59" s="209"/>
      <c r="H59" s="214"/>
      <c r="I59" s="209"/>
      <c r="J59" s="109"/>
      <c r="K59" s="207"/>
      <c r="L59" s="208"/>
      <c r="M59" s="243"/>
      <c r="N59" s="243"/>
      <c r="O59" s="243"/>
      <c r="P59" s="214"/>
    </row>
    <row r="60" spans="1:16">
      <c r="A60" s="109"/>
      <c r="B60" s="209"/>
      <c r="C60" s="207"/>
      <c r="D60" s="208"/>
      <c r="E60" s="209"/>
      <c r="F60" s="209"/>
      <c r="G60" s="209"/>
      <c r="H60" s="214"/>
      <c r="I60" s="209"/>
      <c r="J60" s="109"/>
      <c r="K60" s="207"/>
      <c r="L60" s="208"/>
      <c r="M60" s="243"/>
      <c r="N60" s="243"/>
      <c r="O60" s="243"/>
      <c r="P60" s="214"/>
    </row>
    <row r="61" spans="1:16">
      <c r="A61" s="109"/>
      <c r="B61" s="209"/>
      <c r="C61" s="207"/>
      <c r="D61" s="208"/>
      <c r="E61" s="209"/>
      <c r="F61" s="209"/>
      <c r="G61" s="209"/>
      <c r="H61" s="214"/>
      <c r="I61" s="209"/>
      <c r="J61" s="109"/>
      <c r="K61" s="207"/>
      <c r="L61" s="208"/>
      <c r="M61" s="243"/>
      <c r="N61" s="243"/>
      <c r="O61" s="243"/>
      <c r="P61" s="214"/>
    </row>
    <row r="62" spans="1:16">
      <c r="A62" s="109"/>
      <c r="B62" s="209"/>
      <c r="C62" s="207"/>
      <c r="D62" s="208"/>
      <c r="E62" s="209"/>
      <c r="F62" s="209"/>
      <c r="G62" s="209"/>
      <c r="H62" s="214"/>
      <c r="I62" s="209"/>
      <c r="J62" s="109"/>
      <c r="K62" s="207"/>
      <c r="L62" s="208"/>
      <c r="M62" s="243"/>
      <c r="N62" s="243"/>
      <c r="O62" s="243"/>
      <c r="P62" s="214"/>
    </row>
    <row r="63" spans="1:16">
      <c r="A63" s="109"/>
      <c r="B63" s="209"/>
      <c r="C63" s="207"/>
      <c r="D63" s="208"/>
      <c r="E63" s="209"/>
      <c r="F63" s="209"/>
      <c r="G63" s="209"/>
      <c r="H63" s="214"/>
      <c r="I63" s="209"/>
      <c r="J63" s="109"/>
      <c r="K63" s="207"/>
      <c r="L63" s="208"/>
      <c r="M63" s="243"/>
      <c r="N63" s="243"/>
      <c r="O63" s="243"/>
      <c r="P63" s="214"/>
    </row>
    <row r="64" spans="1:16">
      <c r="A64" s="109"/>
      <c r="B64" s="209"/>
      <c r="C64" s="207"/>
      <c r="D64" s="208"/>
      <c r="E64" s="209"/>
      <c r="F64" s="209"/>
      <c r="G64" s="209"/>
      <c r="H64" s="214"/>
      <c r="I64" s="209"/>
      <c r="J64" s="109"/>
      <c r="K64" s="207"/>
      <c r="L64" s="208"/>
      <c r="M64" s="243"/>
      <c r="N64" s="243"/>
      <c r="O64" s="243"/>
      <c r="P64" s="214"/>
    </row>
    <row r="65" spans="1:16">
      <c r="A65" s="109"/>
      <c r="B65" s="209"/>
      <c r="C65" s="207"/>
      <c r="D65" s="208"/>
      <c r="E65" s="209"/>
      <c r="F65" s="209"/>
      <c r="G65" s="209"/>
      <c r="H65" s="214"/>
      <c r="I65" s="209"/>
      <c r="J65" s="109"/>
      <c r="K65" s="207"/>
      <c r="L65" s="208"/>
      <c r="M65" s="243"/>
      <c r="N65" s="243"/>
      <c r="O65" s="243"/>
      <c r="P65" s="214"/>
    </row>
    <row r="66" spans="1:16">
      <c r="A66" s="109"/>
      <c r="B66" s="209"/>
      <c r="C66" s="207"/>
      <c r="D66" s="208"/>
      <c r="E66" s="209"/>
      <c r="F66" s="209"/>
      <c r="G66" s="209"/>
      <c r="H66" s="214"/>
      <c r="I66" s="209"/>
      <c r="J66" s="109"/>
      <c r="K66" s="207"/>
      <c r="L66" s="208"/>
      <c r="M66" s="243"/>
      <c r="N66" s="243"/>
      <c r="O66" s="243"/>
      <c r="P66" s="214"/>
    </row>
    <row r="67" spans="1:16">
      <c r="A67" s="109"/>
      <c r="B67" s="209"/>
      <c r="C67" s="207"/>
      <c r="D67" s="208"/>
      <c r="E67" s="209"/>
      <c r="F67" s="209"/>
      <c r="G67" s="209"/>
      <c r="H67" s="214"/>
      <c r="I67" s="209"/>
      <c r="J67" s="109"/>
      <c r="K67" s="207"/>
      <c r="L67" s="208"/>
      <c r="M67" s="243"/>
      <c r="N67" s="243"/>
      <c r="O67" s="243"/>
      <c r="P67" s="214"/>
    </row>
    <row r="68" spans="1:16">
      <c r="A68" s="109"/>
      <c r="B68" s="209"/>
      <c r="C68" s="207"/>
      <c r="D68" s="208"/>
      <c r="E68" s="209"/>
      <c r="F68" s="209"/>
      <c r="G68" s="209"/>
      <c r="H68" s="214"/>
      <c r="I68" s="209"/>
      <c r="J68" s="109"/>
      <c r="K68" s="207"/>
      <c r="L68" s="208"/>
      <c r="M68" s="243"/>
      <c r="N68" s="243"/>
      <c r="O68" s="243"/>
      <c r="P68" s="214"/>
    </row>
    <row r="69" spans="1:16">
      <c r="A69" s="109"/>
      <c r="B69" s="209"/>
      <c r="C69" s="207"/>
      <c r="D69" s="208"/>
      <c r="E69" s="209"/>
      <c r="F69" s="209"/>
      <c r="G69" s="209"/>
      <c r="H69" s="214"/>
      <c r="I69" s="209"/>
      <c r="J69" s="109"/>
      <c r="K69" s="207"/>
      <c r="L69" s="208"/>
      <c r="M69" s="243"/>
      <c r="N69" s="243"/>
      <c r="O69" s="243"/>
      <c r="P69" s="214"/>
    </row>
    <row r="70" spans="1:16">
      <c r="A70" s="109"/>
      <c r="B70" s="209"/>
      <c r="C70" s="207"/>
      <c r="D70" s="208"/>
      <c r="E70" s="209"/>
      <c r="F70" s="209"/>
      <c r="G70" s="209"/>
      <c r="H70" s="214"/>
      <c r="I70" s="209"/>
      <c r="J70" s="109"/>
      <c r="K70" s="207"/>
      <c r="L70" s="208"/>
      <c r="M70" s="243"/>
      <c r="N70" s="243"/>
      <c r="O70" s="243"/>
      <c r="P70" s="214"/>
    </row>
    <row r="71" spans="1:16">
      <c r="A71" s="109"/>
      <c r="B71" s="209"/>
      <c r="C71" s="207"/>
      <c r="D71" s="208"/>
      <c r="E71" s="209"/>
      <c r="F71" s="209"/>
      <c r="G71" s="209"/>
      <c r="H71" s="214"/>
      <c r="I71" s="209"/>
      <c r="J71" s="109"/>
      <c r="K71" s="207"/>
      <c r="L71" s="208"/>
      <c r="M71" s="244"/>
      <c r="N71" s="244"/>
      <c r="O71" s="244"/>
      <c r="P71" s="207"/>
    </row>
    <row r="72" spans="1:16">
      <c r="A72" s="109"/>
      <c r="B72" s="209"/>
      <c r="C72" s="207"/>
      <c r="D72" s="208"/>
      <c r="E72" s="209"/>
      <c r="F72" s="209"/>
      <c r="G72" s="209"/>
      <c r="H72" s="214"/>
      <c r="I72" s="209"/>
      <c r="J72" s="109"/>
      <c r="K72" s="207"/>
      <c r="L72" s="208"/>
      <c r="M72" s="244"/>
      <c r="N72" s="244"/>
      <c r="O72" s="244"/>
      <c r="P72" s="207"/>
    </row>
    <row r="73" spans="1:16">
      <c r="A73" s="109"/>
      <c r="B73" s="209"/>
      <c r="C73" s="207"/>
      <c r="D73" s="208"/>
      <c r="E73" s="209"/>
      <c r="F73" s="209"/>
      <c r="G73" s="209"/>
      <c r="H73" s="214"/>
      <c r="I73" s="209"/>
      <c r="J73" s="109"/>
      <c r="K73" s="207"/>
      <c r="L73" s="208"/>
      <c r="M73" s="243"/>
      <c r="N73" s="243"/>
      <c r="O73" s="243"/>
      <c r="P73" s="214"/>
    </row>
    <row r="74" spans="1:16">
      <c r="A74" s="109"/>
      <c r="B74" s="209"/>
      <c r="C74" s="207"/>
      <c r="D74" s="208"/>
      <c r="E74" s="209"/>
      <c r="F74" s="209"/>
      <c r="G74" s="209"/>
      <c r="H74" s="214"/>
      <c r="I74" s="209"/>
      <c r="J74" s="109"/>
      <c r="K74" s="207"/>
      <c r="L74" s="208"/>
      <c r="M74" s="243"/>
      <c r="N74" s="243"/>
      <c r="O74" s="243"/>
      <c r="P74" s="214"/>
    </row>
    <row r="75" spans="1:16">
      <c r="A75" s="109"/>
      <c r="B75" s="209"/>
      <c r="C75" s="207"/>
      <c r="D75" s="208"/>
      <c r="E75" s="209"/>
      <c r="F75" s="209"/>
      <c r="G75" s="209"/>
      <c r="H75" s="214"/>
      <c r="I75" s="209"/>
      <c r="J75" s="109"/>
      <c r="K75" s="207"/>
      <c r="L75" s="208"/>
      <c r="M75" s="243"/>
      <c r="N75" s="243"/>
      <c r="O75" s="243"/>
      <c r="P75" s="214"/>
    </row>
    <row r="76" spans="1:16">
      <c r="A76" s="109"/>
      <c r="B76" s="209"/>
      <c r="C76" s="207"/>
      <c r="D76" s="208"/>
      <c r="E76" s="209"/>
      <c r="F76" s="209"/>
      <c r="G76" s="209"/>
      <c r="H76" s="214"/>
      <c r="I76" s="209"/>
      <c r="J76" s="109"/>
      <c r="K76" s="207"/>
      <c r="L76" s="208"/>
      <c r="M76" s="243"/>
      <c r="N76" s="243"/>
      <c r="O76" s="243"/>
      <c r="P76" s="214"/>
    </row>
    <row r="77" spans="1:16">
      <c r="A77" s="109"/>
      <c r="B77" s="209"/>
      <c r="C77" s="207"/>
      <c r="D77" s="208"/>
      <c r="E77" s="209"/>
      <c r="F77" s="209"/>
      <c r="G77" s="209"/>
      <c r="H77" s="214"/>
      <c r="I77" s="209"/>
      <c r="J77" s="109"/>
      <c r="K77" s="207"/>
      <c r="L77" s="208"/>
      <c r="M77" s="243"/>
      <c r="N77" s="243"/>
      <c r="O77" s="243"/>
      <c r="P77" s="214"/>
    </row>
    <row r="78" spans="1:16">
      <c r="A78" s="109"/>
      <c r="B78" s="209"/>
      <c r="C78" s="207"/>
      <c r="D78" s="208"/>
      <c r="E78" s="209"/>
      <c r="F78" s="209"/>
      <c r="G78" s="209"/>
      <c r="H78" s="214"/>
      <c r="I78" s="209"/>
      <c r="J78" s="109"/>
      <c r="K78" s="207"/>
      <c r="L78" s="208"/>
      <c r="M78" s="243"/>
      <c r="N78" s="243"/>
      <c r="O78" s="243"/>
      <c r="P78" s="214"/>
    </row>
    <row r="79" spans="1:16">
      <c r="A79" s="109"/>
      <c r="B79" s="209"/>
      <c r="C79" s="207"/>
      <c r="D79" s="208"/>
      <c r="E79" s="209"/>
      <c r="F79" s="209"/>
      <c r="G79" s="209"/>
      <c r="H79" s="214"/>
      <c r="I79" s="209"/>
      <c r="J79" s="109"/>
      <c r="K79" s="207"/>
      <c r="L79" s="208"/>
      <c r="M79" s="243"/>
      <c r="N79" s="243"/>
      <c r="O79" s="243"/>
      <c r="P79" s="214"/>
    </row>
    <row r="80" spans="1:16">
      <c r="A80" s="109"/>
      <c r="B80" s="209"/>
      <c r="C80" s="207"/>
      <c r="D80" s="208"/>
      <c r="E80" s="209"/>
      <c r="F80" s="209"/>
      <c r="G80" s="209"/>
      <c r="H80" s="214"/>
      <c r="I80" s="209"/>
      <c r="J80" s="109"/>
      <c r="K80" s="207"/>
      <c r="L80" s="208"/>
      <c r="M80" s="243"/>
      <c r="N80" s="243"/>
      <c r="O80" s="243"/>
      <c r="P80" s="214"/>
    </row>
    <row r="81" spans="1:16">
      <c r="A81" s="109"/>
      <c r="B81" s="209"/>
      <c r="C81" s="207"/>
      <c r="D81" s="208"/>
      <c r="E81" s="209"/>
      <c r="F81" s="209"/>
      <c r="G81" s="209"/>
      <c r="H81" s="214"/>
      <c r="I81" s="209"/>
      <c r="J81" s="109"/>
      <c r="K81" s="207"/>
      <c r="L81" s="208"/>
      <c r="M81" s="243"/>
      <c r="N81" s="243"/>
      <c r="O81" s="243"/>
      <c r="P81" s="214"/>
    </row>
    <row r="82" spans="1:16">
      <c r="A82" s="109"/>
      <c r="B82" s="209"/>
      <c r="C82" s="207"/>
      <c r="D82" s="208"/>
      <c r="E82" s="209"/>
      <c r="F82" s="209"/>
      <c r="G82" s="209"/>
      <c r="H82" s="214"/>
      <c r="I82" s="209"/>
      <c r="J82" s="109"/>
      <c r="K82" s="207"/>
      <c r="L82" s="208"/>
      <c r="M82" s="243"/>
      <c r="N82" s="243"/>
      <c r="O82" s="243"/>
      <c r="P82" s="214"/>
    </row>
    <row r="83" spans="1:16">
      <c r="A83" s="109"/>
      <c r="B83" s="209"/>
      <c r="C83" s="207"/>
      <c r="D83" s="208"/>
      <c r="E83" s="209"/>
      <c r="F83" s="209"/>
      <c r="G83" s="209"/>
      <c r="H83" s="214"/>
      <c r="I83" s="209"/>
      <c r="J83" s="109"/>
      <c r="K83" s="207"/>
      <c r="L83" s="208"/>
      <c r="M83" s="243"/>
      <c r="N83" s="243"/>
      <c r="O83" s="243"/>
      <c r="P83" s="214"/>
    </row>
    <row r="84" spans="1:16">
      <c r="A84" s="109"/>
      <c r="B84" s="209"/>
      <c r="C84" s="207"/>
      <c r="D84" s="208"/>
      <c r="E84" s="209"/>
      <c r="F84" s="209"/>
      <c r="G84" s="209"/>
      <c r="H84" s="214"/>
      <c r="I84" s="209"/>
      <c r="J84" s="109"/>
      <c r="K84" s="207"/>
      <c r="L84" s="208"/>
      <c r="M84" s="243"/>
      <c r="N84" s="243"/>
      <c r="O84" s="243"/>
      <c r="P84" s="214"/>
    </row>
    <row r="85" spans="1:16">
      <c r="A85" s="109"/>
      <c r="B85" s="209"/>
      <c r="C85" s="207"/>
      <c r="D85" s="208"/>
      <c r="E85" s="209"/>
      <c r="F85" s="209"/>
      <c r="G85" s="209"/>
      <c r="H85" s="214"/>
      <c r="I85" s="209"/>
      <c r="J85" s="109"/>
      <c r="K85" s="207"/>
      <c r="L85" s="208"/>
      <c r="M85" s="243"/>
      <c r="N85" s="243"/>
      <c r="O85" s="243"/>
      <c r="P85" s="214"/>
    </row>
    <row r="86" spans="1:16">
      <c r="A86" s="109"/>
      <c r="B86" s="209"/>
      <c r="C86" s="207"/>
      <c r="D86" s="208"/>
      <c r="E86" s="209"/>
      <c r="F86" s="209"/>
      <c r="G86" s="209"/>
      <c r="H86" s="214"/>
      <c r="I86" s="209"/>
      <c r="J86" s="109"/>
      <c r="K86" s="207"/>
      <c r="L86" s="208"/>
      <c r="M86" s="243"/>
      <c r="N86" s="243"/>
      <c r="O86" s="243"/>
      <c r="P86" s="214"/>
    </row>
    <row r="87" spans="1:16">
      <c r="A87" s="109"/>
      <c r="B87" s="209"/>
      <c r="C87" s="207"/>
      <c r="D87" s="208"/>
      <c r="E87" s="209"/>
      <c r="F87" s="209"/>
      <c r="G87" s="209"/>
      <c r="H87" s="214"/>
      <c r="I87" s="209"/>
      <c r="J87" s="109"/>
      <c r="K87" s="207"/>
      <c r="L87" s="208"/>
      <c r="M87" s="243"/>
      <c r="N87" s="243"/>
      <c r="O87" s="243"/>
      <c r="P87" s="214"/>
    </row>
    <row r="88" spans="1:16">
      <c r="A88" s="109"/>
      <c r="B88" s="209"/>
      <c r="C88" s="207"/>
      <c r="D88" s="208"/>
      <c r="E88" s="209"/>
      <c r="F88" s="209"/>
      <c r="G88" s="209"/>
      <c r="H88" s="214"/>
      <c r="I88" s="209"/>
      <c r="J88" s="109"/>
      <c r="K88" s="207"/>
      <c r="L88" s="208"/>
      <c r="M88" s="243"/>
      <c r="N88" s="243"/>
      <c r="O88" s="243"/>
      <c r="P88" s="214"/>
    </row>
    <row r="89" spans="1:16">
      <c r="A89" s="109"/>
      <c r="B89" s="209"/>
      <c r="C89" s="207"/>
      <c r="D89" s="208"/>
      <c r="E89" s="209"/>
      <c r="F89" s="209"/>
      <c r="G89" s="209"/>
      <c r="H89" s="214"/>
      <c r="I89" s="209"/>
      <c r="J89" s="109"/>
      <c r="K89" s="207"/>
      <c r="L89" s="208"/>
      <c r="M89" s="243"/>
      <c r="N89" s="243"/>
      <c r="O89" s="243"/>
      <c r="P89" s="214"/>
    </row>
    <row r="90" spans="1:16">
      <c r="A90" s="109"/>
      <c r="B90" s="209"/>
      <c r="C90" s="207"/>
      <c r="D90" s="207"/>
      <c r="E90" s="209"/>
      <c r="F90" s="209"/>
      <c r="G90" s="209"/>
      <c r="H90" s="214"/>
      <c r="I90" s="209"/>
      <c r="J90" s="109"/>
      <c r="K90" s="207"/>
      <c r="L90" s="208"/>
      <c r="M90" s="243"/>
      <c r="N90" s="243"/>
      <c r="O90" s="243"/>
      <c r="P90" s="214"/>
    </row>
    <row r="91" spans="1:16">
      <c r="A91" s="109"/>
      <c r="B91" s="209"/>
      <c r="C91" s="207"/>
      <c r="D91" s="208"/>
      <c r="E91" s="209"/>
      <c r="F91" s="209"/>
      <c r="G91" s="209"/>
      <c r="H91" s="214"/>
      <c r="I91" s="209"/>
      <c r="J91" s="109"/>
      <c r="K91" s="207"/>
      <c r="L91" s="208"/>
      <c r="M91" s="243"/>
      <c r="N91" s="243"/>
      <c r="O91" s="243"/>
      <c r="P91" s="214"/>
    </row>
    <row r="92" spans="1:16">
      <c r="A92" s="109"/>
      <c r="B92" s="209"/>
      <c r="C92" s="207"/>
      <c r="D92" s="208"/>
      <c r="E92" s="209"/>
      <c r="F92" s="209"/>
      <c r="G92" s="209"/>
      <c r="H92" s="214"/>
      <c r="I92" s="209"/>
      <c r="J92" s="109"/>
      <c r="K92" s="207"/>
      <c r="L92" s="208"/>
      <c r="M92" s="243"/>
      <c r="N92" s="243"/>
      <c r="O92" s="243"/>
      <c r="P92" s="214"/>
    </row>
    <row r="93" spans="1:16">
      <c r="A93" s="109"/>
      <c r="B93" s="209"/>
      <c r="C93" s="207"/>
      <c r="D93" s="208"/>
      <c r="E93" s="209"/>
      <c r="F93" s="209"/>
      <c r="G93" s="209"/>
      <c r="H93" s="214"/>
      <c r="I93" s="209"/>
      <c r="J93" s="109"/>
      <c r="K93" s="207"/>
      <c r="L93" s="208"/>
      <c r="M93" s="243"/>
      <c r="N93" s="243"/>
      <c r="O93" s="243"/>
      <c r="P93" s="214"/>
    </row>
    <row r="94" spans="1:1">
      <c r="A94" s="109"/>
    </row>
    <row r="95" spans="1:1">
      <c r="A95" s="109"/>
    </row>
    <row r="96" spans="1:1">
      <c r="A96" s="109"/>
    </row>
    <row r="97" spans="1:1">
      <c r="A97" s="109"/>
    </row>
    <row r="98" hidden="1" spans="1:1">
      <c r="A98" s="109"/>
    </row>
    <row r="99" spans="1:1">
      <c r="A99" s="109"/>
    </row>
    <row r="100" spans="1:1">
      <c r="A100" s="109"/>
    </row>
    <row r="101" spans="1:17">
      <c r="A101" s="109"/>
      <c r="Q101" s="109"/>
    </row>
    <row r="102" spans="1:1">
      <c r="A102" s="109"/>
    </row>
    <row r="103" spans="1:1">
      <c r="A103" s="109"/>
    </row>
    <row r="104" spans="1:1">
      <c r="A104" s="109"/>
    </row>
    <row r="105" spans="1:1">
      <c r="A105" s="109"/>
    </row>
    <row r="106" spans="1:1">
      <c r="A106" s="109"/>
    </row>
    <row r="107" spans="1:1">
      <c r="A107" s="109"/>
    </row>
    <row r="108" spans="1:1">
      <c r="A108" s="109"/>
    </row>
    <row r="109" spans="1:1">
      <c r="A109" s="109"/>
    </row>
    <row r="110" spans="1:1">
      <c r="A110" s="109"/>
    </row>
    <row r="112" spans="1:1">
      <c r="A112" s="109"/>
    </row>
    <row r="115" spans="1:1">
      <c r="A115" s="109"/>
    </row>
    <row r="116" spans="1:1">
      <c r="A116" s="109"/>
    </row>
    <row r="117" spans="1:1">
      <c r="A117" s="109"/>
    </row>
    <row r="138" spans="1:1">
      <c r="A138" s="109"/>
    </row>
    <row r="195" spans="9:9">
      <c r="I195" s="185">
        <v>-280</v>
      </c>
    </row>
    <row r="198" spans="5:9">
      <c r="E198" s="185">
        <v>-480</v>
      </c>
      <c r="I198" s="185">
        <v>-480</v>
      </c>
    </row>
    <row r="199" spans="1:1">
      <c r="A199" s="109" t="s">
        <v>303</v>
      </c>
    </row>
    <row r="200" spans="5:9">
      <c r="E200" s="185">
        <v>-1100</v>
      </c>
      <c r="I200" s="185">
        <v>-1100</v>
      </c>
    </row>
    <row r="216" customHeight="1"/>
    <row r="237" spans="1:1">
      <c r="A237" s="245"/>
    </row>
  </sheetData>
  <mergeCells count="16">
    <mergeCell ref="A2:P2"/>
    <mergeCell ref="C3:J3"/>
    <mergeCell ref="A4:I4"/>
    <mergeCell ref="J4:P4"/>
    <mergeCell ref="E5:G5"/>
    <mergeCell ref="M5:O5"/>
    <mergeCell ref="A5:A6"/>
    <mergeCell ref="B5:B6"/>
    <mergeCell ref="C5:C6"/>
    <mergeCell ref="D5:D6"/>
    <mergeCell ref="H5:H6"/>
    <mergeCell ref="I5:I6"/>
    <mergeCell ref="J5:J6"/>
    <mergeCell ref="K5:K6"/>
    <mergeCell ref="L5:L6"/>
    <mergeCell ref="P5:P6"/>
  </mergeCells>
  <printOptions horizontalCentered="1"/>
  <pageMargins left="0.786805555555556" right="0.786805555555556" top="0.629166666666667" bottom="0.590277777777778" header="0.118055555555556" footer="0.393055555555556"/>
  <pageSetup paperSize="8" scale="77" orientation="landscape" horizontalDpi="600"/>
  <headerFooter alignWithMargins="0" scaleWithDoc="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showZeros="0" view="pageBreakPreview" zoomScaleNormal="100" zoomScaleSheetLayoutView="100" workbookViewId="0">
      <selection activeCell="I51" sqref="I51"/>
    </sheetView>
  </sheetViews>
  <sheetFormatPr defaultColWidth="9" defaultRowHeight="14.25"/>
  <cols>
    <col min="1" max="1" width="29.3583333333333" style="158" customWidth="1"/>
    <col min="2" max="2" width="9.875" style="158" customWidth="1"/>
    <col min="3" max="3" width="13" style="158" customWidth="1"/>
    <col min="4" max="4" width="8.125" style="158" customWidth="1"/>
    <col min="5" max="8" width="10.75" style="158" customWidth="1"/>
    <col min="9" max="9" width="41.6083333333333" style="158" customWidth="1"/>
    <col min="10" max="10" width="10.875" style="158" customWidth="1"/>
    <col min="11" max="11" width="6" style="158" customWidth="1"/>
    <col min="12" max="14" width="8.75" style="158" customWidth="1"/>
    <col min="15" max="15" width="11" style="158" customWidth="1"/>
    <col min="16" max="16384" width="9" style="158"/>
  </cols>
  <sheetData>
    <row r="1" ht="20.25" spans="1:15">
      <c r="A1" s="159" t="s">
        <v>304</v>
      </c>
      <c r="B1" s="160"/>
      <c r="C1" s="161"/>
      <c r="D1" s="161"/>
      <c r="E1" s="161"/>
      <c r="F1" s="161"/>
      <c r="G1" s="161"/>
      <c r="H1" s="161"/>
      <c r="I1" s="161"/>
      <c r="J1" s="161"/>
      <c r="K1" s="161"/>
      <c r="L1" s="161"/>
      <c r="M1" s="161"/>
      <c r="N1" s="161"/>
      <c r="O1" s="182"/>
    </row>
    <row r="2" ht="37.5" customHeight="1" spans="1:15">
      <c r="A2" s="108" t="s">
        <v>305</v>
      </c>
      <c r="B2" s="108"/>
      <c r="C2" s="108"/>
      <c r="D2" s="108"/>
      <c r="E2" s="108"/>
      <c r="F2" s="108"/>
      <c r="G2" s="108"/>
      <c r="H2" s="108"/>
      <c r="I2" s="108"/>
      <c r="J2" s="108"/>
      <c r="K2" s="108"/>
      <c r="L2" s="108"/>
      <c r="M2" s="108"/>
      <c r="N2" s="108"/>
      <c r="O2" s="108"/>
    </row>
    <row r="3" ht="27.75" customHeight="1" spans="1:15">
      <c r="A3" s="109" t="s">
        <v>234</v>
      </c>
      <c r="B3" s="106"/>
      <c r="C3" s="162" t="s">
        <v>3</v>
      </c>
      <c r="D3" s="162"/>
      <c r="E3" s="162"/>
      <c r="F3" s="162"/>
      <c r="G3" s="162"/>
      <c r="H3" s="162"/>
      <c r="I3" s="162"/>
      <c r="J3" s="162"/>
      <c r="K3" s="106"/>
      <c r="L3" s="106"/>
      <c r="M3" s="106"/>
      <c r="N3" s="106"/>
      <c r="O3" s="106" t="s">
        <v>4</v>
      </c>
    </row>
    <row r="4" s="156" customFormat="1" ht="18" customHeight="1" spans="1:15">
      <c r="A4" s="163" t="s">
        <v>306</v>
      </c>
      <c r="B4" s="164"/>
      <c r="C4" s="164"/>
      <c r="D4" s="164"/>
      <c r="E4" s="164"/>
      <c r="F4" s="164"/>
      <c r="G4" s="164"/>
      <c r="H4" s="171"/>
      <c r="I4" s="163" t="s">
        <v>307</v>
      </c>
      <c r="J4" s="164"/>
      <c r="K4" s="164"/>
      <c r="L4" s="164"/>
      <c r="M4" s="164"/>
      <c r="N4" s="164"/>
      <c r="O4" s="171"/>
    </row>
    <row r="5" s="156" customFormat="1" ht="18" customHeight="1" spans="1:15">
      <c r="A5" s="165" t="s">
        <v>308</v>
      </c>
      <c r="B5" s="115" t="s">
        <v>235</v>
      </c>
      <c r="C5" s="115" t="s">
        <v>9</v>
      </c>
      <c r="D5" s="115" t="s">
        <v>10</v>
      </c>
      <c r="E5" s="111" t="s">
        <v>11</v>
      </c>
      <c r="F5" s="111"/>
      <c r="G5" s="111"/>
      <c r="H5" s="172" t="s">
        <v>12</v>
      </c>
      <c r="I5" s="165" t="s">
        <v>308</v>
      </c>
      <c r="J5" s="115" t="s">
        <v>9</v>
      </c>
      <c r="K5" s="115" t="s">
        <v>10</v>
      </c>
      <c r="L5" s="173" t="s">
        <v>11</v>
      </c>
      <c r="M5" s="173"/>
      <c r="N5" s="173"/>
      <c r="O5" s="115" t="s">
        <v>12</v>
      </c>
    </row>
    <row r="6" s="156" customFormat="1" ht="41.25" customHeight="1" spans="1:15">
      <c r="A6" s="165"/>
      <c r="B6" s="115"/>
      <c r="C6" s="115"/>
      <c r="D6" s="115"/>
      <c r="E6" s="173" t="s">
        <v>236</v>
      </c>
      <c r="F6" s="174" t="s">
        <v>237</v>
      </c>
      <c r="G6" s="174" t="s">
        <v>238</v>
      </c>
      <c r="H6" s="175"/>
      <c r="I6" s="165"/>
      <c r="J6" s="115"/>
      <c r="K6" s="115"/>
      <c r="L6" s="173" t="s">
        <v>236</v>
      </c>
      <c r="M6" s="174" t="s">
        <v>237</v>
      </c>
      <c r="N6" s="174" t="s">
        <v>238</v>
      </c>
      <c r="O6" s="115"/>
    </row>
    <row r="7" s="156" customFormat="1" ht="18" customHeight="1" spans="1:15">
      <c r="A7" s="149" t="s">
        <v>309</v>
      </c>
      <c r="B7" s="166">
        <v>643</v>
      </c>
      <c r="C7" s="166">
        <v>1202</v>
      </c>
      <c r="D7" s="167">
        <v>0</v>
      </c>
      <c r="E7" s="166">
        <f>F7+G7</f>
        <v>0</v>
      </c>
      <c r="F7" s="166"/>
      <c r="G7" s="166"/>
      <c r="H7" s="168">
        <f>C7+E7</f>
        <v>1202</v>
      </c>
      <c r="I7" s="124" t="s">
        <v>310</v>
      </c>
      <c r="J7" s="166">
        <v>0</v>
      </c>
      <c r="K7" s="167"/>
      <c r="L7" s="166">
        <v>0</v>
      </c>
      <c r="M7" s="166"/>
      <c r="N7" s="166"/>
      <c r="O7" s="168">
        <f t="shared" ref="O7:O14" si="0">J7+L7</f>
        <v>0</v>
      </c>
    </row>
    <row r="8" s="156" customFormat="1" ht="18" customHeight="1" spans="1:15">
      <c r="A8" s="149" t="s">
        <v>311</v>
      </c>
      <c r="B8" s="166">
        <v>13000</v>
      </c>
      <c r="C8" s="166">
        <v>928</v>
      </c>
      <c r="D8" s="167">
        <v>0</v>
      </c>
      <c r="E8" s="166">
        <f>F8+G8</f>
        <v>-928</v>
      </c>
      <c r="F8" s="166">
        <v>-928</v>
      </c>
      <c r="G8" s="166"/>
      <c r="H8" s="168">
        <f t="shared" ref="H8:H17" si="1">C8+E8</f>
        <v>0</v>
      </c>
      <c r="I8" s="124" t="s">
        <v>312</v>
      </c>
      <c r="J8" s="166">
        <v>0</v>
      </c>
      <c r="K8" s="167"/>
      <c r="L8" s="166">
        <v>0</v>
      </c>
      <c r="M8" s="166"/>
      <c r="N8" s="166"/>
      <c r="O8" s="168">
        <f t="shared" si="0"/>
        <v>0</v>
      </c>
    </row>
    <row r="9" s="156" customFormat="1" ht="18" customHeight="1" spans="1:15">
      <c r="A9" s="149" t="s">
        <v>313</v>
      </c>
      <c r="B9" s="166">
        <v>954</v>
      </c>
      <c r="C9" s="166">
        <v>0</v>
      </c>
      <c r="D9" s="167">
        <v>0</v>
      </c>
      <c r="E9" s="166">
        <f>F9+G9</f>
        <v>0</v>
      </c>
      <c r="F9" s="166"/>
      <c r="G9" s="166"/>
      <c r="H9" s="168">
        <f t="shared" si="1"/>
        <v>0</v>
      </c>
      <c r="I9" s="124" t="s">
        <v>314</v>
      </c>
      <c r="J9" s="166">
        <f t="shared" ref="J9:N9" si="2">SUM(J10:J14)</f>
        <v>1477.5</v>
      </c>
      <c r="K9" s="166">
        <f t="shared" si="2"/>
        <v>0</v>
      </c>
      <c r="L9" s="166">
        <f t="shared" si="2"/>
        <v>-912</v>
      </c>
      <c r="M9" s="166">
        <f t="shared" si="2"/>
        <v>-928</v>
      </c>
      <c r="N9" s="166">
        <f t="shared" si="2"/>
        <v>16</v>
      </c>
      <c r="O9" s="168">
        <f t="shared" si="0"/>
        <v>565.5</v>
      </c>
    </row>
    <row r="10" s="156" customFormat="1" ht="18" customHeight="1" spans="1:15">
      <c r="A10" s="149" t="s">
        <v>315</v>
      </c>
      <c r="B10" s="166">
        <v>40</v>
      </c>
      <c r="C10" s="166">
        <v>0</v>
      </c>
      <c r="D10" s="167">
        <v>0</v>
      </c>
      <c r="E10" s="166">
        <f>F10+G10</f>
        <v>0</v>
      </c>
      <c r="F10" s="166"/>
      <c r="G10" s="166"/>
      <c r="H10" s="168">
        <f t="shared" si="1"/>
        <v>0</v>
      </c>
      <c r="I10" s="177" t="s">
        <v>316</v>
      </c>
      <c r="J10" s="166">
        <v>200</v>
      </c>
      <c r="K10" s="167"/>
      <c r="L10" s="166">
        <f>M10+N10</f>
        <v>16</v>
      </c>
      <c r="M10" s="166"/>
      <c r="N10" s="166">
        <v>16</v>
      </c>
      <c r="O10" s="168">
        <f t="shared" si="0"/>
        <v>216</v>
      </c>
    </row>
    <row r="11" s="156" customFormat="1" ht="18" customHeight="1" spans="1:15">
      <c r="A11" s="149" t="s">
        <v>317</v>
      </c>
      <c r="B11" s="166">
        <v>298</v>
      </c>
      <c r="C11" s="166">
        <v>0</v>
      </c>
      <c r="D11" s="167">
        <v>0</v>
      </c>
      <c r="E11" s="166">
        <f>F11+G11</f>
        <v>0</v>
      </c>
      <c r="F11" s="166"/>
      <c r="G11" s="166"/>
      <c r="H11" s="168">
        <f t="shared" si="1"/>
        <v>0</v>
      </c>
      <c r="I11" s="124" t="s">
        <v>318</v>
      </c>
      <c r="J11" s="166">
        <v>0</v>
      </c>
      <c r="K11" s="167"/>
      <c r="L11" s="166">
        <f>M11+N11</f>
        <v>0</v>
      </c>
      <c r="M11" s="166"/>
      <c r="N11" s="166"/>
      <c r="O11" s="168">
        <f t="shared" si="0"/>
        <v>0</v>
      </c>
    </row>
    <row r="12" s="156" customFormat="1" ht="18" customHeight="1" spans="1:15">
      <c r="A12" s="165"/>
      <c r="B12" s="166">
        <v>0</v>
      </c>
      <c r="C12" s="166">
        <v>0</v>
      </c>
      <c r="D12" s="167">
        <v>0</v>
      </c>
      <c r="E12" s="166">
        <v>0</v>
      </c>
      <c r="F12" s="166"/>
      <c r="G12" s="166"/>
      <c r="H12" s="168">
        <f t="shared" si="1"/>
        <v>0</v>
      </c>
      <c r="I12" s="124" t="s">
        <v>319</v>
      </c>
      <c r="J12" s="166">
        <v>0</v>
      </c>
      <c r="K12" s="167"/>
      <c r="L12" s="166">
        <f>M12+N12</f>
        <v>0</v>
      </c>
      <c r="M12" s="166"/>
      <c r="N12" s="166"/>
      <c r="O12" s="168">
        <f t="shared" si="0"/>
        <v>0</v>
      </c>
    </row>
    <row r="13" s="156" customFormat="1" ht="18" customHeight="1" spans="1:15">
      <c r="A13" s="165"/>
      <c r="B13" s="166">
        <v>0</v>
      </c>
      <c r="C13" s="166">
        <v>0</v>
      </c>
      <c r="D13" s="167">
        <v>0</v>
      </c>
      <c r="E13" s="166">
        <v>0</v>
      </c>
      <c r="F13" s="166"/>
      <c r="G13" s="166"/>
      <c r="H13" s="168">
        <f t="shared" si="1"/>
        <v>0</v>
      </c>
      <c r="I13" s="124" t="s">
        <v>320</v>
      </c>
      <c r="J13" s="166">
        <v>0</v>
      </c>
      <c r="K13" s="167"/>
      <c r="L13" s="166">
        <f>M13+N13</f>
        <v>0</v>
      </c>
      <c r="M13" s="166"/>
      <c r="N13" s="166"/>
      <c r="O13" s="168">
        <f t="shared" si="0"/>
        <v>0</v>
      </c>
    </row>
    <row r="14" s="156" customFormat="1" ht="18" customHeight="1" spans="1:15">
      <c r="A14" s="165"/>
      <c r="B14" s="166">
        <v>0</v>
      </c>
      <c r="C14" s="166">
        <v>0</v>
      </c>
      <c r="D14" s="167">
        <v>0</v>
      </c>
      <c r="E14" s="166">
        <v>0</v>
      </c>
      <c r="F14" s="166"/>
      <c r="G14" s="166"/>
      <c r="H14" s="168">
        <f t="shared" si="1"/>
        <v>0</v>
      </c>
      <c r="I14" s="124" t="s">
        <v>321</v>
      </c>
      <c r="J14" s="166">
        <v>1277.5</v>
      </c>
      <c r="K14" s="167"/>
      <c r="L14" s="166">
        <f>M14+N14</f>
        <v>-928</v>
      </c>
      <c r="M14" s="166">
        <v>-928</v>
      </c>
      <c r="N14" s="166"/>
      <c r="O14" s="168">
        <f t="shared" si="0"/>
        <v>349.5</v>
      </c>
    </row>
    <row r="15" s="156" customFormat="1" ht="18" customHeight="1" spans="1:15">
      <c r="A15" s="165"/>
      <c r="B15" s="166">
        <v>0</v>
      </c>
      <c r="C15" s="166">
        <v>0</v>
      </c>
      <c r="D15" s="167">
        <v>0</v>
      </c>
      <c r="E15" s="166">
        <v>0</v>
      </c>
      <c r="F15" s="166"/>
      <c r="G15" s="166"/>
      <c r="H15" s="168">
        <f t="shared" si="1"/>
        <v>0</v>
      </c>
      <c r="I15" s="124"/>
      <c r="J15" s="166">
        <v>0</v>
      </c>
      <c r="K15" s="167"/>
      <c r="L15" s="166">
        <v>0</v>
      </c>
      <c r="M15" s="166"/>
      <c r="N15" s="166"/>
      <c r="O15" s="168">
        <v>0</v>
      </c>
    </row>
    <row r="16" s="156" customFormat="1" ht="18" customHeight="1" spans="1:15">
      <c r="A16" s="165"/>
      <c r="B16" s="166">
        <v>0</v>
      </c>
      <c r="C16" s="166">
        <v>0</v>
      </c>
      <c r="D16" s="167">
        <v>0</v>
      </c>
      <c r="E16" s="166">
        <v>0</v>
      </c>
      <c r="F16" s="166"/>
      <c r="G16" s="166"/>
      <c r="H16" s="168">
        <f t="shared" si="1"/>
        <v>0</v>
      </c>
      <c r="I16" s="124"/>
      <c r="J16" s="166">
        <v>0</v>
      </c>
      <c r="K16" s="124"/>
      <c r="L16" s="166">
        <v>0</v>
      </c>
      <c r="M16" s="166"/>
      <c r="N16" s="166"/>
      <c r="O16" s="168">
        <v>0</v>
      </c>
    </row>
    <row r="17" s="156" customFormat="1" ht="18" customHeight="1" spans="1:15">
      <c r="A17" s="165"/>
      <c r="B17" s="166">
        <v>0</v>
      </c>
      <c r="C17" s="166">
        <v>0</v>
      </c>
      <c r="D17" s="167">
        <v>0</v>
      </c>
      <c r="E17" s="166">
        <v>0</v>
      </c>
      <c r="F17" s="166"/>
      <c r="G17" s="166"/>
      <c r="H17" s="168">
        <f t="shared" si="1"/>
        <v>0</v>
      </c>
      <c r="I17" s="178"/>
      <c r="J17" s="166">
        <v>0</v>
      </c>
      <c r="K17" s="178"/>
      <c r="L17" s="166">
        <v>0</v>
      </c>
      <c r="M17" s="166"/>
      <c r="N17" s="166"/>
      <c r="O17" s="168">
        <v>0</v>
      </c>
    </row>
    <row r="18" s="157" customFormat="1" ht="18" customHeight="1" spans="1:15">
      <c r="A18" s="129" t="s">
        <v>322</v>
      </c>
      <c r="B18" s="168">
        <f t="shared" ref="B18:H18" si="3">SUM(B7:B11)</f>
        <v>14935</v>
      </c>
      <c r="C18" s="168">
        <f t="shared" si="3"/>
        <v>2130</v>
      </c>
      <c r="D18" s="168">
        <f t="shared" si="3"/>
        <v>0</v>
      </c>
      <c r="E18" s="168">
        <f t="shared" si="3"/>
        <v>-928</v>
      </c>
      <c r="F18" s="168">
        <f t="shared" si="3"/>
        <v>-928</v>
      </c>
      <c r="G18" s="168">
        <f t="shared" si="3"/>
        <v>0</v>
      </c>
      <c r="H18" s="168">
        <f t="shared" si="3"/>
        <v>1202</v>
      </c>
      <c r="I18" s="179" t="s">
        <v>323</v>
      </c>
      <c r="J18" s="168">
        <f t="shared" ref="J18:O18" si="4">J7+J9</f>
        <v>1477.5</v>
      </c>
      <c r="K18" s="168">
        <f t="shared" si="4"/>
        <v>0</v>
      </c>
      <c r="L18" s="168">
        <f t="shared" si="4"/>
        <v>-912</v>
      </c>
      <c r="M18" s="168">
        <f t="shared" si="4"/>
        <v>-928</v>
      </c>
      <c r="N18" s="168">
        <f t="shared" si="4"/>
        <v>16</v>
      </c>
      <c r="O18" s="168">
        <f t="shared" si="4"/>
        <v>565.5</v>
      </c>
    </row>
    <row r="19" s="156" customFormat="1" ht="18" customHeight="1" spans="1:15">
      <c r="A19" s="169" t="s">
        <v>92</v>
      </c>
      <c r="B19" s="168">
        <f>B20+B21</f>
        <v>156</v>
      </c>
      <c r="C19" s="168">
        <f>C20+C21</f>
        <v>0</v>
      </c>
      <c r="D19" s="168"/>
      <c r="E19" s="168">
        <f>E20+E21</f>
        <v>160</v>
      </c>
      <c r="F19" s="168">
        <f>F20+F21</f>
        <v>144</v>
      </c>
      <c r="G19" s="168">
        <f>G20+G21</f>
        <v>16</v>
      </c>
      <c r="H19" s="168">
        <f>H20+H21</f>
        <v>160</v>
      </c>
      <c r="I19" s="180" t="s">
        <v>95</v>
      </c>
      <c r="J19" s="168">
        <f t="shared" ref="J19:O19" si="5">SUM(J20:J22)</f>
        <v>652</v>
      </c>
      <c r="K19" s="168">
        <f t="shared" si="5"/>
        <v>0</v>
      </c>
      <c r="L19" s="168">
        <f t="shared" si="5"/>
        <v>144</v>
      </c>
      <c r="M19" s="168">
        <f t="shared" si="5"/>
        <v>144</v>
      </c>
      <c r="N19" s="168">
        <f t="shared" si="5"/>
        <v>0</v>
      </c>
      <c r="O19" s="168">
        <f t="shared" si="5"/>
        <v>796</v>
      </c>
    </row>
    <row r="20" s="156" customFormat="1" ht="18" customHeight="1" spans="1:15">
      <c r="A20" s="149" t="s">
        <v>324</v>
      </c>
      <c r="B20" s="166">
        <v>152</v>
      </c>
      <c r="C20" s="166">
        <v>0</v>
      </c>
      <c r="D20" s="167"/>
      <c r="E20" s="168">
        <f>F20+G20</f>
        <v>148</v>
      </c>
      <c r="F20" s="166">
        <v>144</v>
      </c>
      <c r="G20" s="166">
        <v>4</v>
      </c>
      <c r="H20" s="168">
        <f>C20+E20</f>
        <v>148</v>
      </c>
      <c r="I20" s="124" t="s">
        <v>298</v>
      </c>
      <c r="J20" s="166">
        <v>652</v>
      </c>
      <c r="K20" s="167"/>
      <c r="L20" s="166">
        <f>M20+N20</f>
        <v>0</v>
      </c>
      <c r="M20" s="166"/>
      <c r="N20" s="166"/>
      <c r="O20" s="168">
        <f>J20+L20</f>
        <v>652</v>
      </c>
    </row>
    <row r="21" s="156" customFormat="1" ht="18" customHeight="1" spans="1:15">
      <c r="A21" s="149" t="s">
        <v>325</v>
      </c>
      <c r="B21" s="166">
        <v>4</v>
      </c>
      <c r="C21" s="166">
        <v>0</v>
      </c>
      <c r="D21" s="167"/>
      <c r="E21" s="168">
        <f>F21+G21</f>
        <v>12</v>
      </c>
      <c r="F21" s="166"/>
      <c r="G21" s="166">
        <v>12</v>
      </c>
      <c r="H21" s="168">
        <f>C21+E21</f>
        <v>12</v>
      </c>
      <c r="I21" s="124" t="s">
        <v>326</v>
      </c>
      <c r="J21" s="166">
        <v>0</v>
      </c>
      <c r="K21" s="167"/>
      <c r="L21" s="166">
        <f>M21+N21</f>
        <v>0</v>
      </c>
      <c r="M21" s="166"/>
      <c r="N21" s="166"/>
      <c r="O21" s="168">
        <f>J21+L21</f>
        <v>0</v>
      </c>
    </row>
    <row r="22" s="157" customFormat="1" ht="18" customHeight="1" spans="1:15">
      <c r="A22" s="149"/>
      <c r="B22" s="166"/>
      <c r="C22" s="166"/>
      <c r="D22" s="167"/>
      <c r="E22" s="168"/>
      <c r="F22" s="166"/>
      <c r="G22" s="166"/>
      <c r="H22" s="168"/>
      <c r="I22" s="124" t="s">
        <v>296</v>
      </c>
      <c r="J22" s="166"/>
      <c r="K22" s="167"/>
      <c r="L22" s="166">
        <f>M22+N22</f>
        <v>144</v>
      </c>
      <c r="M22" s="166">
        <v>144</v>
      </c>
      <c r="N22" s="166"/>
      <c r="O22" s="168">
        <f>J22+L22</f>
        <v>144</v>
      </c>
    </row>
    <row r="23" spans="1:15">
      <c r="A23" s="129" t="s">
        <v>327</v>
      </c>
      <c r="B23" s="168">
        <f>B18+B19</f>
        <v>15091</v>
      </c>
      <c r="C23" s="168">
        <f>C18+C19</f>
        <v>2130</v>
      </c>
      <c r="D23" s="168">
        <f>D18+D19</f>
        <v>0</v>
      </c>
      <c r="E23" s="168">
        <f>E18+E19</f>
        <v>-768</v>
      </c>
      <c r="F23" s="168">
        <f>F18+F19</f>
        <v>-784</v>
      </c>
      <c r="G23" s="168">
        <v>16</v>
      </c>
      <c r="H23" s="168">
        <f>H18+H19</f>
        <v>1362</v>
      </c>
      <c r="I23" s="179" t="s">
        <v>328</v>
      </c>
      <c r="J23" s="168">
        <f t="shared" ref="J23:O23" si="6">J18+J19</f>
        <v>2129.5</v>
      </c>
      <c r="K23" s="168">
        <f t="shared" si="6"/>
        <v>0</v>
      </c>
      <c r="L23" s="168">
        <f t="shared" si="6"/>
        <v>-768</v>
      </c>
      <c r="M23" s="168">
        <f t="shared" si="6"/>
        <v>-784</v>
      </c>
      <c r="N23" s="168">
        <f t="shared" si="6"/>
        <v>16</v>
      </c>
      <c r="O23" s="168">
        <f t="shared" si="6"/>
        <v>1361.5</v>
      </c>
    </row>
    <row r="24" spans="9:15">
      <c r="I24" s="181"/>
      <c r="O24" s="183">
        <v>0</v>
      </c>
    </row>
    <row r="25" spans="1:2">
      <c r="A25" s="170"/>
      <c r="B25" s="170"/>
    </row>
    <row r="29" spans="5:7">
      <c r="E29" s="176"/>
      <c r="F29" s="176"/>
      <c r="G29" s="176"/>
    </row>
  </sheetData>
  <mergeCells count="15">
    <mergeCell ref="A2:O2"/>
    <mergeCell ref="C3:J3"/>
    <mergeCell ref="A4:H4"/>
    <mergeCell ref="I4:O4"/>
    <mergeCell ref="E5:G5"/>
    <mergeCell ref="L5:N5"/>
    <mergeCell ref="A5:A6"/>
    <mergeCell ref="B5:B6"/>
    <mergeCell ref="C5:C6"/>
    <mergeCell ref="D5:D6"/>
    <mergeCell ref="H5:H6"/>
    <mergeCell ref="I5:I6"/>
    <mergeCell ref="J5:J6"/>
    <mergeCell ref="K5:K6"/>
    <mergeCell ref="O5:O6"/>
  </mergeCells>
  <printOptions horizontalCentered="1"/>
  <pageMargins left="0.196527777777778" right="0" top="1.02291666666667" bottom="0.590277777777778" header="0.118055555555556" footer="0.393055555555556"/>
  <pageSetup paperSize="8" scale="87" orientation="landscape" horizontalDpi="600"/>
  <headerFooter alignWithMargins="0" scaleWithDoc="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0"/>
  <sheetViews>
    <sheetView showZeros="0" view="pageBreakPreview" zoomScaleNormal="90" zoomScaleSheetLayoutView="100" workbookViewId="0">
      <pane ySplit="7" topLeftCell="A8" activePane="bottomLeft" state="frozen"/>
      <selection/>
      <selection pane="bottomLeft" activeCell="I51" sqref="I51"/>
    </sheetView>
  </sheetViews>
  <sheetFormatPr defaultColWidth="9" defaultRowHeight="14.25"/>
  <cols>
    <col min="1" max="1" width="45.5333333333333" style="106" customWidth="1"/>
    <col min="2" max="2" width="12.375" style="106" customWidth="1"/>
    <col min="3" max="3" width="12.25" style="106" customWidth="1"/>
    <col min="4" max="4" width="11.625" style="106" customWidth="1"/>
    <col min="5" max="5" width="10.375" style="106" customWidth="1"/>
    <col min="6" max="6" width="11.5" style="106" customWidth="1"/>
    <col min="7" max="7" width="51.9416666666667" style="106" customWidth="1"/>
    <col min="8" max="8" width="14.25" style="106" customWidth="1"/>
    <col min="9" max="9" width="12.5" style="106" customWidth="1"/>
    <col min="10" max="10" width="12.25" style="106" customWidth="1"/>
    <col min="11" max="11" width="10.875" style="106" customWidth="1"/>
    <col min="12" max="12" width="12.125" style="106" customWidth="1"/>
    <col min="13" max="13" width="24.25" style="106" customWidth="1"/>
    <col min="14" max="14" width="19" style="106" customWidth="1"/>
    <col min="15" max="16384" width="9" style="106"/>
  </cols>
  <sheetData>
    <row r="1" ht="20.25" spans="1:3">
      <c r="A1" s="107" t="s">
        <v>329</v>
      </c>
      <c r="B1" s="107"/>
      <c r="C1" s="107"/>
    </row>
    <row r="2" ht="40.5" customHeight="1" spans="1:12">
      <c r="A2" s="108" t="s">
        <v>330</v>
      </c>
      <c r="B2" s="108"/>
      <c r="C2" s="108"/>
      <c r="D2" s="108"/>
      <c r="E2" s="108"/>
      <c r="F2" s="108"/>
      <c r="G2" s="108"/>
      <c r="H2" s="108"/>
      <c r="I2" s="108"/>
      <c r="J2" s="108"/>
      <c r="K2" s="108"/>
      <c r="L2" s="108"/>
    </row>
    <row r="3" spans="1:12">
      <c r="A3" s="109" t="s">
        <v>234</v>
      </c>
      <c r="B3" s="109"/>
      <c r="C3" s="109"/>
      <c r="E3" s="131"/>
      <c r="F3" s="106" t="s">
        <v>3</v>
      </c>
      <c r="L3" s="106" t="s">
        <v>4</v>
      </c>
    </row>
    <row r="4" ht="20.25" customHeight="1" spans="1:12">
      <c r="A4" s="110" t="s">
        <v>331</v>
      </c>
      <c r="B4" s="111"/>
      <c r="C4" s="111"/>
      <c r="D4" s="111"/>
      <c r="E4" s="111"/>
      <c r="F4" s="140"/>
      <c r="G4" s="129" t="s">
        <v>332</v>
      </c>
      <c r="H4" s="129"/>
      <c r="I4" s="129"/>
      <c r="J4" s="129"/>
      <c r="K4" s="129"/>
      <c r="L4" s="129"/>
    </row>
    <row r="5" ht="12.75" customHeight="1" spans="1:12">
      <c r="A5" s="112" t="s">
        <v>333</v>
      </c>
      <c r="B5" s="113" t="s">
        <v>235</v>
      </c>
      <c r="C5" s="114" t="s">
        <v>10</v>
      </c>
      <c r="D5" s="115" t="s">
        <v>9</v>
      </c>
      <c r="E5" s="115" t="s">
        <v>11</v>
      </c>
      <c r="F5" s="115" t="s">
        <v>12</v>
      </c>
      <c r="G5" s="112" t="s">
        <v>333</v>
      </c>
      <c r="H5" s="113" t="s">
        <v>235</v>
      </c>
      <c r="I5" s="114" t="s">
        <v>10</v>
      </c>
      <c r="J5" s="153" t="s">
        <v>9</v>
      </c>
      <c r="K5" s="153" t="s">
        <v>11</v>
      </c>
      <c r="L5" s="153" t="s">
        <v>12</v>
      </c>
    </row>
    <row r="6" ht="12.75" customHeight="1" spans="1:12">
      <c r="A6" s="112"/>
      <c r="B6" s="116"/>
      <c r="C6" s="117"/>
      <c r="D6" s="115" t="s">
        <v>334</v>
      </c>
      <c r="E6" s="115"/>
      <c r="F6" s="115"/>
      <c r="G6" s="112"/>
      <c r="H6" s="116"/>
      <c r="I6" s="117"/>
      <c r="J6" s="153"/>
      <c r="K6" s="153"/>
      <c r="L6" s="153"/>
    </row>
    <row r="7" ht="12.75" customHeight="1" spans="1:12">
      <c r="A7" s="112"/>
      <c r="B7" s="118"/>
      <c r="C7" s="119"/>
      <c r="D7" s="115" t="s">
        <v>334</v>
      </c>
      <c r="E7" s="115"/>
      <c r="F7" s="115"/>
      <c r="G7" s="112"/>
      <c r="H7" s="118"/>
      <c r="I7" s="119"/>
      <c r="J7" s="153"/>
      <c r="K7" s="153"/>
      <c r="L7" s="153"/>
    </row>
    <row r="8" ht="18.75" customHeight="1" spans="1:13">
      <c r="A8" s="120" t="s">
        <v>335</v>
      </c>
      <c r="B8" s="121">
        <f>B9+B15+B21+B26</f>
        <v>899030</v>
      </c>
      <c r="C8" s="121">
        <f>C9+C15+C21+C26</f>
        <v>498263</v>
      </c>
      <c r="D8" s="121">
        <f>D9+D15+D21+D26</f>
        <v>946102</v>
      </c>
      <c r="E8" s="121">
        <f>E9+E15+E21+E26</f>
        <v>1908</v>
      </c>
      <c r="F8" s="121">
        <f>F9+F15+F21+F26</f>
        <v>948010</v>
      </c>
      <c r="G8" s="141" t="s">
        <v>336</v>
      </c>
      <c r="H8" s="142">
        <f>H9+H13+H17+H21</f>
        <v>853708</v>
      </c>
      <c r="I8" s="142">
        <f>I9+I13+I17+I21</f>
        <v>553731</v>
      </c>
      <c r="J8" s="142">
        <f>J9+J13+J17+J21</f>
        <v>936323</v>
      </c>
      <c r="K8" s="142">
        <f>K9+K13+K17+K21</f>
        <v>672</v>
      </c>
      <c r="L8" s="142">
        <f>L9+L13+L17+L21</f>
        <v>936995</v>
      </c>
      <c r="M8" s="131"/>
    </row>
    <row r="9" ht="18.75" customHeight="1" spans="1:13">
      <c r="A9" s="122" t="s">
        <v>337</v>
      </c>
      <c r="B9" s="123">
        <f>SUM(B10:B14)</f>
        <v>63323</v>
      </c>
      <c r="C9" s="123">
        <f>SUM(C10:C14)</f>
        <v>37883</v>
      </c>
      <c r="D9" s="123">
        <f>SUM(D10:D14)</f>
        <v>63435</v>
      </c>
      <c r="E9" s="123">
        <f>SUM(E10:E14)</f>
        <v>1184</v>
      </c>
      <c r="F9" s="123">
        <f>SUM(F10:F14)</f>
        <v>64619</v>
      </c>
      <c r="G9" s="143" t="s">
        <v>338</v>
      </c>
      <c r="H9" s="124">
        <f>SUM(H10:H12)</f>
        <v>58889</v>
      </c>
      <c r="I9" s="124">
        <f>SUM(I10:I12)</f>
        <v>39943</v>
      </c>
      <c r="J9" s="124">
        <f>SUM(J10:J12)</f>
        <v>61542</v>
      </c>
      <c r="K9" s="124">
        <f>SUM(K10:K12)</f>
        <v>532</v>
      </c>
      <c r="L9" s="124">
        <f>SUM(L10:L12)</f>
        <v>62074</v>
      </c>
      <c r="M9" s="154"/>
    </row>
    <row r="10" ht="18.75" customHeight="1" spans="1:13">
      <c r="A10" s="122" t="s">
        <v>339</v>
      </c>
      <c r="B10" s="123">
        <v>40949</v>
      </c>
      <c r="C10" s="124">
        <v>28139</v>
      </c>
      <c r="D10" s="124">
        <v>39850</v>
      </c>
      <c r="E10" s="124">
        <v>1500</v>
      </c>
      <c r="F10" s="124">
        <v>41350</v>
      </c>
      <c r="G10" s="143" t="s">
        <v>340</v>
      </c>
      <c r="H10" s="124">
        <v>56635</v>
      </c>
      <c r="I10" s="124">
        <v>39587</v>
      </c>
      <c r="J10" s="124">
        <v>61292</v>
      </c>
      <c r="K10" s="124">
        <v>30</v>
      </c>
      <c r="L10" s="124">
        <v>61322</v>
      </c>
      <c r="M10" s="154"/>
    </row>
    <row r="11" ht="18.75" customHeight="1" spans="1:13">
      <c r="A11" s="122" t="s">
        <v>341</v>
      </c>
      <c r="B11" s="123">
        <v>108</v>
      </c>
      <c r="C11" s="124">
        <v>148</v>
      </c>
      <c r="D11" s="124">
        <v>155</v>
      </c>
      <c r="E11" s="124">
        <v>22</v>
      </c>
      <c r="F11" s="124">
        <v>177</v>
      </c>
      <c r="G11" s="143" t="s">
        <v>342</v>
      </c>
      <c r="H11" s="124">
        <v>2208</v>
      </c>
      <c r="I11" s="124">
        <v>329</v>
      </c>
      <c r="J11" s="124">
        <v>210</v>
      </c>
      <c r="K11" s="124">
        <v>500</v>
      </c>
      <c r="L11" s="124">
        <v>710</v>
      </c>
      <c r="M11" s="155"/>
    </row>
    <row r="12" ht="18.75" customHeight="1" spans="1:12">
      <c r="A12" s="125" t="s">
        <v>343</v>
      </c>
      <c r="B12" s="123">
        <v>18708</v>
      </c>
      <c r="C12" s="124">
        <v>8855</v>
      </c>
      <c r="D12" s="124">
        <v>22760</v>
      </c>
      <c r="E12" s="124">
        <v>-1340</v>
      </c>
      <c r="F12" s="124">
        <v>21420</v>
      </c>
      <c r="G12" s="144" t="s">
        <v>344</v>
      </c>
      <c r="H12" s="124">
        <v>46</v>
      </c>
      <c r="I12" s="124">
        <v>27</v>
      </c>
      <c r="J12" s="124">
        <v>40</v>
      </c>
      <c r="K12" s="124">
        <v>2</v>
      </c>
      <c r="L12" s="124">
        <v>42</v>
      </c>
    </row>
    <row r="13" ht="18.75" customHeight="1" spans="1:12">
      <c r="A13" s="125" t="s">
        <v>345</v>
      </c>
      <c r="B13" s="123">
        <v>640</v>
      </c>
      <c r="C13" s="124">
        <v>721</v>
      </c>
      <c r="D13" s="124">
        <v>660</v>
      </c>
      <c r="E13" s="124">
        <v>982</v>
      </c>
      <c r="F13" s="124">
        <v>1642</v>
      </c>
      <c r="G13" s="143" t="s">
        <v>346</v>
      </c>
      <c r="H13" s="124">
        <f>SUM(H14:H16)</f>
        <v>228406</v>
      </c>
      <c r="I13" s="124">
        <f>SUM(I14:I16)</f>
        <v>158404</v>
      </c>
      <c r="J13" s="124">
        <f>SUM(J14:J16)</f>
        <v>272338</v>
      </c>
      <c r="K13" s="124">
        <f>SUM(K14:K16)</f>
        <v>0</v>
      </c>
      <c r="L13" s="124">
        <f>SUM(L14:L16)</f>
        <v>272338</v>
      </c>
    </row>
    <row r="14" ht="18.75" customHeight="1" spans="1:14">
      <c r="A14" s="125" t="s">
        <v>347</v>
      </c>
      <c r="B14" s="123">
        <v>2918</v>
      </c>
      <c r="C14" s="124">
        <v>20</v>
      </c>
      <c r="D14" s="124">
        <v>10</v>
      </c>
      <c r="E14" s="124">
        <v>20</v>
      </c>
      <c r="F14" s="124">
        <v>30</v>
      </c>
      <c r="G14" s="143" t="s">
        <v>348</v>
      </c>
      <c r="H14" s="124">
        <v>224379</v>
      </c>
      <c r="I14" s="124">
        <v>156498</v>
      </c>
      <c r="J14" s="124">
        <v>263233</v>
      </c>
      <c r="K14" s="124">
        <v>0</v>
      </c>
      <c r="L14" s="124">
        <v>263233</v>
      </c>
      <c r="M14" s="154"/>
      <c r="N14" s="154"/>
    </row>
    <row r="15" ht="18.75" customHeight="1" spans="1:13">
      <c r="A15" s="122" t="s">
        <v>349</v>
      </c>
      <c r="B15" s="123">
        <f>SUM(B16:B20)</f>
        <v>257003</v>
      </c>
      <c r="C15" s="123">
        <f>SUM(C16:C20)</f>
        <v>175851</v>
      </c>
      <c r="D15" s="123">
        <f>SUM(D16:D20)</f>
        <v>276820</v>
      </c>
      <c r="E15" s="123">
        <f>SUM(E16:E20)</f>
        <v>0</v>
      </c>
      <c r="F15" s="123">
        <f>SUM(F16:F20)</f>
        <v>276820</v>
      </c>
      <c r="G15" s="143" t="s">
        <v>342</v>
      </c>
      <c r="H15" s="124">
        <v>1032</v>
      </c>
      <c r="I15" s="124">
        <v>878</v>
      </c>
      <c r="J15" s="124">
        <v>1095</v>
      </c>
      <c r="K15" s="124">
        <v>0</v>
      </c>
      <c r="L15" s="124">
        <v>1095</v>
      </c>
      <c r="M15" s="155"/>
    </row>
    <row r="16" ht="18.75" customHeight="1" spans="1:12">
      <c r="A16" s="122" t="s">
        <v>339</v>
      </c>
      <c r="B16" s="123">
        <v>242230</v>
      </c>
      <c r="C16" s="124">
        <v>164170</v>
      </c>
      <c r="D16" s="124">
        <v>262200</v>
      </c>
      <c r="E16" s="124">
        <v>0</v>
      </c>
      <c r="F16" s="124">
        <v>262200</v>
      </c>
      <c r="G16" s="145" t="s">
        <v>344</v>
      </c>
      <c r="H16" s="124">
        <v>2995</v>
      </c>
      <c r="I16" s="124">
        <v>1028</v>
      </c>
      <c r="J16" s="124">
        <v>8010</v>
      </c>
      <c r="K16" s="124">
        <v>0</v>
      </c>
      <c r="L16" s="124">
        <v>8010</v>
      </c>
    </row>
    <row r="17" ht="18.75" customHeight="1" spans="1:12">
      <c r="A17" s="125" t="s">
        <v>343</v>
      </c>
      <c r="B17" s="123">
        <v>18</v>
      </c>
      <c r="C17" s="124">
        <v>510</v>
      </c>
      <c r="D17" s="124">
        <v>0</v>
      </c>
      <c r="E17" s="124">
        <v>0</v>
      </c>
      <c r="F17" s="124">
        <v>0</v>
      </c>
      <c r="G17" s="143" t="s">
        <v>350</v>
      </c>
      <c r="H17" s="124">
        <f>SUM(H18:H20)</f>
        <v>564378</v>
      </c>
      <c r="I17" s="124">
        <f>SUM(I18:I20)</f>
        <v>353939</v>
      </c>
      <c r="J17" s="124">
        <f>SUM(J18:J20)</f>
        <v>600218</v>
      </c>
      <c r="K17" s="124">
        <f>SUM(K18:K20)</f>
        <v>0</v>
      </c>
      <c r="L17" s="124">
        <f>SUM(L18:L20)</f>
        <v>600218</v>
      </c>
    </row>
    <row r="18" ht="18.75" customHeight="1" spans="1:12">
      <c r="A18" s="122" t="s">
        <v>341</v>
      </c>
      <c r="B18" s="123">
        <v>4933</v>
      </c>
      <c r="C18" s="124">
        <v>4429</v>
      </c>
      <c r="D18" s="124">
        <v>5400</v>
      </c>
      <c r="E18" s="124">
        <v>0</v>
      </c>
      <c r="F18" s="124">
        <v>5400</v>
      </c>
      <c r="G18" s="143" t="s">
        <v>348</v>
      </c>
      <c r="H18" s="124">
        <v>501394</v>
      </c>
      <c r="I18" s="124">
        <v>353937</v>
      </c>
      <c r="J18" s="124">
        <v>540500</v>
      </c>
      <c r="K18" s="124">
        <v>-5000</v>
      </c>
      <c r="L18" s="124">
        <v>535500</v>
      </c>
    </row>
    <row r="19" ht="18.75" customHeight="1" spans="1:13">
      <c r="A19" s="125" t="s">
        <v>347</v>
      </c>
      <c r="B19" s="123">
        <v>8622</v>
      </c>
      <c r="C19" s="124">
        <v>5678</v>
      </c>
      <c r="D19" s="124">
        <v>8050</v>
      </c>
      <c r="E19" s="124">
        <v>0</v>
      </c>
      <c r="F19" s="124">
        <v>8050</v>
      </c>
      <c r="G19" s="143" t="s">
        <v>351</v>
      </c>
      <c r="H19" s="124">
        <v>61763</v>
      </c>
      <c r="I19" s="124">
        <v>0</v>
      </c>
      <c r="J19" s="124">
        <v>59648</v>
      </c>
      <c r="K19" s="124">
        <v>5000</v>
      </c>
      <c r="L19" s="124">
        <v>64648</v>
      </c>
      <c r="M19" s="131"/>
    </row>
    <row r="20" ht="18.75" customHeight="1" spans="1:12">
      <c r="A20" s="125" t="s">
        <v>345</v>
      </c>
      <c r="B20" s="123">
        <v>1200</v>
      </c>
      <c r="C20" s="124">
        <v>1064</v>
      </c>
      <c r="D20" s="124">
        <v>1170</v>
      </c>
      <c r="E20" s="124">
        <v>0</v>
      </c>
      <c r="F20" s="124">
        <v>1170</v>
      </c>
      <c r="G20" s="145" t="s">
        <v>344</v>
      </c>
      <c r="H20" s="124">
        <v>1221</v>
      </c>
      <c r="I20" s="124">
        <v>2</v>
      </c>
      <c r="J20" s="124">
        <v>70</v>
      </c>
      <c r="K20" s="124">
        <v>0</v>
      </c>
      <c r="L20" s="124">
        <v>70</v>
      </c>
    </row>
    <row r="21" ht="18.75" customHeight="1" spans="1:12">
      <c r="A21" s="126" t="s">
        <v>352</v>
      </c>
      <c r="B21" s="123">
        <f>SUM(B22:B25)</f>
        <v>576661</v>
      </c>
      <c r="C21" s="123">
        <f>SUM(C22:C25)</f>
        <v>283562</v>
      </c>
      <c r="D21" s="123">
        <f>SUM(D22:D25)</f>
        <v>602667</v>
      </c>
      <c r="E21" s="123">
        <f>SUM(E22:E25)</f>
        <v>0</v>
      </c>
      <c r="F21" s="123">
        <f>SUM(F22:F25)</f>
        <v>602667</v>
      </c>
      <c r="G21" s="146" t="s">
        <v>353</v>
      </c>
      <c r="H21" s="124">
        <f>SUM(H22:H25)</f>
        <v>2035</v>
      </c>
      <c r="I21" s="124">
        <f>SUM(I22:I25)</f>
        <v>1445</v>
      </c>
      <c r="J21" s="124">
        <f>SUM(J22:J25)</f>
        <v>2225</v>
      </c>
      <c r="K21" s="124">
        <f>SUM(K22:K25)</f>
        <v>140</v>
      </c>
      <c r="L21" s="124">
        <f>SUM(L22:L25)</f>
        <v>2365</v>
      </c>
    </row>
    <row r="22" ht="18.75" customHeight="1" spans="1:12">
      <c r="A22" s="122" t="s">
        <v>339</v>
      </c>
      <c r="B22" s="123">
        <v>197553</v>
      </c>
      <c r="C22" s="124">
        <v>41767</v>
      </c>
      <c r="D22" s="124">
        <v>223626</v>
      </c>
      <c r="E22" s="124">
        <v>7100</v>
      </c>
      <c r="F22" s="124">
        <v>230726</v>
      </c>
      <c r="G22" s="146" t="s">
        <v>354</v>
      </c>
      <c r="H22" s="124">
        <v>1870</v>
      </c>
      <c r="I22" s="124">
        <v>1318</v>
      </c>
      <c r="J22" s="124">
        <v>2055</v>
      </c>
      <c r="K22" s="124">
        <v>130</v>
      </c>
      <c r="L22" s="124">
        <v>2185</v>
      </c>
    </row>
    <row r="23" ht="18.75" customHeight="1" spans="1:12">
      <c r="A23" s="122" t="s">
        <v>341</v>
      </c>
      <c r="B23" s="123">
        <v>5120</v>
      </c>
      <c r="C23" s="124">
        <v>2672</v>
      </c>
      <c r="D23" s="124">
        <v>5000</v>
      </c>
      <c r="E23" s="124">
        <v>0</v>
      </c>
      <c r="F23" s="124">
        <v>5000</v>
      </c>
      <c r="G23" s="146" t="s">
        <v>355</v>
      </c>
      <c r="H23" s="124">
        <v>123</v>
      </c>
      <c r="I23" s="124">
        <v>106</v>
      </c>
      <c r="J23" s="124">
        <v>142</v>
      </c>
      <c r="K23" s="124">
        <v>8</v>
      </c>
      <c r="L23" s="124">
        <v>150</v>
      </c>
    </row>
    <row r="24" ht="18.75" customHeight="1" spans="1:12">
      <c r="A24" s="125" t="s">
        <v>343</v>
      </c>
      <c r="B24" s="123">
        <v>369863</v>
      </c>
      <c r="C24" s="124">
        <v>235539</v>
      </c>
      <c r="D24" s="124">
        <v>370041</v>
      </c>
      <c r="E24" s="124">
        <v>-7100</v>
      </c>
      <c r="F24" s="124">
        <v>362941</v>
      </c>
      <c r="G24" s="146" t="s">
        <v>356</v>
      </c>
      <c r="H24" s="147">
        <v>28</v>
      </c>
      <c r="I24" s="124">
        <v>21</v>
      </c>
      <c r="J24" s="124">
        <v>28</v>
      </c>
      <c r="K24" s="124">
        <v>2</v>
      </c>
      <c r="L24" s="124">
        <v>30</v>
      </c>
    </row>
    <row r="25" ht="18.75" customHeight="1" spans="1:12">
      <c r="A25" s="125" t="s">
        <v>347</v>
      </c>
      <c r="B25" s="123">
        <v>4125</v>
      </c>
      <c r="C25" s="124">
        <v>3584</v>
      </c>
      <c r="D25" s="124">
        <v>4000</v>
      </c>
      <c r="E25" s="124">
        <v>0</v>
      </c>
      <c r="F25" s="124">
        <v>4000</v>
      </c>
      <c r="G25" s="148" t="s">
        <v>344</v>
      </c>
      <c r="H25" s="124">
        <v>14</v>
      </c>
      <c r="I25" s="124">
        <v>0</v>
      </c>
      <c r="J25" s="124">
        <v>0</v>
      </c>
      <c r="K25" s="124">
        <v>0</v>
      </c>
      <c r="L25" s="124">
        <v>0</v>
      </c>
    </row>
    <row r="26" ht="18.75" customHeight="1" spans="1:12">
      <c r="A26" s="126" t="s">
        <v>357</v>
      </c>
      <c r="B26" s="123">
        <f>SUM(B27:B32)</f>
        <v>2043</v>
      </c>
      <c r="C26" s="123">
        <f>SUM(C27:C32)</f>
        <v>967</v>
      </c>
      <c r="D26" s="123">
        <f>SUM(D27:D32)</f>
        <v>3180</v>
      </c>
      <c r="E26" s="123">
        <f>SUM(E27:E32)</f>
        <v>724</v>
      </c>
      <c r="F26" s="123">
        <f>SUM(F27:F32)</f>
        <v>3904</v>
      </c>
      <c r="G26" s="149"/>
      <c r="H26" s="124"/>
      <c r="I26" s="124">
        <v>0</v>
      </c>
      <c r="J26" s="124">
        <v>0</v>
      </c>
      <c r="K26" s="124">
        <v>0</v>
      </c>
      <c r="L26" s="124">
        <v>0</v>
      </c>
    </row>
    <row r="27" ht="18.75" customHeight="1" spans="1:12">
      <c r="A27" s="122" t="s">
        <v>339</v>
      </c>
      <c r="B27" s="123">
        <v>892</v>
      </c>
      <c r="C27" s="124">
        <v>855</v>
      </c>
      <c r="D27" s="124">
        <v>850</v>
      </c>
      <c r="E27" s="124">
        <v>180</v>
      </c>
      <c r="F27" s="124">
        <v>1030</v>
      </c>
      <c r="G27" s="149"/>
      <c r="H27" s="124"/>
      <c r="I27" s="124">
        <v>0</v>
      </c>
      <c r="J27" s="124">
        <v>0</v>
      </c>
      <c r="K27" s="124">
        <v>0</v>
      </c>
      <c r="L27" s="124">
        <v>0</v>
      </c>
    </row>
    <row r="28" ht="18.75" customHeight="1" spans="1:12">
      <c r="A28" s="125" t="s">
        <v>343</v>
      </c>
      <c r="B28" s="123">
        <v>1000</v>
      </c>
      <c r="C28" s="124">
        <v>50</v>
      </c>
      <c r="D28" s="124">
        <v>2165</v>
      </c>
      <c r="E28" s="124">
        <v>547</v>
      </c>
      <c r="F28" s="124">
        <v>2712</v>
      </c>
      <c r="G28" s="149"/>
      <c r="H28" s="124"/>
      <c r="I28" s="124">
        <v>0</v>
      </c>
      <c r="J28" s="124">
        <v>0</v>
      </c>
      <c r="K28" s="124">
        <v>0</v>
      </c>
      <c r="L28" s="124">
        <v>0</v>
      </c>
    </row>
    <row r="29" ht="18.75" customHeight="1" spans="1:12">
      <c r="A29" s="122" t="s">
        <v>341</v>
      </c>
      <c r="B29" s="123">
        <v>26</v>
      </c>
      <c r="C29" s="124">
        <v>11</v>
      </c>
      <c r="D29" s="124">
        <v>26</v>
      </c>
      <c r="E29" s="124">
        <v>-10</v>
      </c>
      <c r="F29" s="124">
        <v>16</v>
      </c>
      <c r="G29" s="149"/>
      <c r="H29" s="124"/>
      <c r="I29" s="124">
        <v>0</v>
      </c>
      <c r="J29" s="124">
        <v>0</v>
      </c>
      <c r="K29" s="124">
        <v>0</v>
      </c>
      <c r="L29" s="124">
        <v>0</v>
      </c>
    </row>
    <row r="30" ht="18.75" customHeight="1" spans="1:12">
      <c r="A30" s="125" t="s">
        <v>358</v>
      </c>
      <c r="B30" s="123">
        <v>76</v>
      </c>
      <c r="C30" s="124">
        <v>0</v>
      </c>
      <c r="D30" s="124">
        <v>89</v>
      </c>
      <c r="E30" s="124">
        <v>0</v>
      </c>
      <c r="F30" s="124">
        <v>89</v>
      </c>
      <c r="G30" s="149"/>
      <c r="H30" s="124"/>
      <c r="I30" s="124">
        <v>0</v>
      </c>
      <c r="J30" s="124">
        <v>0</v>
      </c>
      <c r="K30" s="124">
        <v>0</v>
      </c>
      <c r="L30" s="124">
        <v>0</v>
      </c>
    </row>
    <row r="31" ht="18.75" customHeight="1" spans="1:12">
      <c r="A31" s="125" t="s">
        <v>345</v>
      </c>
      <c r="B31" s="123">
        <v>2</v>
      </c>
      <c r="C31" s="124">
        <v>5</v>
      </c>
      <c r="D31" s="124">
        <v>0</v>
      </c>
      <c r="E31" s="124">
        <v>7</v>
      </c>
      <c r="F31" s="124">
        <v>7</v>
      </c>
      <c r="G31" s="150"/>
      <c r="H31" s="151"/>
      <c r="I31" s="124">
        <v>0</v>
      </c>
      <c r="J31" s="124">
        <v>0</v>
      </c>
      <c r="K31" s="124">
        <v>0</v>
      </c>
      <c r="L31" s="124">
        <v>0</v>
      </c>
    </row>
    <row r="32" ht="18.75" customHeight="1" spans="1:12">
      <c r="A32" s="125" t="s">
        <v>347</v>
      </c>
      <c r="B32" s="123">
        <v>47</v>
      </c>
      <c r="C32" s="124">
        <v>46</v>
      </c>
      <c r="D32" s="124">
        <v>50</v>
      </c>
      <c r="E32" s="124">
        <v>0</v>
      </c>
      <c r="F32" s="124">
        <v>50</v>
      </c>
      <c r="G32" s="143"/>
      <c r="H32" s="124"/>
      <c r="I32" s="124">
        <v>0</v>
      </c>
      <c r="J32" s="124">
        <v>0</v>
      </c>
      <c r="K32" s="124">
        <v>0</v>
      </c>
      <c r="L32" s="124">
        <v>0</v>
      </c>
    </row>
    <row r="33" ht="18.75" customHeight="1" spans="1:12">
      <c r="A33" s="120" t="s">
        <v>359</v>
      </c>
      <c r="B33" s="127">
        <f>SUM(B34:B37)</f>
        <v>757554</v>
      </c>
      <c r="C33" s="127">
        <f>SUM(C34:C37)</f>
        <v>11388</v>
      </c>
      <c r="D33" s="127">
        <f>SUM(D34:D37)</f>
        <v>808919</v>
      </c>
      <c r="E33" s="127">
        <f>SUM(E34:E37)</f>
        <v>-776</v>
      </c>
      <c r="F33" s="127">
        <f>SUM(F34:F37)</f>
        <v>808143</v>
      </c>
      <c r="G33" s="152" t="s">
        <v>360</v>
      </c>
      <c r="H33" s="142">
        <f>SUM(H34:H37)</f>
        <v>802876</v>
      </c>
      <c r="I33" s="142">
        <f>SUM(I34:I37)</f>
        <v>12649</v>
      </c>
      <c r="J33" s="142">
        <f>SUM(J34:J37)</f>
        <v>818698</v>
      </c>
      <c r="K33" s="142">
        <f>SUM(K34:K37)</f>
        <v>460</v>
      </c>
      <c r="L33" s="142">
        <f>SUM(L34:L37)</f>
        <v>819158</v>
      </c>
    </row>
    <row r="34" ht="18.75" customHeight="1" spans="1:12">
      <c r="A34" s="122" t="s">
        <v>361</v>
      </c>
      <c r="B34" s="128">
        <v>11530</v>
      </c>
      <c r="C34" s="124">
        <v>6792</v>
      </c>
      <c r="D34" s="124">
        <v>13317</v>
      </c>
      <c r="E34" s="124">
        <v>88</v>
      </c>
      <c r="F34" s="124">
        <v>13405</v>
      </c>
      <c r="G34" s="143" t="s">
        <v>362</v>
      </c>
      <c r="H34" s="124">
        <v>15964</v>
      </c>
      <c r="I34" s="124">
        <v>8531</v>
      </c>
      <c r="J34" s="124">
        <v>15210</v>
      </c>
      <c r="K34" s="124">
        <v>740</v>
      </c>
      <c r="L34" s="124">
        <v>15950</v>
      </c>
    </row>
    <row r="35" ht="18.75" customHeight="1" spans="1:12">
      <c r="A35" s="122" t="s">
        <v>363</v>
      </c>
      <c r="B35" s="128">
        <v>310109</v>
      </c>
      <c r="C35" s="124">
        <v>0</v>
      </c>
      <c r="D35" s="124">
        <v>328373</v>
      </c>
      <c r="E35" s="124">
        <v>0</v>
      </c>
      <c r="F35" s="124">
        <v>328373</v>
      </c>
      <c r="G35" s="143" t="s">
        <v>364</v>
      </c>
      <c r="H35" s="124">
        <v>338706</v>
      </c>
      <c r="I35" s="124">
        <v>0</v>
      </c>
      <c r="J35" s="124">
        <v>332855</v>
      </c>
      <c r="K35" s="124">
        <v>0</v>
      </c>
      <c r="L35" s="124">
        <v>332855</v>
      </c>
    </row>
    <row r="36" ht="18.75" customHeight="1" spans="1:13">
      <c r="A36" s="122" t="s">
        <v>365</v>
      </c>
      <c r="B36" s="128">
        <v>431327</v>
      </c>
      <c r="C36" s="124">
        <v>0</v>
      </c>
      <c r="D36" s="124">
        <v>461769</v>
      </c>
      <c r="E36" s="124">
        <v>0</v>
      </c>
      <c r="F36" s="124">
        <v>461769</v>
      </c>
      <c r="G36" s="150" t="s">
        <v>366</v>
      </c>
      <c r="H36" s="124">
        <v>443610</v>
      </c>
      <c r="I36" s="124">
        <v>0</v>
      </c>
      <c r="J36" s="124">
        <v>464218</v>
      </c>
      <c r="K36" s="124">
        <v>0</v>
      </c>
      <c r="L36" s="124">
        <v>464218</v>
      </c>
      <c r="M36" s="131"/>
    </row>
    <row r="37" ht="21.95" customHeight="1" spans="1:12">
      <c r="A37" s="122" t="s">
        <v>367</v>
      </c>
      <c r="B37" s="128">
        <v>4588</v>
      </c>
      <c r="C37" s="124">
        <v>4596</v>
      </c>
      <c r="D37" s="124">
        <v>5460</v>
      </c>
      <c r="E37" s="124">
        <v>-864</v>
      </c>
      <c r="F37" s="124">
        <v>4596</v>
      </c>
      <c r="G37" s="143" t="s">
        <v>368</v>
      </c>
      <c r="H37" s="124">
        <v>4596</v>
      </c>
      <c r="I37" s="124">
        <v>4118</v>
      </c>
      <c r="J37" s="124">
        <v>6415</v>
      </c>
      <c r="K37" s="124">
        <v>-280</v>
      </c>
      <c r="L37" s="124">
        <v>6135</v>
      </c>
    </row>
    <row r="38" ht="21" customHeight="1" spans="1:12">
      <c r="A38" s="129" t="s">
        <v>369</v>
      </c>
      <c r="B38" s="127">
        <f>B33+B8</f>
        <v>1656584</v>
      </c>
      <c r="C38" s="127">
        <f>C33+C8</f>
        <v>509651</v>
      </c>
      <c r="D38" s="127">
        <f>D33+D8</f>
        <v>1755021</v>
      </c>
      <c r="E38" s="127">
        <f>E33+E8</f>
        <v>1132</v>
      </c>
      <c r="F38" s="127">
        <f>F33+F8</f>
        <v>1756153</v>
      </c>
      <c r="G38" s="110" t="s">
        <v>370</v>
      </c>
      <c r="H38" s="142">
        <f>H33+H8</f>
        <v>1656584</v>
      </c>
      <c r="I38" s="142">
        <f>I33+I8</f>
        <v>566380</v>
      </c>
      <c r="J38" s="142">
        <f>J33+J8</f>
        <v>1755021</v>
      </c>
      <c r="K38" s="142">
        <f>K33+K8</f>
        <v>1132</v>
      </c>
      <c r="L38" s="142">
        <f>L33+L8</f>
        <v>1756153</v>
      </c>
    </row>
    <row r="39" spans="1:11">
      <c r="A39" s="130"/>
      <c r="K39" s="131"/>
    </row>
    <row r="40" spans="1:1">
      <c r="A40" s="130"/>
    </row>
    <row r="41" spans="1:1">
      <c r="A41" s="130"/>
    </row>
    <row r="42" spans="1:6">
      <c r="A42" s="130"/>
      <c r="D42" s="131"/>
      <c r="F42" s="131"/>
    </row>
    <row r="43" spans="1:9">
      <c r="A43" s="130"/>
      <c r="D43" s="131"/>
      <c r="G43" s="131"/>
      <c r="H43" s="131"/>
      <c r="I43" s="131"/>
    </row>
    <row r="44" spans="1:1">
      <c r="A44" s="130"/>
    </row>
    <row r="45" spans="1:6">
      <c r="A45" s="132"/>
      <c r="B45" s="133"/>
      <c r="C45" s="133"/>
      <c r="F45" s="131"/>
    </row>
    <row r="46" spans="1:3">
      <c r="A46" s="132"/>
      <c r="B46" s="133"/>
      <c r="C46" s="133"/>
    </row>
    <row r="47" spans="1:3">
      <c r="A47" s="134"/>
      <c r="B47" s="135"/>
      <c r="C47" s="135"/>
    </row>
    <row r="48" spans="1:3">
      <c r="A48" s="136"/>
      <c r="B48" s="137"/>
      <c r="C48" s="137"/>
    </row>
    <row r="49" spans="1:3">
      <c r="A49" s="134"/>
      <c r="B49" s="135"/>
      <c r="C49" s="135"/>
    </row>
    <row r="50" spans="1:3">
      <c r="A50" s="136"/>
      <c r="B50" s="137"/>
      <c r="C50" s="137"/>
    </row>
    <row r="51" spans="1:3">
      <c r="A51" s="134"/>
      <c r="B51" s="135"/>
      <c r="C51" s="135"/>
    </row>
    <row r="52" spans="1:3">
      <c r="A52" s="136"/>
      <c r="B52" s="137"/>
      <c r="C52" s="137"/>
    </row>
    <row r="53" spans="1:3">
      <c r="A53" s="134"/>
      <c r="B53" s="135"/>
      <c r="C53" s="135"/>
    </row>
    <row r="54" spans="1:3">
      <c r="A54" s="136"/>
      <c r="B54" s="137"/>
      <c r="C54" s="137"/>
    </row>
    <row r="55" spans="1:3">
      <c r="A55" s="134"/>
      <c r="B55" s="135"/>
      <c r="C55" s="135"/>
    </row>
    <row r="56" spans="1:3">
      <c r="A56" s="136"/>
      <c r="B56" s="137"/>
      <c r="C56" s="137"/>
    </row>
    <row r="57" spans="1:3">
      <c r="A57" s="138"/>
      <c r="B57" s="139"/>
      <c r="C57" s="139"/>
    </row>
    <row r="58" spans="1:3">
      <c r="A58" s="138"/>
      <c r="B58" s="139"/>
      <c r="C58" s="139"/>
    </row>
    <row r="59" spans="1:1">
      <c r="A59" s="130"/>
    </row>
    <row r="60" spans="1:1">
      <c r="A60" s="130"/>
    </row>
  </sheetData>
  <mergeCells count="15">
    <mergeCell ref="A2:L2"/>
    <mergeCell ref="A4:F4"/>
    <mergeCell ref="G4:L4"/>
    <mergeCell ref="A5:A7"/>
    <mergeCell ref="B5:B7"/>
    <mergeCell ref="C5:C7"/>
    <mergeCell ref="D5:D7"/>
    <mergeCell ref="E5:E7"/>
    <mergeCell ref="F5:F7"/>
    <mergeCell ref="G5:G7"/>
    <mergeCell ref="H5:H7"/>
    <mergeCell ref="I5:I7"/>
    <mergeCell ref="J5:J7"/>
    <mergeCell ref="K5:K7"/>
    <mergeCell ref="L5:L7"/>
  </mergeCells>
  <printOptions horizontalCentered="1"/>
  <pageMargins left="0.196527777777778" right="0" top="1.02291666666667" bottom="0.590277777777778" header="0.118055555555556" footer="0.393055555555556"/>
  <pageSetup paperSize="8" scale="77" orientation="landscape" horizontalDpi="600"/>
  <headerFooter alignWithMargins="0" scaleWithDoc="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showZeros="0" view="pageBreakPreview" zoomScaleNormal="100" zoomScaleSheetLayoutView="100" workbookViewId="0">
      <pane xSplit="2" ySplit="4" topLeftCell="C17" activePane="bottomRight" state="frozen"/>
      <selection/>
      <selection pane="topRight"/>
      <selection pane="bottomLeft"/>
      <selection pane="bottomRight" activeCell="I51" sqref="I51"/>
    </sheetView>
  </sheetViews>
  <sheetFormatPr defaultColWidth="7.875" defaultRowHeight="13.5" outlineLevelCol="7"/>
  <cols>
    <col min="1" max="1" width="87.2583333333333" style="73" customWidth="1"/>
    <col min="2" max="2" width="19.75" style="74" customWidth="1"/>
    <col min="3" max="3" width="16.375" style="74" customWidth="1"/>
    <col min="4" max="4" width="15" style="74" customWidth="1"/>
    <col min="5" max="5" width="38.625" style="75" customWidth="1"/>
    <col min="6" max="6" width="7.875" style="75"/>
    <col min="7" max="7" width="8.5" style="75" customWidth="1"/>
    <col min="8" max="8" width="9.625" style="75" customWidth="1"/>
    <col min="9" max="16384" width="7.875" style="75"/>
  </cols>
  <sheetData>
    <row r="1" ht="19.5" customHeight="1" spans="1:1">
      <c r="A1" s="76" t="s">
        <v>371</v>
      </c>
    </row>
    <row r="2" ht="30.75" customHeight="1" spans="1:5">
      <c r="A2" s="77" t="s">
        <v>372</v>
      </c>
      <c r="B2" s="77"/>
      <c r="C2" s="77"/>
      <c r="D2" s="77"/>
      <c r="E2" s="77"/>
    </row>
    <row r="3" ht="17.25" customHeight="1" spans="1:5">
      <c r="A3" s="78"/>
      <c r="E3" s="102" t="s">
        <v>4</v>
      </c>
    </row>
    <row r="4" ht="30" customHeight="1" spans="1:5">
      <c r="A4" s="79" t="s">
        <v>333</v>
      </c>
      <c r="B4" s="80" t="s">
        <v>236</v>
      </c>
      <c r="C4" s="80" t="s">
        <v>373</v>
      </c>
      <c r="D4" s="80" t="s">
        <v>374</v>
      </c>
      <c r="E4" s="80" t="s">
        <v>375</v>
      </c>
    </row>
    <row r="5" customFormat="1" ht="14.25" spans="1:8">
      <c r="A5" s="81" t="s">
        <v>376</v>
      </c>
      <c r="B5" s="82">
        <f>B6+B29</f>
        <v>60363.92</v>
      </c>
      <c r="C5" s="82">
        <f>C6+C29</f>
        <v>21364.92</v>
      </c>
      <c r="D5" s="82">
        <f>D6+D29</f>
        <v>38999</v>
      </c>
      <c r="E5" s="80"/>
      <c r="H5" s="75"/>
    </row>
    <row r="6" s="71" customFormat="1" ht="18" customHeight="1" spans="1:8">
      <c r="A6" s="81" t="s">
        <v>377</v>
      </c>
      <c r="B6" s="83">
        <f>SUM(B7:B28)</f>
        <v>56321.92</v>
      </c>
      <c r="C6" s="83">
        <f>SUM(C7:C28)</f>
        <v>20922.92</v>
      </c>
      <c r="D6" s="83">
        <f>SUM(D7:D28)</f>
        <v>35399</v>
      </c>
      <c r="E6" s="103"/>
      <c r="H6" s="104"/>
    </row>
    <row r="7" s="71" customFormat="1" ht="14.25" spans="1:7">
      <c r="A7" s="84" t="s">
        <v>378</v>
      </c>
      <c r="B7" s="85">
        <f>C7+D7</f>
        <v>2000</v>
      </c>
      <c r="C7" s="86"/>
      <c r="D7" s="87">
        <v>2000</v>
      </c>
      <c r="E7" s="105"/>
      <c r="G7" s="75"/>
    </row>
    <row r="8" s="71" customFormat="1" ht="14.25" spans="1:7">
      <c r="A8" s="84" t="s">
        <v>379</v>
      </c>
      <c r="B8" s="85">
        <f t="shared" ref="B8:B28" si="0">C8+D8</f>
        <v>25000</v>
      </c>
      <c r="C8" s="86"/>
      <c r="D8" s="87">
        <v>25000</v>
      </c>
      <c r="E8" s="105"/>
      <c r="G8" s="75"/>
    </row>
    <row r="9" s="71" customFormat="1" ht="18" customHeight="1" spans="1:7">
      <c r="A9" s="84" t="s">
        <v>380</v>
      </c>
      <c r="B9" s="85">
        <f t="shared" si="0"/>
        <v>8399</v>
      </c>
      <c r="C9" s="86"/>
      <c r="D9" s="87">
        <v>8399</v>
      </c>
      <c r="E9" s="105"/>
      <c r="G9" s="75"/>
    </row>
    <row r="10" s="71" customFormat="1" ht="18" customHeight="1" spans="1:7">
      <c r="A10" s="84" t="s">
        <v>381</v>
      </c>
      <c r="B10" s="85">
        <f t="shared" si="0"/>
        <v>1134.69</v>
      </c>
      <c r="C10" s="86">
        <v>1134.69</v>
      </c>
      <c r="D10" s="88"/>
      <c r="E10" s="105"/>
      <c r="G10" s="75"/>
    </row>
    <row r="11" s="71" customFormat="1" ht="18" customHeight="1" spans="1:7">
      <c r="A11" s="89" t="s">
        <v>382</v>
      </c>
      <c r="B11" s="85">
        <f t="shared" si="0"/>
        <v>151.83</v>
      </c>
      <c r="C11" s="86">
        <v>151.83</v>
      </c>
      <c r="D11" s="87"/>
      <c r="E11" s="105"/>
      <c r="G11" s="75"/>
    </row>
    <row r="12" s="71" customFormat="1" ht="18" customHeight="1" spans="1:7">
      <c r="A12" s="89" t="s">
        <v>383</v>
      </c>
      <c r="B12" s="85">
        <f t="shared" si="0"/>
        <v>75</v>
      </c>
      <c r="C12" s="86">
        <v>75</v>
      </c>
      <c r="D12" s="87"/>
      <c r="E12" s="105"/>
      <c r="G12" s="75"/>
    </row>
    <row r="13" s="71" customFormat="1" ht="18" customHeight="1" spans="1:7">
      <c r="A13" s="84" t="s">
        <v>384</v>
      </c>
      <c r="B13" s="85">
        <f t="shared" si="0"/>
        <v>75</v>
      </c>
      <c r="C13" s="86">
        <v>75</v>
      </c>
      <c r="D13" s="87"/>
      <c r="E13" s="105"/>
      <c r="G13" s="75"/>
    </row>
    <row r="14" s="71" customFormat="1" ht="18" customHeight="1" spans="1:7">
      <c r="A14" s="84" t="s">
        <v>385</v>
      </c>
      <c r="B14" s="85">
        <f t="shared" si="0"/>
        <v>21</v>
      </c>
      <c r="C14" s="86">
        <v>21</v>
      </c>
      <c r="D14" s="87"/>
      <c r="E14" s="105"/>
      <c r="G14" s="75"/>
    </row>
    <row r="15" s="71" customFormat="1" ht="18" customHeight="1" spans="1:7">
      <c r="A15" s="89" t="s">
        <v>386</v>
      </c>
      <c r="B15" s="85">
        <f t="shared" si="0"/>
        <v>3642</v>
      </c>
      <c r="C15" s="86">
        <v>3642</v>
      </c>
      <c r="D15" s="87"/>
      <c r="E15" s="105"/>
      <c r="G15" s="75"/>
    </row>
    <row r="16" s="71" customFormat="1" ht="18" customHeight="1" spans="1:7">
      <c r="A16" s="90" t="s">
        <v>387</v>
      </c>
      <c r="B16" s="85">
        <f t="shared" si="0"/>
        <v>180</v>
      </c>
      <c r="C16" s="86">
        <v>180</v>
      </c>
      <c r="D16" s="87"/>
      <c r="E16" s="105"/>
      <c r="G16" s="75"/>
    </row>
    <row r="17" s="71" customFormat="1" ht="18" customHeight="1" spans="1:7">
      <c r="A17" s="90" t="s">
        <v>388</v>
      </c>
      <c r="B17" s="85">
        <f t="shared" si="0"/>
        <v>60</v>
      </c>
      <c r="C17" s="86">
        <v>60</v>
      </c>
      <c r="D17" s="87"/>
      <c r="E17" s="105"/>
      <c r="G17" s="75"/>
    </row>
    <row r="18" s="71" customFormat="1" ht="18" customHeight="1" spans="1:7">
      <c r="A18" s="90" t="s">
        <v>389</v>
      </c>
      <c r="B18" s="85">
        <f t="shared" si="0"/>
        <v>60</v>
      </c>
      <c r="C18" s="86">
        <v>60</v>
      </c>
      <c r="D18" s="87"/>
      <c r="E18" s="105"/>
      <c r="G18" s="75"/>
    </row>
    <row r="19" s="71" customFormat="1" ht="18" customHeight="1" spans="1:7">
      <c r="A19" s="90" t="s">
        <v>390</v>
      </c>
      <c r="B19" s="85">
        <f t="shared" si="0"/>
        <v>200</v>
      </c>
      <c r="C19" s="86">
        <v>200</v>
      </c>
      <c r="D19" s="87"/>
      <c r="E19" s="105"/>
      <c r="G19" s="75"/>
    </row>
    <row r="20" s="71" customFormat="1" ht="18" customHeight="1" spans="1:7">
      <c r="A20" s="91" t="s">
        <v>391</v>
      </c>
      <c r="B20" s="85">
        <f t="shared" si="0"/>
        <v>10</v>
      </c>
      <c r="C20" s="86">
        <v>10</v>
      </c>
      <c r="D20" s="92"/>
      <c r="E20" s="105"/>
      <c r="G20" s="75"/>
    </row>
    <row r="21" ht="18" customHeight="1" spans="1:5">
      <c r="A21" s="93" t="s">
        <v>392</v>
      </c>
      <c r="B21" s="85">
        <f t="shared" si="0"/>
        <v>263</v>
      </c>
      <c r="C21" s="86">
        <v>263</v>
      </c>
      <c r="D21" s="92"/>
      <c r="E21" s="105"/>
    </row>
    <row r="22" ht="18" customHeight="1" spans="1:5">
      <c r="A22" s="93" t="s">
        <v>393</v>
      </c>
      <c r="B22" s="85">
        <f t="shared" si="0"/>
        <v>1000</v>
      </c>
      <c r="C22" s="86">
        <v>1000</v>
      </c>
      <c r="D22" s="92"/>
      <c r="E22" s="105"/>
    </row>
    <row r="23" ht="18" customHeight="1" spans="1:5">
      <c r="A23" s="93" t="s">
        <v>394</v>
      </c>
      <c r="B23" s="85">
        <f t="shared" si="0"/>
        <v>10000</v>
      </c>
      <c r="C23" s="86">
        <v>10000</v>
      </c>
      <c r="D23" s="92"/>
      <c r="E23" s="105"/>
    </row>
    <row r="24" ht="18" customHeight="1" spans="1:5">
      <c r="A24" s="93" t="s">
        <v>395</v>
      </c>
      <c r="B24" s="85">
        <f t="shared" si="0"/>
        <v>4000</v>
      </c>
      <c r="C24" s="86">
        <v>4000</v>
      </c>
      <c r="D24" s="92"/>
      <c r="E24" s="105"/>
    </row>
    <row r="25" ht="18" customHeight="1" spans="1:5">
      <c r="A25" s="89" t="s">
        <v>396</v>
      </c>
      <c r="B25" s="85">
        <f t="shared" si="0"/>
        <v>21.9</v>
      </c>
      <c r="C25" s="87">
        <v>21.9</v>
      </c>
      <c r="D25" s="86"/>
      <c r="E25" s="105"/>
    </row>
    <row r="26" ht="18" customHeight="1" spans="1:5">
      <c r="A26" s="84" t="s">
        <v>397</v>
      </c>
      <c r="B26" s="85">
        <f t="shared" si="0"/>
        <v>12.5</v>
      </c>
      <c r="C26" s="87">
        <v>12.5</v>
      </c>
      <c r="D26" s="86"/>
      <c r="E26" s="105"/>
    </row>
    <row r="27" ht="18" customHeight="1" spans="1:5">
      <c r="A27" s="84" t="s">
        <v>398</v>
      </c>
      <c r="B27" s="85">
        <f t="shared" si="0"/>
        <v>12</v>
      </c>
      <c r="C27" s="87">
        <v>12</v>
      </c>
      <c r="D27" s="86"/>
      <c r="E27" s="105"/>
    </row>
    <row r="28" ht="18" customHeight="1" spans="1:5">
      <c r="A28" s="84" t="s">
        <v>399</v>
      </c>
      <c r="B28" s="85">
        <f t="shared" si="0"/>
        <v>4</v>
      </c>
      <c r="C28" s="87">
        <v>4</v>
      </c>
      <c r="D28" s="94"/>
      <c r="E28" s="105"/>
    </row>
    <row r="29" ht="18" customHeight="1" spans="1:5">
      <c r="A29" s="95" t="s">
        <v>400</v>
      </c>
      <c r="B29" s="85">
        <f>SUM(B30:B39)</f>
        <v>4042</v>
      </c>
      <c r="C29" s="85">
        <f>SUM(C30:C39)</f>
        <v>442</v>
      </c>
      <c r="D29" s="85">
        <f>SUM(D30:D39)</f>
        <v>3600</v>
      </c>
      <c r="E29" s="105"/>
    </row>
    <row r="30" customFormat="1" ht="18" customHeight="1" spans="1:5">
      <c r="A30" s="96" t="s">
        <v>401</v>
      </c>
      <c r="B30" s="97">
        <f>C30+D30</f>
        <v>100.7703</v>
      </c>
      <c r="C30" s="98"/>
      <c r="D30" s="99">
        <v>100.7703</v>
      </c>
      <c r="E30" s="105"/>
    </row>
    <row r="31" customFormat="1" ht="18" customHeight="1" spans="1:5">
      <c r="A31" s="96" t="s">
        <v>402</v>
      </c>
      <c r="B31" s="97">
        <f>C31+D31</f>
        <v>50</v>
      </c>
      <c r="C31" s="98"/>
      <c r="D31" s="99">
        <v>50</v>
      </c>
      <c r="E31" s="105"/>
    </row>
    <row r="32" customFormat="1" ht="18" customHeight="1" spans="1:5">
      <c r="A32" s="96" t="s">
        <v>403</v>
      </c>
      <c r="B32" s="97">
        <f>C32+D32</f>
        <v>9.8837</v>
      </c>
      <c r="C32" s="98"/>
      <c r="D32" s="99">
        <v>9.8837</v>
      </c>
      <c r="E32" s="105"/>
    </row>
    <row r="33" customFormat="1" ht="18" customHeight="1" spans="1:5">
      <c r="A33" s="96" t="s">
        <v>404</v>
      </c>
      <c r="B33" s="97">
        <f>C33+D33</f>
        <v>39.346</v>
      </c>
      <c r="C33" s="98"/>
      <c r="D33" s="99">
        <v>39.346</v>
      </c>
      <c r="E33" s="105"/>
    </row>
    <row r="34" s="72" customFormat="1" ht="18" customHeight="1" spans="1:5">
      <c r="A34" s="100" t="s">
        <v>405</v>
      </c>
      <c r="B34" s="97">
        <f t="shared" ref="B34:B39" si="1">C34+D34</f>
        <v>1200</v>
      </c>
      <c r="C34" s="101"/>
      <c r="D34" s="94">
        <v>1200</v>
      </c>
      <c r="E34" s="105"/>
    </row>
    <row r="35" s="72" customFormat="1" ht="18" customHeight="1" spans="1:5">
      <c r="A35" s="100" t="s">
        <v>406</v>
      </c>
      <c r="B35" s="97">
        <f t="shared" si="1"/>
        <v>2200</v>
      </c>
      <c r="C35" s="101"/>
      <c r="D35" s="94">
        <v>2200</v>
      </c>
      <c r="E35" s="101"/>
    </row>
    <row r="36" s="72" customFormat="1" ht="18" customHeight="1" spans="1:5">
      <c r="A36" s="100" t="s">
        <v>407</v>
      </c>
      <c r="B36" s="97">
        <f t="shared" si="1"/>
        <v>169</v>
      </c>
      <c r="C36" s="101">
        <v>169</v>
      </c>
      <c r="D36" s="101"/>
      <c r="E36" s="101"/>
    </row>
    <row r="37" s="72" customFormat="1" ht="18" customHeight="1" spans="1:5">
      <c r="A37" s="100" t="s">
        <v>408</v>
      </c>
      <c r="B37" s="97">
        <f t="shared" si="1"/>
        <v>80</v>
      </c>
      <c r="C37" s="101">
        <v>80</v>
      </c>
      <c r="D37" s="101"/>
      <c r="E37" s="101"/>
    </row>
    <row r="38" s="72" customFormat="1" ht="18" customHeight="1" spans="1:5">
      <c r="A38" s="100" t="s">
        <v>409</v>
      </c>
      <c r="B38" s="97">
        <f t="shared" si="1"/>
        <v>89</v>
      </c>
      <c r="C38" s="101">
        <v>89</v>
      </c>
      <c r="D38" s="101"/>
      <c r="E38" s="101"/>
    </row>
    <row r="39" s="72" customFormat="1" ht="18" customHeight="1" spans="1:5">
      <c r="A39" s="100" t="s">
        <v>410</v>
      </c>
      <c r="B39" s="97">
        <f t="shared" si="1"/>
        <v>104</v>
      </c>
      <c r="C39" s="101">
        <v>104</v>
      </c>
      <c r="D39" s="101"/>
      <c r="E39" s="101"/>
    </row>
  </sheetData>
  <mergeCells count="1">
    <mergeCell ref="A2:E2"/>
  </mergeCells>
  <printOptions horizontalCentered="1"/>
  <pageMargins left="0.196527777777778" right="0" top="0.865277777777778" bottom="0.590277777777778" header="0.118055555555556" footer="0.393055555555556"/>
  <pageSetup paperSize="8" scale="82" orientation="landscape" horizontalDpi="600"/>
  <headerFooter alignWithMargins="0" scaleWithDoc="0">
    <oddFooter>&amp;C第 &amp;P 页，共 &amp;N 页</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5"/>
  <sheetViews>
    <sheetView showZeros="0" tabSelected="1" view="pageBreakPreview" zoomScaleNormal="100" zoomScaleSheetLayoutView="100" workbookViewId="0">
      <pane xSplit="2" ySplit="16" topLeftCell="I52" activePane="bottomRight" state="frozen"/>
      <selection/>
      <selection pane="topRight"/>
      <selection pane="bottomLeft"/>
      <selection pane="bottomRight" activeCell="Z1" sqref="Z$1:Z$1048576"/>
    </sheetView>
  </sheetViews>
  <sheetFormatPr defaultColWidth="9" defaultRowHeight="13.5"/>
  <cols>
    <col min="1" max="1" width="6.5" style="3" customWidth="1"/>
    <col min="2" max="2" width="18" style="4" customWidth="1"/>
    <col min="3" max="3" width="10.375" style="5" customWidth="1"/>
    <col min="4" max="4" width="10.25" style="5" customWidth="1"/>
    <col min="5" max="5" width="8.375" style="5" customWidth="1"/>
    <col min="6" max="6" width="9.375" style="5" customWidth="1"/>
    <col min="7" max="7" width="7.25" style="5" customWidth="1"/>
    <col min="8" max="9" width="8.375" style="5" customWidth="1"/>
    <col min="10" max="10" width="10.375" style="5" customWidth="1"/>
    <col min="11" max="11" width="9.5" style="5" customWidth="1"/>
    <col min="12" max="13" width="8.375" style="5" customWidth="1"/>
    <col min="14" max="14" width="7.875" style="5" customWidth="1"/>
    <col min="15" max="15" width="8.375" style="5" customWidth="1"/>
    <col min="16" max="16" width="8.375" style="6" customWidth="1"/>
    <col min="17" max="17" width="7.75" style="3" customWidth="1"/>
    <col min="18" max="18" width="8.625" style="7" customWidth="1"/>
    <col min="19" max="19" width="9.5" style="3" customWidth="1"/>
    <col min="20" max="20" width="9.25" style="5" customWidth="1"/>
    <col min="21" max="21" width="8.5" style="5" customWidth="1"/>
    <col min="22" max="22" width="8.875" style="5" customWidth="1"/>
    <col min="23" max="23" width="8.375" style="5" customWidth="1"/>
    <col min="24" max="25" width="8.5" style="5" customWidth="1"/>
    <col min="26" max="26" width="36.775" style="8" hidden="1" customWidth="1"/>
    <col min="27" max="16384" width="9" style="5"/>
  </cols>
  <sheetData>
    <row r="1" ht="20.25" spans="1:3">
      <c r="A1" s="9" t="s">
        <v>411</v>
      </c>
      <c r="B1" s="10"/>
      <c r="C1" s="11"/>
    </row>
    <row r="2" ht="24" spans="1:26">
      <c r="A2" s="12" t="s">
        <v>412</v>
      </c>
      <c r="B2" s="12"/>
      <c r="C2" s="12"/>
      <c r="D2" s="12"/>
      <c r="E2" s="12"/>
      <c r="F2" s="12"/>
      <c r="G2" s="12"/>
      <c r="H2" s="12"/>
      <c r="I2" s="12"/>
      <c r="J2" s="12"/>
      <c r="K2" s="12"/>
      <c r="L2" s="12"/>
      <c r="M2" s="12"/>
      <c r="N2" s="12"/>
      <c r="O2" s="12"/>
      <c r="P2" s="12"/>
      <c r="Q2" s="12"/>
      <c r="R2" s="12"/>
      <c r="S2" s="12"/>
      <c r="T2" s="12"/>
      <c r="U2" s="12"/>
      <c r="V2" s="12"/>
      <c r="W2" s="12"/>
      <c r="X2" s="12"/>
      <c r="Y2" s="12"/>
      <c r="Z2" s="12"/>
    </row>
    <row r="3" ht="15.95" customHeight="1" spans="2:22">
      <c r="B3" s="3"/>
      <c r="C3" s="3"/>
      <c r="D3" s="3"/>
      <c r="E3" s="50"/>
      <c r="F3" s="50"/>
      <c r="G3" s="50"/>
      <c r="H3" s="50"/>
      <c r="I3" s="50"/>
      <c r="J3" s="50"/>
      <c r="U3" s="59" t="s">
        <v>4</v>
      </c>
      <c r="V3" s="59"/>
    </row>
    <row r="4" ht="18" customHeight="1" spans="1:26">
      <c r="A4" s="13" t="s">
        <v>413</v>
      </c>
      <c r="B4" s="13" t="s">
        <v>414</v>
      </c>
      <c r="C4" s="13" t="s">
        <v>415</v>
      </c>
      <c r="D4" s="13"/>
      <c r="E4" s="13"/>
      <c r="F4" s="13"/>
      <c r="G4" s="13"/>
      <c r="H4" s="13"/>
      <c r="I4" s="13"/>
      <c r="J4" s="13" t="s">
        <v>416</v>
      </c>
      <c r="K4" s="13"/>
      <c r="L4" s="13"/>
      <c r="M4" s="13"/>
      <c r="N4" s="13"/>
      <c r="O4" s="13"/>
      <c r="P4" s="13"/>
      <c r="Q4" s="13"/>
      <c r="R4" s="13"/>
      <c r="S4" s="13" t="s">
        <v>417</v>
      </c>
      <c r="T4" s="13"/>
      <c r="U4" s="13"/>
      <c r="V4" s="13"/>
      <c r="W4" s="13"/>
      <c r="X4" s="13"/>
      <c r="Y4" s="13"/>
      <c r="Z4" s="60" t="s">
        <v>375</v>
      </c>
    </row>
    <row r="5" ht="40.5" spans="1:26">
      <c r="A5" s="13"/>
      <c r="B5" s="13"/>
      <c r="C5" s="13" t="s">
        <v>418</v>
      </c>
      <c r="D5" s="13" t="s">
        <v>419</v>
      </c>
      <c r="E5" s="13" t="s">
        <v>420</v>
      </c>
      <c r="F5" s="13" t="s">
        <v>421</v>
      </c>
      <c r="G5" s="13" t="s">
        <v>422</v>
      </c>
      <c r="H5" s="13" t="s">
        <v>423</v>
      </c>
      <c r="I5" s="13" t="s">
        <v>424</v>
      </c>
      <c r="J5" s="52" t="s">
        <v>418</v>
      </c>
      <c r="K5" s="13" t="s">
        <v>419</v>
      </c>
      <c r="L5" s="13" t="s">
        <v>420</v>
      </c>
      <c r="M5" s="13" t="s">
        <v>421</v>
      </c>
      <c r="N5" s="13" t="s">
        <v>422</v>
      </c>
      <c r="O5" s="13" t="s">
        <v>423</v>
      </c>
      <c r="P5" s="52" t="s">
        <v>424</v>
      </c>
      <c r="Q5" s="13" t="s">
        <v>425</v>
      </c>
      <c r="R5" s="13" t="s">
        <v>426</v>
      </c>
      <c r="S5" s="13" t="s">
        <v>418</v>
      </c>
      <c r="T5" s="13" t="s">
        <v>419</v>
      </c>
      <c r="U5" s="13" t="s">
        <v>420</v>
      </c>
      <c r="V5" s="13" t="s">
        <v>421</v>
      </c>
      <c r="W5" s="13" t="s">
        <v>422</v>
      </c>
      <c r="X5" s="13" t="s">
        <v>423</v>
      </c>
      <c r="Y5" s="13" t="s">
        <v>424</v>
      </c>
      <c r="Z5" s="60"/>
    </row>
    <row r="6" s="1" customFormat="1" ht="12" spans="1:26">
      <c r="A6" s="14"/>
      <c r="B6" s="14" t="s">
        <v>427</v>
      </c>
      <c r="C6" s="15">
        <f>SUM(D6:I6)</f>
        <v>5104.6455</v>
      </c>
      <c r="D6" s="16">
        <v>57</v>
      </c>
      <c r="E6" s="16">
        <v>238</v>
      </c>
      <c r="F6" s="16">
        <v>1936.4752</v>
      </c>
      <c r="G6" s="16">
        <v>553.4341</v>
      </c>
      <c r="H6" s="16">
        <v>719.0015</v>
      </c>
      <c r="I6" s="16">
        <v>1600.7347</v>
      </c>
      <c r="J6" s="15">
        <f>SUM(K6:P6)</f>
        <v>-295</v>
      </c>
      <c r="K6" s="16">
        <v>-1.89</v>
      </c>
      <c r="L6" s="16">
        <v>-18.89</v>
      </c>
      <c r="M6" s="16">
        <v>-86.95</v>
      </c>
      <c r="N6" s="16">
        <v>-36.41</v>
      </c>
      <c r="O6" s="16">
        <v>-32.68</v>
      </c>
      <c r="P6" s="16">
        <v>-118.18</v>
      </c>
      <c r="Q6" s="16"/>
      <c r="R6" s="16"/>
      <c r="S6" s="15">
        <f t="shared" ref="S6:S11" si="0">SUM(T6:Y6)</f>
        <v>4809.6455</v>
      </c>
      <c r="T6" s="56">
        <f t="shared" ref="T6:Y6" si="1">D6+K6</f>
        <v>55.11</v>
      </c>
      <c r="U6" s="56">
        <f t="shared" si="1"/>
        <v>219.11</v>
      </c>
      <c r="V6" s="56">
        <f t="shared" si="1"/>
        <v>1849.5252</v>
      </c>
      <c r="W6" s="56">
        <f t="shared" si="1"/>
        <v>517.0241</v>
      </c>
      <c r="X6" s="56">
        <f t="shared" si="1"/>
        <v>686.3215</v>
      </c>
      <c r="Y6" s="56">
        <f t="shared" si="1"/>
        <v>1482.5547</v>
      </c>
      <c r="Z6" s="61"/>
    </row>
    <row r="7" s="1" customFormat="1" ht="12" spans="1:26">
      <c r="A7" s="14"/>
      <c r="B7" s="14" t="s">
        <v>428</v>
      </c>
      <c r="C7" s="15">
        <f>SUM(D7:I7)</f>
        <v>4642.8</v>
      </c>
      <c r="D7" s="16">
        <v>120.1</v>
      </c>
      <c r="E7" s="16">
        <v>207.34</v>
      </c>
      <c r="F7" s="16">
        <v>1871.85</v>
      </c>
      <c r="G7" s="16">
        <v>544.2</v>
      </c>
      <c r="H7" s="16">
        <v>673.56</v>
      </c>
      <c r="I7" s="16">
        <v>1225.75</v>
      </c>
      <c r="J7" s="15">
        <v>0.00115000000002996</v>
      </c>
      <c r="K7" s="16">
        <v>-31.6012</v>
      </c>
      <c r="L7" s="16">
        <v>28</v>
      </c>
      <c r="M7" s="16">
        <v>41.77025</v>
      </c>
      <c r="N7" s="16">
        <v>-5.1037</v>
      </c>
      <c r="O7" s="16">
        <v>-33.065</v>
      </c>
      <c r="P7" s="16">
        <v>0.000799999999997025</v>
      </c>
      <c r="Q7" s="16"/>
      <c r="R7" s="16"/>
      <c r="S7" s="15">
        <f t="shared" si="0"/>
        <v>4642.80115</v>
      </c>
      <c r="T7" s="56">
        <f t="shared" ref="T7:Y7" si="2">D7+K7</f>
        <v>88.4988</v>
      </c>
      <c r="U7" s="56">
        <f t="shared" si="2"/>
        <v>235.34</v>
      </c>
      <c r="V7" s="56">
        <f t="shared" si="2"/>
        <v>1913.62025</v>
      </c>
      <c r="W7" s="56">
        <f t="shared" si="2"/>
        <v>539.0963</v>
      </c>
      <c r="X7" s="56">
        <f t="shared" si="2"/>
        <v>640.495</v>
      </c>
      <c r="Y7" s="56">
        <f t="shared" si="2"/>
        <v>1225.7508</v>
      </c>
      <c r="Z7" s="61"/>
    </row>
    <row r="8" s="1" customFormat="1" ht="12" spans="1:26">
      <c r="A8" s="14"/>
      <c r="B8" s="14" t="s">
        <v>429</v>
      </c>
      <c r="C8" s="15">
        <v>458.1</v>
      </c>
      <c r="D8" s="16"/>
      <c r="E8" s="16"/>
      <c r="F8" s="16">
        <v>14</v>
      </c>
      <c r="G8" s="16">
        <v>80</v>
      </c>
      <c r="H8" s="16">
        <v>47</v>
      </c>
      <c r="I8" s="16">
        <v>317.1</v>
      </c>
      <c r="J8" s="15">
        <v>-257.8</v>
      </c>
      <c r="K8" s="16"/>
      <c r="L8" s="16"/>
      <c r="M8" s="16">
        <v>0</v>
      </c>
      <c r="N8" s="16">
        <v>-60</v>
      </c>
      <c r="O8" s="16">
        <v>-32</v>
      </c>
      <c r="P8" s="16">
        <v>-165.8</v>
      </c>
      <c r="Q8" s="16"/>
      <c r="R8" s="16"/>
      <c r="S8" s="15">
        <f t="shared" si="0"/>
        <v>200.3</v>
      </c>
      <c r="T8" s="56">
        <f t="shared" ref="T8:Y8" si="3">D8+K8</f>
        <v>0</v>
      </c>
      <c r="U8" s="56">
        <f t="shared" si="3"/>
        <v>0</v>
      </c>
      <c r="V8" s="56">
        <f t="shared" si="3"/>
        <v>14</v>
      </c>
      <c r="W8" s="56">
        <f t="shared" si="3"/>
        <v>20</v>
      </c>
      <c r="X8" s="56">
        <f t="shared" si="3"/>
        <v>15</v>
      </c>
      <c r="Y8" s="56">
        <f t="shared" si="3"/>
        <v>151.3</v>
      </c>
      <c r="Z8" s="61"/>
    </row>
    <row r="9" s="1" customFormat="1" ht="12" spans="1:26">
      <c r="A9" s="14"/>
      <c r="B9" s="14" t="s">
        <v>430</v>
      </c>
      <c r="C9" s="15">
        <v>108.2</v>
      </c>
      <c r="D9" s="16"/>
      <c r="E9" s="16"/>
      <c r="F9" s="16">
        <v>18</v>
      </c>
      <c r="G9" s="16">
        <v>30</v>
      </c>
      <c r="H9" s="16">
        <v>18</v>
      </c>
      <c r="I9" s="16">
        <v>42.2</v>
      </c>
      <c r="J9" s="15">
        <v>-15</v>
      </c>
      <c r="K9" s="16">
        <v>0</v>
      </c>
      <c r="L9" s="16">
        <v>0</v>
      </c>
      <c r="M9" s="16">
        <v>0</v>
      </c>
      <c r="N9" s="16">
        <v>-10</v>
      </c>
      <c r="O9" s="16">
        <v>-5</v>
      </c>
      <c r="P9" s="16">
        <v>0</v>
      </c>
      <c r="Q9" s="16"/>
      <c r="R9" s="16"/>
      <c r="S9" s="15">
        <f t="shared" si="0"/>
        <v>93.2</v>
      </c>
      <c r="T9" s="56">
        <f t="shared" ref="T9:Y9" si="4">D9+K9</f>
        <v>0</v>
      </c>
      <c r="U9" s="56">
        <f t="shared" si="4"/>
        <v>0</v>
      </c>
      <c r="V9" s="56">
        <f t="shared" si="4"/>
        <v>18</v>
      </c>
      <c r="W9" s="56">
        <f t="shared" si="4"/>
        <v>20</v>
      </c>
      <c r="X9" s="56">
        <f t="shared" si="4"/>
        <v>13</v>
      </c>
      <c r="Y9" s="56">
        <f t="shared" si="4"/>
        <v>42.2</v>
      </c>
      <c r="Z9" s="61"/>
    </row>
    <row r="10" s="2" customFormat="1" ht="12" spans="1:26">
      <c r="A10" s="15"/>
      <c r="B10" s="15" t="s">
        <v>431</v>
      </c>
      <c r="C10" s="15">
        <f t="shared" ref="C10:P10" si="5">C6+C8</f>
        <v>5562.7455</v>
      </c>
      <c r="D10" s="16">
        <f t="shared" si="5"/>
        <v>57</v>
      </c>
      <c r="E10" s="16">
        <f t="shared" si="5"/>
        <v>238</v>
      </c>
      <c r="F10" s="16">
        <f t="shared" si="5"/>
        <v>1950.4752</v>
      </c>
      <c r="G10" s="16">
        <f t="shared" si="5"/>
        <v>633.4341</v>
      </c>
      <c r="H10" s="16">
        <f t="shared" si="5"/>
        <v>766.0015</v>
      </c>
      <c r="I10" s="16">
        <f t="shared" si="5"/>
        <v>1917.8347</v>
      </c>
      <c r="J10" s="15">
        <f t="shared" si="5"/>
        <v>-552.8</v>
      </c>
      <c r="K10" s="16">
        <f t="shared" si="5"/>
        <v>-1.89</v>
      </c>
      <c r="L10" s="16">
        <f t="shared" si="5"/>
        <v>-18.89</v>
      </c>
      <c r="M10" s="16">
        <f t="shared" si="5"/>
        <v>-86.95</v>
      </c>
      <c r="N10" s="16">
        <f t="shared" si="5"/>
        <v>-96.41</v>
      </c>
      <c r="O10" s="16">
        <f t="shared" si="5"/>
        <v>-64.68</v>
      </c>
      <c r="P10" s="16">
        <f t="shared" si="5"/>
        <v>-283.98</v>
      </c>
      <c r="Q10" s="15"/>
      <c r="R10" s="15"/>
      <c r="S10" s="15">
        <f t="shared" si="0"/>
        <v>5009.9455</v>
      </c>
      <c r="T10" s="56">
        <f t="shared" ref="T10:Y10" si="6">D10+K10</f>
        <v>55.11</v>
      </c>
      <c r="U10" s="56">
        <f t="shared" si="6"/>
        <v>219.11</v>
      </c>
      <c r="V10" s="56">
        <f t="shared" si="6"/>
        <v>1863.5252</v>
      </c>
      <c r="W10" s="56">
        <f t="shared" si="6"/>
        <v>537.0241</v>
      </c>
      <c r="X10" s="56">
        <f t="shared" si="6"/>
        <v>701.3215</v>
      </c>
      <c r="Y10" s="56">
        <f t="shared" si="6"/>
        <v>1633.8547</v>
      </c>
      <c r="Z10" s="62"/>
    </row>
    <row r="11" s="2" customFormat="1" ht="12" spans="1:26">
      <c r="A11" s="15"/>
      <c r="B11" s="15" t="s">
        <v>432</v>
      </c>
      <c r="C11" s="15">
        <f t="shared" ref="C11:P11" si="7">C7+C9</f>
        <v>4751</v>
      </c>
      <c r="D11" s="16">
        <f t="shared" si="7"/>
        <v>120.1</v>
      </c>
      <c r="E11" s="16">
        <f t="shared" si="7"/>
        <v>207.34</v>
      </c>
      <c r="F11" s="16">
        <f t="shared" si="7"/>
        <v>1889.85</v>
      </c>
      <c r="G11" s="16">
        <f t="shared" si="7"/>
        <v>574.2</v>
      </c>
      <c r="H11" s="16">
        <f t="shared" si="7"/>
        <v>691.56</v>
      </c>
      <c r="I11" s="16">
        <f t="shared" si="7"/>
        <v>1267.95</v>
      </c>
      <c r="J11" s="15">
        <f t="shared" si="7"/>
        <v>-14.99885</v>
      </c>
      <c r="K11" s="16">
        <f t="shared" si="7"/>
        <v>-31.6012</v>
      </c>
      <c r="L11" s="16">
        <f t="shared" si="7"/>
        <v>28</v>
      </c>
      <c r="M11" s="16">
        <f t="shared" si="7"/>
        <v>41.77025</v>
      </c>
      <c r="N11" s="16">
        <f t="shared" si="7"/>
        <v>-15.1037</v>
      </c>
      <c r="O11" s="16">
        <f t="shared" si="7"/>
        <v>-38.065</v>
      </c>
      <c r="P11" s="16">
        <f t="shared" si="7"/>
        <v>0.000799999999997025</v>
      </c>
      <c r="Q11" s="15"/>
      <c r="R11" s="15"/>
      <c r="S11" s="15">
        <f t="shared" si="0"/>
        <v>4736.00115</v>
      </c>
      <c r="T11" s="56">
        <f t="shared" ref="T11:Y11" si="8">D11+K11</f>
        <v>88.4988</v>
      </c>
      <c r="U11" s="56">
        <f t="shared" si="8"/>
        <v>235.34</v>
      </c>
      <c r="V11" s="56">
        <f t="shared" si="8"/>
        <v>1931.62025</v>
      </c>
      <c r="W11" s="56">
        <f t="shared" si="8"/>
        <v>559.0963</v>
      </c>
      <c r="X11" s="56">
        <f t="shared" si="8"/>
        <v>653.495</v>
      </c>
      <c r="Y11" s="56">
        <f t="shared" si="8"/>
        <v>1267.9508</v>
      </c>
      <c r="Z11" s="62"/>
    </row>
    <row r="12" s="2" customFormat="1" ht="12" spans="1:26">
      <c r="A12" s="15"/>
      <c r="B12" s="15" t="s">
        <v>433</v>
      </c>
      <c r="C12" s="15">
        <f t="shared" ref="C12:I12" si="9">C11-C10</f>
        <v>-811.745500000001</v>
      </c>
      <c r="D12" s="16">
        <f t="shared" si="9"/>
        <v>63.1</v>
      </c>
      <c r="E12" s="16">
        <f t="shared" si="9"/>
        <v>-30.66</v>
      </c>
      <c r="F12" s="16">
        <f t="shared" si="9"/>
        <v>-60.6252000000002</v>
      </c>
      <c r="G12" s="16">
        <f t="shared" si="9"/>
        <v>-59.2340999999999</v>
      </c>
      <c r="H12" s="16">
        <f t="shared" si="9"/>
        <v>-74.4415</v>
      </c>
      <c r="I12" s="16">
        <f t="shared" si="9"/>
        <v>-649.8847</v>
      </c>
      <c r="J12" s="15"/>
      <c r="K12" s="16"/>
      <c r="L12" s="16"/>
      <c r="M12" s="16"/>
      <c r="N12" s="16"/>
      <c r="O12" s="16"/>
      <c r="P12" s="16"/>
      <c r="Q12" s="15"/>
      <c r="R12" s="15"/>
      <c r="S12" s="15">
        <f t="shared" ref="S12:Y12" si="10">S11-S10</f>
        <v>-273.94435</v>
      </c>
      <c r="T12" s="16">
        <f t="shared" si="10"/>
        <v>33.3888</v>
      </c>
      <c r="U12" s="16">
        <f t="shared" si="10"/>
        <v>16.23</v>
      </c>
      <c r="V12" s="16">
        <f t="shared" si="10"/>
        <v>68.0950499999999</v>
      </c>
      <c r="W12" s="16">
        <f t="shared" si="10"/>
        <v>22.0722000000001</v>
      </c>
      <c r="X12" s="16">
        <f t="shared" si="10"/>
        <v>-47.8265000000001</v>
      </c>
      <c r="Y12" s="16">
        <f t="shared" si="10"/>
        <v>-365.9039</v>
      </c>
      <c r="Z12" s="62"/>
    </row>
    <row r="13" s="2" customFormat="1" ht="12" spans="1:26">
      <c r="A13" s="15"/>
      <c r="B13" s="15" t="s">
        <v>434</v>
      </c>
      <c r="C13" s="17">
        <f t="shared" ref="C13:I13" si="11">C12/C10</f>
        <v>-0.145925334890838</v>
      </c>
      <c r="D13" s="18">
        <f t="shared" si="11"/>
        <v>1.10701754385965</v>
      </c>
      <c r="E13" s="18">
        <f t="shared" si="11"/>
        <v>-0.128823529411765</v>
      </c>
      <c r="F13" s="18">
        <f t="shared" si="11"/>
        <v>-0.0310822716433412</v>
      </c>
      <c r="G13" s="18">
        <f t="shared" si="11"/>
        <v>-0.0935126479613268</v>
      </c>
      <c r="H13" s="18">
        <f t="shared" si="11"/>
        <v>-0.0971819245784767</v>
      </c>
      <c r="I13" s="18">
        <f t="shared" si="11"/>
        <v>-0.338863771731735</v>
      </c>
      <c r="J13" s="15"/>
      <c r="K13" s="15"/>
      <c r="L13" s="15"/>
      <c r="M13" s="15"/>
      <c r="N13" s="15"/>
      <c r="O13" s="15"/>
      <c r="P13" s="15"/>
      <c r="Q13" s="15"/>
      <c r="R13" s="15"/>
      <c r="S13" s="17">
        <f t="shared" ref="S13:Y13" si="12">S12/S10</f>
        <v>-0.0546801058015501</v>
      </c>
      <c r="T13" s="18">
        <f t="shared" si="12"/>
        <v>0.605857376156777</v>
      </c>
      <c r="U13" s="18">
        <f t="shared" si="12"/>
        <v>0.0740723837341974</v>
      </c>
      <c r="V13" s="18">
        <f t="shared" si="12"/>
        <v>0.0365409869423821</v>
      </c>
      <c r="W13" s="18">
        <f t="shared" si="12"/>
        <v>0.0411009487283719</v>
      </c>
      <c r="X13" s="18">
        <f t="shared" si="12"/>
        <v>-0.0681948293329095</v>
      </c>
      <c r="Y13" s="18">
        <f t="shared" si="12"/>
        <v>-0.223951309746209</v>
      </c>
      <c r="Z13" s="62"/>
    </row>
    <row r="14" spans="1:26">
      <c r="A14" s="13" t="s">
        <v>435</v>
      </c>
      <c r="B14" s="13"/>
      <c r="C14" s="13"/>
      <c r="D14" s="13"/>
      <c r="E14" s="13"/>
      <c r="F14" s="13"/>
      <c r="G14" s="13"/>
      <c r="H14" s="13"/>
      <c r="I14" s="13"/>
      <c r="J14" s="52"/>
      <c r="K14" s="13"/>
      <c r="L14" s="13"/>
      <c r="M14" s="13"/>
      <c r="N14" s="13"/>
      <c r="O14" s="13"/>
      <c r="P14" s="52"/>
      <c r="Q14" s="13"/>
      <c r="R14" s="13"/>
      <c r="S14" s="13"/>
      <c r="T14" s="57"/>
      <c r="U14" s="57"/>
      <c r="V14" s="57"/>
      <c r="W14" s="57"/>
      <c r="X14" s="57"/>
      <c r="Y14" s="57"/>
      <c r="Z14" s="60"/>
    </row>
    <row r="15" ht="17.1" customHeight="1" spans="1:26">
      <c r="A15" s="14"/>
      <c r="B15" s="14" t="s">
        <v>436</v>
      </c>
      <c r="C15" s="15">
        <f t="shared" ref="C15:Y15" si="13">C16+C64</f>
        <v>1767.149</v>
      </c>
      <c r="D15" s="15">
        <f t="shared" si="13"/>
        <v>116.3</v>
      </c>
      <c r="E15" s="15">
        <f t="shared" si="13"/>
        <v>83.14</v>
      </c>
      <c r="F15" s="15">
        <f t="shared" si="13"/>
        <v>597.4871</v>
      </c>
      <c r="G15" s="15">
        <f t="shared" si="13"/>
        <v>166.233</v>
      </c>
      <c r="H15" s="15">
        <f t="shared" si="13"/>
        <v>485.445</v>
      </c>
      <c r="I15" s="15">
        <f t="shared" si="13"/>
        <v>318.5439</v>
      </c>
      <c r="J15" s="15">
        <f t="shared" si="13"/>
        <v>-14.99885</v>
      </c>
      <c r="K15" s="15">
        <f t="shared" si="13"/>
        <v>-31.6012</v>
      </c>
      <c r="L15" s="15">
        <f t="shared" si="13"/>
        <v>28</v>
      </c>
      <c r="M15" s="15">
        <f t="shared" si="13"/>
        <v>41.77025</v>
      </c>
      <c r="N15" s="15">
        <f t="shared" si="13"/>
        <v>-15.1037</v>
      </c>
      <c r="O15" s="15">
        <f t="shared" si="13"/>
        <v>-38.065</v>
      </c>
      <c r="P15" s="15">
        <f t="shared" si="13"/>
        <v>0.000799999999997913</v>
      </c>
      <c r="Q15" s="15">
        <f t="shared" si="13"/>
        <v>0</v>
      </c>
      <c r="R15" s="15">
        <f t="shared" si="13"/>
        <v>0</v>
      </c>
      <c r="S15" s="15">
        <f t="shared" si="13"/>
        <v>1752.15015</v>
      </c>
      <c r="T15" s="15">
        <f t="shared" si="13"/>
        <v>84.6988</v>
      </c>
      <c r="U15" s="15">
        <f t="shared" si="13"/>
        <v>111.14</v>
      </c>
      <c r="V15" s="15">
        <f t="shared" si="13"/>
        <v>639.25735</v>
      </c>
      <c r="W15" s="15">
        <f t="shared" si="13"/>
        <v>151.1293</v>
      </c>
      <c r="X15" s="15">
        <f t="shared" si="13"/>
        <v>447.38</v>
      </c>
      <c r="Y15" s="15">
        <f t="shared" si="13"/>
        <v>318.5447</v>
      </c>
      <c r="Z15" s="63"/>
    </row>
    <row r="16" ht="26.1" customHeight="1" spans="1:26">
      <c r="A16" s="14"/>
      <c r="B16" s="14" t="s">
        <v>437</v>
      </c>
      <c r="C16" s="15">
        <f>SUM(D16:I16)</f>
        <v>1712.149</v>
      </c>
      <c r="D16" s="15">
        <f t="shared" ref="D16:I16" si="14">SUM(D17:D63)</f>
        <v>116.3</v>
      </c>
      <c r="E16" s="15">
        <f t="shared" si="14"/>
        <v>83.14</v>
      </c>
      <c r="F16" s="15">
        <f t="shared" si="14"/>
        <v>587.4871</v>
      </c>
      <c r="G16" s="15">
        <f t="shared" si="14"/>
        <v>136.233</v>
      </c>
      <c r="H16" s="15">
        <f t="shared" si="14"/>
        <v>470.445</v>
      </c>
      <c r="I16" s="15">
        <f t="shared" si="14"/>
        <v>318.5439</v>
      </c>
      <c r="J16" s="15">
        <f>SUM(K16:P16)</f>
        <v>0.00115000000003085</v>
      </c>
      <c r="K16" s="15">
        <f t="shared" ref="K16:P16" si="15">SUM(K17:K63)</f>
        <v>-31.6012</v>
      </c>
      <c r="L16" s="15">
        <f t="shared" si="15"/>
        <v>28</v>
      </c>
      <c r="M16" s="15">
        <f t="shared" si="15"/>
        <v>41.77025</v>
      </c>
      <c r="N16" s="15">
        <f t="shared" si="15"/>
        <v>-5.1037</v>
      </c>
      <c r="O16" s="15">
        <f t="shared" si="15"/>
        <v>-33.065</v>
      </c>
      <c r="P16" s="15">
        <f t="shared" si="15"/>
        <v>0.000799999999997913</v>
      </c>
      <c r="Q16" s="15"/>
      <c r="R16" s="15"/>
      <c r="S16" s="15">
        <f>SUM(T16:Y16)</f>
        <v>1712.15015</v>
      </c>
      <c r="T16" s="15">
        <f t="shared" ref="T16:Y16" si="16">SUM(T17:T63)</f>
        <v>84.6988</v>
      </c>
      <c r="U16" s="15">
        <f t="shared" si="16"/>
        <v>111.14</v>
      </c>
      <c r="V16" s="15">
        <f t="shared" si="16"/>
        <v>629.25735</v>
      </c>
      <c r="W16" s="15">
        <f t="shared" si="16"/>
        <v>131.1293</v>
      </c>
      <c r="X16" s="15">
        <f t="shared" si="16"/>
        <v>437.38</v>
      </c>
      <c r="Y16" s="15">
        <f t="shared" si="16"/>
        <v>318.5447</v>
      </c>
      <c r="Z16" s="63"/>
    </row>
    <row r="17" ht="108" spans="1:26">
      <c r="A17" s="19">
        <v>102001</v>
      </c>
      <c r="B17" s="20" t="s">
        <v>438</v>
      </c>
      <c r="C17" s="15">
        <v>49.5</v>
      </c>
      <c r="D17" s="21">
        <v>0</v>
      </c>
      <c r="E17" s="21">
        <v>0</v>
      </c>
      <c r="F17" s="21">
        <v>38.5</v>
      </c>
      <c r="G17" s="21">
        <v>3.5</v>
      </c>
      <c r="H17" s="21">
        <v>1</v>
      </c>
      <c r="I17" s="21">
        <v>6.5</v>
      </c>
      <c r="J17" s="15">
        <v>17.25</v>
      </c>
      <c r="K17" s="21">
        <v>12.13</v>
      </c>
      <c r="L17" s="21">
        <v>0</v>
      </c>
      <c r="M17" s="21">
        <v>0</v>
      </c>
      <c r="N17" s="21">
        <v>0</v>
      </c>
      <c r="O17" s="21">
        <v>5.12</v>
      </c>
      <c r="P17" s="21"/>
      <c r="Q17" s="21" t="s">
        <v>439</v>
      </c>
      <c r="R17" s="58" t="s">
        <v>440</v>
      </c>
      <c r="S17" s="15">
        <v>66.75</v>
      </c>
      <c r="T17" s="21">
        <v>12.13</v>
      </c>
      <c r="U17" s="21">
        <v>0</v>
      </c>
      <c r="V17" s="21">
        <v>38.5</v>
      </c>
      <c r="W17" s="21">
        <v>3.5</v>
      </c>
      <c r="X17" s="21">
        <v>6.12</v>
      </c>
      <c r="Y17" s="21">
        <v>6.5</v>
      </c>
      <c r="Z17" s="64" t="s">
        <v>441</v>
      </c>
    </row>
    <row r="18" ht="36" spans="1:26">
      <c r="A18" s="22">
        <v>102001</v>
      </c>
      <c r="B18" s="23" t="s">
        <v>442</v>
      </c>
      <c r="C18" s="15">
        <v>0</v>
      </c>
      <c r="D18" s="21"/>
      <c r="E18" s="21"/>
      <c r="F18" s="21"/>
      <c r="G18" s="21"/>
      <c r="H18" s="21"/>
      <c r="I18" s="21"/>
      <c r="J18" s="15">
        <v>2</v>
      </c>
      <c r="K18" s="21"/>
      <c r="L18" s="21"/>
      <c r="M18" s="21"/>
      <c r="N18" s="54">
        <v>2</v>
      </c>
      <c r="O18" s="21"/>
      <c r="P18" s="21"/>
      <c r="Q18" s="21" t="s">
        <v>443</v>
      </c>
      <c r="R18" s="58" t="s">
        <v>440</v>
      </c>
      <c r="S18" s="15">
        <v>2</v>
      </c>
      <c r="T18" s="21">
        <v>0</v>
      </c>
      <c r="U18" s="21">
        <v>0</v>
      </c>
      <c r="V18" s="21">
        <v>0</v>
      </c>
      <c r="W18" s="21">
        <v>2</v>
      </c>
      <c r="X18" s="21">
        <v>0</v>
      </c>
      <c r="Y18" s="21">
        <v>0</v>
      </c>
      <c r="Z18" s="65" t="s">
        <v>444</v>
      </c>
    </row>
    <row r="19" ht="24" spans="1:26">
      <c r="A19" s="22">
        <v>102001</v>
      </c>
      <c r="B19" s="23" t="s">
        <v>445</v>
      </c>
      <c r="C19" s="15">
        <v>0</v>
      </c>
      <c r="D19" s="21"/>
      <c r="E19" s="21"/>
      <c r="F19" s="21"/>
      <c r="G19" s="21"/>
      <c r="H19" s="21"/>
      <c r="I19" s="21"/>
      <c r="J19" s="15">
        <v>0.5</v>
      </c>
      <c r="K19" s="21"/>
      <c r="L19" s="21"/>
      <c r="M19" s="21"/>
      <c r="N19" s="54">
        <v>0.5</v>
      </c>
      <c r="O19" s="21"/>
      <c r="P19" s="21"/>
      <c r="Q19" s="21" t="s">
        <v>443</v>
      </c>
      <c r="R19" s="58" t="s">
        <v>440</v>
      </c>
      <c r="S19" s="15">
        <v>0.5</v>
      </c>
      <c r="T19" s="21">
        <v>0</v>
      </c>
      <c r="U19" s="21">
        <v>0</v>
      </c>
      <c r="V19" s="21">
        <v>0</v>
      </c>
      <c r="W19" s="21">
        <v>0.5</v>
      </c>
      <c r="X19" s="21">
        <v>0</v>
      </c>
      <c r="Y19" s="21">
        <v>0</v>
      </c>
      <c r="Z19" s="65" t="s">
        <v>446</v>
      </c>
    </row>
    <row r="20" ht="24" spans="1:26">
      <c r="A20" s="19" t="s">
        <v>447</v>
      </c>
      <c r="B20" s="20" t="s">
        <v>448</v>
      </c>
      <c r="C20" s="15">
        <v>72.3</v>
      </c>
      <c r="D20" s="21">
        <v>0</v>
      </c>
      <c r="E20" s="21">
        <v>0</v>
      </c>
      <c r="F20" s="21">
        <v>36.98</v>
      </c>
      <c r="G20" s="21">
        <v>5.32</v>
      </c>
      <c r="H20" s="21">
        <v>0</v>
      </c>
      <c r="I20" s="21">
        <v>30</v>
      </c>
      <c r="J20" s="15">
        <v>110.57</v>
      </c>
      <c r="K20" s="21"/>
      <c r="L20" s="21"/>
      <c r="M20" s="21"/>
      <c r="N20" s="21"/>
      <c r="O20" s="48">
        <v>110.57</v>
      </c>
      <c r="P20" s="21"/>
      <c r="Q20" s="58" t="s">
        <v>439</v>
      </c>
      <c r="R20" s="58" t="s">
        <v>440</v>
      </c>
      <c r="S20" s="15">
        <v>182.87</v>
      </c>
      <c r="T20" s="21">
        <v>0</v>
      </c>
      <c r="U20" s="21">
        <v>0</v>
      </c>
      <c r="V20" s="21">
        <v>36.98</v>
      </c>
      <c r="W20" s="21">
        <v>5.32</v>
      </c>
      <c r="X20" s="21">
        <v>110.57</v>
      </c>
      <c r="Y20" s="21">
        <v>30</v>
      </c>
      <c r="Z20" s="66" t="s">
        <v>449</v>
      </c>
    </row>
    <row r="21" ht="24" spans="1:26">
      <c r="A21" s="19" t="s">
        <v>450</v>
      </c>
      <c r="B21" s="20" t="s">
        <v>451</v>
      </c>
      <c r="C21" s="15">
        <v>80</v>
      </c>
      <c r="D21" s="21">
        <v>0</v>
      </c>
      <c r="E21" s="21">
        <v>0</v>
      </c>
      <c r="F21" s="21">
        <v>33</v>
      </c>
      <c r="G21" s="21">
        <v>8</v>
      </c>
      <c r="H21" s="21">
        <v>0</v>
      </c>
      <c r="I21" s="21">
        <v>39</v>
      </c>
      <c r="J21" s="15">
        <v>83.73</v>
      </c>
      <c r="K21" s="21"/>
      <c r="L21" s="21"/>
      <c r="M21" s="21"/>
      <c r="N21" s="21"/>
      <c r="O21" s="48">
        <v>83.73</v>
      </c>
      <c r="P21" s="21"/>
      <c r="Q21" s="58" t="s">
        <v>439</v>
      </c>
      <c r="R21" s="58" t="s">
        <v>440</v>
      </c>
      <c r="S21" s="15">
        <v>163.73</v>
      </c>
      <c r="T21" s="21">
        <v>0</v>
      </c>
      <c r="U21" s="21">
        <v>0</v>
      </c>
      <c r="V21" s="21">
        <v>33</v>
      </c>
      <c r="W21" s="21">
        <v>8</v>
      </c>
      <c r="X21" s="21">
        <v>83.73</v>
      </c>
      <c r="Y21" s="21">
        <v>39</v>
      </c>
      <c r="Z21" s="66" t="s">
        <v>452</v>
      </c>
    </row>
    <row r="22" ht="36" spans="1:26">
      <c r="A22" s="24">
        <v>105001</v>
      </c>
      <c r="B22" s="25" t="s">
        <v>453</v>
      </c>
      <c r="C22" s="15">
        <v>28.6</v>
      </c>
      <c r="D22" s="26">
        <v>0</v>
      </c>
      <c r="E22" s="26">
        <v>0</v>
      </c>
      <c r="F22" s="26">
        <v>25.1</v>
      </c>
      <c r="G22" s="26">
        <v>3.5</v>
      </c>
      <c r="H22" s="21"/>
      <c r="I22" s="21"/>
      <c r="J22" s="15">
        <v>15</v>
      </c>
      <c r="K22" s="26">
        <v>0</v>
      </c>
      <c r="L22" s="26">
        <v>0</v>
      </c>
      <c r="M22" s="26">
        <v>15</v>
      </c>
      <c r="N22" s="26">
        <v>0</v>
      </c>
      <c r="O22" s="48"/>
      <c r="P22" s="21"/>
      <c r="Q22" s="21" t="s">
        <v>443</v>
      </c>
      <c r="R22" s="58" t="s">
        <v>440</v>
      </c>
      <c r="S22" s="15">
        <v>43.6</v>
      </c>
      <c r="T22" s="21">
        <v>0</v>
      </c>
      <c r="U22" s="21">
        <v>0</v>
      </c>
      <c r="V22" s="21">
        <v>40.1</v>
      </c>
      <c r="W22" s="21">
        <v>3.5</v>
      </c>
      <c r="X22" s="21">
        <v>0</v>
      </c>
      <c r="Y22" s="21">
        <v>0</v>
      </c>
      <c r="Z22" s="66" t="s">
        <v>454</v>
      </c>
    </row>
    <row r="23" ht="72" spans="1:26">
      <c r="A23" s="27">
        <v>108001</v>
      </c>
      <c r="B23" s="20" t="s">
        <v>455</v>
      </c>
      <c r="C23" s="15">
        <v>33.3</v>
      </c>
      <c r="D23" s="21">
        <v>6.3</v>
      </c>
      <c r="E23" s="21">
        <v>0</v>
      </c>
      <c r="F23" s="21">
        <v>4</v>
      </c>
      <c r="G23" s="21">
        <v>13</v>
      </c>
      <c r="H23" s="21">
        <v>5</v>
      </c>
      <c r="I23" s="21">
        <v>5</v>
      </c>
      <c r="J23" s="15">
        <v>18.8748</v>
      </c>
      <c r="K23" s="21">
        <v>18.8748</v>
      </c>
      <c r="L23" s="21"/>
      <c r="M23" s="21"/>
      <c r="N23" s="21"/>
      <c r="O23" s="21"/>
      <c r="P23" s="21"/>
      <c r="Q23" s="21" t="s">
        <v>439</v>
      </c>
      <c r="R23" s="58" t="s">
        <v>440</v>
      </c>
      <c r="S23" s="15">
        <v>52.1748</v>
      </c>
      <c r="T23" s="21">
        <v>25.1748</v>
      </c>
      <c r="U23" s="21">
        <v>0</v>
      </c>
      <c r="V23" s="21">
        <v>4</v>
      </c>
      <c r="W23" s="21">
        <v>13</v>
      </c>
      <c r="X23" s="21">
        <v>5</v>
      </c>
      <c r="Y23" s="21">
        <v>5</v>
      </c>
      <c r="Z23" s="66" t="s">
        <v>456</v>
      </c>
    </row>
    <row r="24" ht="24" spans="1:26">
      <c r="A24" s="28">
        <v>109001</v>
      </c>
      <c r="B24" s="25" t="s">
        <v>457</v>
      </c>
      <c r="C24" s="15">
        <v>7.249</v>
      </c>
      <c r="D24" s="26">
        <v>0</v>
      </c>
      <c r="E24" s="26">
        <v>0</v>
      </c>
      <c r="F24" s="26">
        <v>4</v>
      </c>
      <c r="G24" s="26">
        <v>3.249</v>
      </c>
      <c r="H24" s="21"/>
      <c r="I24" s="21"/>
      <c r="J24" s="15">
        <v>3</v>
      </c>
      <c r="K24" s="26">
        <v>0</v>
      </c>
      <c r="L24" s="26">
        <v>0</v>
      </c>
      <c r="M24" s="26">
        <v>2</v>
      </c>
      <c r="N24" s="26">
        <v>1</v>
      </c>
      <c r="O24" s="21"/>
      <c r="P24" s="21"/>
      <c r="Q24" s="21" t="s">
        <v>443</v>
      </c>
      <c r="R24" s="58" t="s">
        <v>440</v>
      </c>
      <c r="S24" s="15">
        <v>10.249</v>
      </c>
      <c r="T24" s="21">
        <v>0</v>
      </c>
      <c r="U24" s="21">
        <v>0</v>
      </c>
      <c r="V24" s="21">
        <v>6</v>
      </c>
      <c r="W24" s="21">
        <v>4.249</v>
      </c>
      <c r="X24" s="21">
        <v>0</v>
      </c>
      <c r="Y24" s="21">
        <v>0</v>
      </c>
      <c r="Z24" s="66" t="s">
        <v>458</v>
      </c>
    </row>
    <row r="25" ht="48" spans="1:26">
      <c r="A25" s="29">
        <v>112004</v>
      </c>
      <c r="B25" s="30" t="s">
        <v>459</v>
      </c>
      <c r="C25" s="15">
        <v>14.79</v>
      </c>
      <c r="D25" s="31">
        <v>0</v>
      </c>
      <c r="E25" s="31">
        <v>0</v>
      </c>
      <c r="F25" s="31">
        <v>11.79</v>
      </c>
      <c r="G25" s="31">
        <v>3</v>
      </c>
      <c r="H25" s="21"/>
      <c r="I25" s="21"/>
      <c r="J25" s="15">
        <v>4</v>
      </c>
      <c r="K25" s="31">
        <v>0</v>
      </c>
      <c r="L25" s="31">
        <v>0</v>
      </c>
      <c r="M25" s="31">
        <v>4</v>
      </c>
      <c r="N25" s="31">
        <v>0</v>
      </c>
      <c r="O25" s="21"/>
      <c r="P25" s="21"/>
      <c r="Q25" s="21" t="s">
        <v>443</v>
      </c>
      <c r="R25" s="58" t="s">
        <v>440</v>
      </c>
      <c r="S25" s="15">
        <v>18.79</v>
      </c>
      <c r="T25" s="21">
        <v>0</v>
      </c>
      <c r="U25" s="21">
        <v>0</v>
      </c>
      <c r="V25" s="21">
        <v>15.79</v>
      </c>
      <c r="W25" s="21">
        <v>3</v>
      </c>
      <c r="X25" s="21">
        <v>0</v>
      </c>
      <c r="Y25" s="21">
        <v>0</v>
      </c>
      <c r="Z25" s="65" t="s">
        <v>460</v>
      </c>
    </row>
    <row r="26" ht="60" spans="1:26">
      <c r="A26" s="32">
        <v>112008</v>
      </c>
      <c r="B26" s="33" t="s">
        <v>461</v>
      </c>
      <c r="C26" s="15">
        <v>26.64</v>
      </c>
      <c r="D26" s="34">
        <v>0</v>
      </c>
      <c r="E26" s="34">
        <v>17.64</v>
      </c>
      <c r="F26" s="34">
        <v>5</v>
      </c>
      <c r="G26" s="34">
        <v>4</v>
      </c>
      <c r="H26" s="21"/>
      <c r="I26" s="21"/>
      <c r="J26" s="15">
        <v>5</v>
      </c>
      <c r="K26" s="34">
        <v>0</v>
      </c>
      <c r="L26" s="34">
        <v>0</v>
      </c>
      <c r="M26" s="34">
        <v>5</v>
      </c>
      <c r="N26" s="34">
        <v>0</v>
      </c>
      <c r="O26" s="21"/>
      <c r="P26" s="21"/>
      <c r="Q26" s="21" t="s">
        <v>443</v>
      </c>
      <c r="R26" s="58" t="s">
        <v>440</v>
      </c>
      <c r="S26" s="15">
        <v>31.64</v>
      </c>
      <c r="T26" s="21">
        <v>0</v>
      </c>
      <c r="U26" s="21">
        <v>17.64</v>
      </c>
      <c r="V26" s="21">
        <v>10</v>
      </c>
      <c r="W26" s="21">
        <v>4</v>
      </c>
      <c r="X26" s="21">
        <v>0</v>
      </c>
      <c r="Y26" s="21">
        <v>0</v>
      </c>
      <c r="Z26" s="67" t="s">
        <v>462</v>
      </c>
    </row>
    <row r="27" ht="36" spans="1:26">
      <c r="A27" s="32">
        <v>112003</v>
      </c>
      <c r="B27" s="33" t="s">
        <v>463</v>
      </c>
      <c r="C27" s="15">
        <v>35.1</v>
      </c>
      <c r="D27" s="34">
        <v>0</v>
      </c>
      <c r="E27" s="34">
        <v>0</v>
      </c>
      <c r="F27" s="34">
        <v>30.1</v>
      </c>
      <c r="G27" s="34">
        <v>5</v>
      </c>
      <c r="H27" s="21"/>
      <c r="I27" s="21"/>
      <c r="J27" s="15">
        <v>3</v>
      </c>
      <c r="K27" s="34">
        <v>0</v>
      </c>
      <c r="L27" s="34"/>
      <c r="M27" s="34">
        <v>3</v>
      </c>
      <c r="N27" s="34">
        <v>0</v>
      </c>
      <c r="O27" s="21"/>
      <c r="P27" s="21"/>
      <c r="Q27" s="21" t="s">
        <v>443</v>
      </c>
      <c r="R27" s="58" t="s">
        <v>440</v>
      </c>
      <c r="S27" s="15">
        <v>38.1</v>
      </c>
      <c r="T27" s="21">
        <v>0</v>
      </c>
      <c r="U27" s="21">
        <v>0</v>
      </c>
      <c r="V27" s="21">
        <v>33.1</v>
      </c>
      <c r="W27" s="21">
        <v>5</v>
      </c>
      <c r="X27" s="21">
        <v>0</v>
      </c>
      <c r="Y27" s="21">
        <v>0</v>
      </c>
      <c r="Z27" s="67" t="s">
        <v>464</v>
      </c>
    </row>
    <row r="28" ht="24" spans="1:26">
      <c r="A28" s="19">
        <v>180001</v>
      </c>
      <c r="B28" s="20" t="s">
        <v>465</v>
      </c>
      <c r="C28" s="15">
        <v>3.5</v>
      </c>
      <c r="D28" s="21">
        <v>0</v>
      </c>
      <c r="E28" s="21">
        <v>0</v>
      </c>
      <c r="F28" s="21">
        <v>0</v>
      </c>
      <c r="G28" s="21">
        <v>3</v>
      </c>
      <c r="H28" s="21">
        <v>0.5</v>
      </c>
      <c r="I28" s="21">
        <v>0</v>
      </c>
      <c r="J28" s="15">
        <v>19.79</v>
      </c>
      <c r="K28" s="21">
        <v>4.7</v>
      </c>
      <c r="L28" s="21"/>
      <c r="M28" s="21"/>
      <c r="N28" s="21"/>
      <c r="O28" s="21">
        <v>15.09</v>
      </c>
      <c r="P28" s="21"/>
      <c r="Q28" s="21" t="s">
        <v>439</v>
      </c>
      <c r="R28" s="58" t="s">
        <v>440</v>
      </c>
      <c r="S28" s="15">
        <v>23.29</v>
      </c>
      <c r="T28" s="21">
        <v>4.7</v>
      </c>
      <c r="U28" s="21">
        <v>0</v>
      </c>
      <c r="V28" s="21">
        <v>0</v>
      </c>
      <c r="W28" s="21">
        <v>3</v>
      </c>
      <c r="X28" s="21">
        <v>15.59</v>
      </c>
      <c r="Y28" s="21">
        <v>0</v>
      </c>
      <c r="Z28" s="64" t="s">
        <v>466</v>
      </c>
    </row>
    <row r="29" ht="24" spans="1:26">
      <c r="A29" s="19" t="s">
        <v>467</v>
      </c>
      <c r="B29" s="20" t="s">
        <v>468</v>
      </c>
      <c r="C29" s="15">
        <v>3.015</v>
      </c>
      <c r="D29" s="21">
        <v>0</v>
      </c>
      <c r="E29" s="21">
        <v>0</v>
      </c>
      <c r="F29" s="21">
        <v>0</v>
      </c>
      <c r="G29" s="21">
        <v>0.315</v>
      </c>
      <c r="H29" s="21">
        <v>0.9</v>
      </c>
      <c r="I29" s="21">
        <v>1.8</v>
      </c>
      <c r="J29" s="15">
        <v>30.93</v>
      </c>
      <c r="K29" s="21"/>
      <c r="L29" s="21"/>
      <c r="M29" s="21"/>
      <c r="N29" s="21"/>
      <c r="O29" s="21">
        <v>30.93</v>
      </c>
      <c r="P29" s="21"/>
      <c r="Q29" s="21" t="s">
        <v>439</v>
      </c>
      <c r="R29" s="58" t="s">
        <v>440</v>
      </c>
      <c r="S29" s="15">
        <v>33.945</v>
      </c>
      <c r="T29" s="21">
        <v>0</v>
      </c>
      <c r="U29" s="21">
        <v>0</v>
      </c>
      <c r="V29" s="21">
        <v>0</v>
      </c>
      <c r="W29" s="21">
        <v>0.315</v>
      </c>
      <c r="X29" s="21">
        <v>31.83</v>
      </c>
      <c r="Y29" s="21">
        <v>1.8</v>
      </c>
      <c r="Z29" s="66" t="s">
        <v>469</v>
      </c>
    </row>
    <row r="30" ht="24" spans="1:26">
      <c r="A30" s="19">
        <v>111001</v>
      </c>
      <c r="B30" s="20" t="s">
        <v>470</v>
      </c>
      <c r="C30" s="15">
        <v>55.3</v>
      </c>
      <c r="D30" s="21">
        <v>0</v>
      </c>
      <c r="E30" s="21">
        <v>0</v>
      </c>
      <c r="F30" s="21">
        <v>22</v>
      </c>
      <c r="G30" s="21">
        <v>7</v>
      </c>
      <c r="H30" s="21">
        <v>1.6</v>
      </c>
      <c r="I30" s="21">
        <v>24.7</v>
      </c>
      <c r="J30" s="15">
        <v>0</v>
      </c>
      <c r="K30" s="21">
        <v>0</v>
      </c>
      <c r="L30" s="21">
        <v>0</v>
      </c>
      <c r="M30" s="21">
        <v>4</v>
      </c>
      <c r="N30" s="21">
        <v>-4</v>
      </c>
      <c r="O30" s="21"/>
      <c r="P30" s="21"/>
      <c r="Q30" s="21" t="s">
        <v>439</v>
      </c>
      <c r="R30" s="58" t="s">
        <v>440</v>
      </c>
      <c r="S30" s="15">
        <v>55.3</v>
      </c>
      <c r="T30" s="21">
        <v>0</v>
      </c>
      <c r="U30" s="21">
        <v>0</v>
      </c>
      <c r="V30" s="21">
        <v>26</v>
      </c>
      <c r="W30" s="21">
        <v>3</v>
      </c>
      <c r="X30" s="21">
        <v>1.6</v>
      </c>
      <c r="Y30" s="21">
        <v>24.7</v>
      </c>
      <c r="Z30" s="64" t="s">
        <v>471</v>
      </c>
    </row>
    <row r="31" ht="24" spans="1:26">
      <c r="A31" s="19">
        <v>118001</v>
      </c>
      <c r="B31" s="20" t="s">
        <v>472</v>
      </c>
      <c r="C31" s="15">
        <v>132.35</v>
      </c>
      <c r="D31" s="21">
        <v>0</v>
      </c>
      <c r="E31" s="21">
        <v>45.5</v>
      </c>
      <c r="F31" s="21">
        <v>81.8</v>
      </c>
      <c r="G31" s="21">
        <v>1.55</v>
      </c>
      <c r="H31" s="21">
        <v>3.5</v>
      </c>
      <c r="I31" s="21">
        <v>0</v>
      </c>
      <c r="J31" s="15">
        <v>-3.5</v>
      </c>
      <c r="K31" s="21"/>
      <c r="L31" s="21">
        <v>-45.5</v>
      </c>
      <c r="M31" s="21">
        <v>42</v>
      </c>
      <c r="N31" s="21"/>
      <c r="O31" s="21"/>
      <c r="P31" s="21"/>
      <c r="Q31" s="21" t="s">
        <v>439</v>
      </c>
      <c r="R31" s="58" t="s">
        <v>473</v>
      </c>
      <c r="S31" s="15">
        <v>128.85</v>
      </c>
      <c r="T31" s="21">
        <v>0</v>
      </c>
      <c r="U31" s="21">
        <v>0</v>
      </c>
      <c r="V31" s="21">
        <v>123.8</v>
      </c>
      <c r="W31" s="21">
        <v>1.55</v>
      </c>
      <c r="X31" s="21">
        <v>3.5</v>
      </c>
      <c r="Y31" s="21">
        <v>0</v>
      </c>
      <c r="Z31" s="64" t="s">
        <v>474</v>
      </c>
    </row>
    <row r="32" ht="24" spans="1:26">
      <c r="A32" s="19">
        <v>163001</v>
      </c>
      <c r="B32" s="20" t="s">
        <v>475</v>
      </c>
      <c r="C32" s="15">
        <v>4.5</v>
      </c>
      <c r="D32" s="21">
        <v>0</v>
      </c>
      <c r="E32" s="21">
        <v>0</v>
      </c>
      <c r="F32" s="21">
        <v>2</v>
      </c>
      <c r="G32" s="21">
        <v>1</v>
      </c>
      <c r="H32" s="21">
        <v>0.5</v>
      </c>
      <c r="I32" s="21">
        <v>1</v>
      </c>
      <c r="J32" s="15">
        <v>23.81</v>
      </c>
      <c r="K32" s="21">
        <v>23.81</v>
      </c>
      <c r="L32" s="21">
        <v>0</v>
      </c>
      <c r="M32" s="21"/>
      <c r="N32" s="21"/>
      <c r="O32" s="21"/>
      <c r="P32" s="21"/>
      <c r="Q32" s="58" t="s">
        <v>439</v>
      </c>
      <c r="R32" s="58" t="s">
        <v>440</v>
      </c>
      <c r="S32" s="15">
        <v>28.31</v>
      </c>
      <c r="T32" s="21">
        <v>23.81</v>
      </c>
      <c r="U32" s="21">
        <v>0</v>
      </c>
      <c r="V32" s="21">
        <v>2</v>
      </c>
      <c r="W32" s="21">
        <v>1</v>
      </c>
      <c r="X32" s="21">
        <v>0.5</v>
      </c>
      <c r="Y32" s="21">
        <v>1</v>
      </c>
      <c r="Z32" s="64" t="s">
        <v>476</v>
      </c>
    </row>
    <row r="33" ht="24" spans="1:26">
      <c r="A33" s="19">
        <v>163001</v>
      </c>
      <c r="B33" s="20" t="s">
        <v>475</v>
      </c>
      <c r="C33" s="15">
        <v>0</v>
      </c>
      <c r="D33" s="21"/>
      <c r="E33" s="21"/>
      <c r="F33" s="21"/>
      <c r="G33" s="21"/>
      <c r="H33" s="21"/>
      <c r="I33" s="21"/>
      <c r="J33" s="15">
        <v>4</v>
      </c>
      <c r="K33" s="21"/>
      <c r="L33" s="21"/>
      <c r="M33" s="21"/>
      <c r="N33" s="21">
        <v>4</v>
      </c>
      <c r="O33" s="21"/>
      <c r="P33" s="21"/>
      <c r="Q33" s="58" t="s">
        <v>443</v>
      </c>
      <c r="R33" s="58" t="s">
        <v>440</v>
      </c>
      <c r="S33" s="15">
        <v>4</v>
      </c>
      <c r="T33" s="21">
        <v>0</v>
      </c>
      <c r="U33" s="21">
        <v>0</v>
      </c>
      <c r="V33" s="21">
        <v>0</v>
      </c>
      <c r="W33" s="21">
        <v>4</v>
      </c>
      <c r="X33" s="21">
        <v>0</v>
      </c>
      <c r="Y33" s="21">
        <v>0</v>
      </c>
      <c r="Z33" s="64"/>
    </row>
    <row r="34" ht="72" spans="1:26">
      <c r="A34" s="19">
        <v>125001</v>
      </c>
      <c r="B34" s="20" t="s">
        <v>477</v>
      </c>
      <c r="C34" s="15">
        <v>103.75</v>
      </c>
      <c r="D34" s="21">
        <v>0</v>
      </c>
      <c r="E34" s="21">
        <v>0</v>
      </c>
      <c r="F34" s="21">
        <v>7</v>
      </c>
      <c r="G34" s="21">
        <v>2.85</v>
      </c>
      <c r="H34" s="21">
        <v>9.5</v>
      </c>
      <c r="I34" s="21">
        <v>84.4</v>
      </c>
      <c r="J34" s="15">
        <v>0.00399999999999956</v>
      </c>
      <c r="K34" s="21">
        <v>4.584</v>
      </c>
      <c r="L34" s="21">
        <v>0</v>
      </c>
      <c r="M34" s="21">
        <v>-0.7</v>
      </c>
      <c r="N34" s="21">
        <v>0.7</v>
      </c>
      <c r="O34" s="21"/>
      <c r="P34" s="21">
        <v>-4.58</v>
      </c>
      <c r="Q34" s="21" t="s">
        <v>439</v>
      </c>
      <c r="R34" s="58" t="s">
        <v>440</v>
      </c>
      <c r="S34" s="15">
        <v>103.754</v>
      </c>
      <c r="T34" s="21">
        <v>4.584</v>
      </c>
      <c r="U34" s="21">
        <v>0</v>
      </c>
      <c r="V34" s="21">
        <v>6.3</v>
      </c>
      <c r="W34" s="21">
        <v>3.55</v>
      </c>
      <c r="X34" s="21">
        <v>9.5</v>
      </c>
      <c r="Y34" s="21">
        <v>79.82</v>
      </c>
      <c r="Z34" s="64" t="s">
        <v>478</v>
      </c>
    </row>
    <row r="35" ht="24" spans="1:26">
      <c r="A35" s="19">
        <v>110001</v>
      </c>
      <c r="B35" s="20" t="s">
        <v>479</v>
      </c>
      <c r="C35" s="15">
        <v>166.52</v>
      </c>
      <c r="D35" s="21">
        <v>0</v>
      </c>
      <c r="E35" s="21">
        <v>0</v>
      </c>
      <c r="F35" s="21">
        <v>134.52</v>
      </c>
      <c r="G35" s="21">
        <v>12</v>
      </c>
      <c r="H35" s="21">
        <v>5</v>
      </c>
      <c r="I35" s="21">
        <v>15</v>
      </c>
      <c r="J35" s="15">
        <v>100</v>
      </c>
      <c r="K35" s="21"/>
      <c r="L35" s="21">
        <v>100</v>
      </c>
      <c r="M35" s="21"/>
      <c r="N35" s="21"/>
      <c r="O35" s="21"/>
      <c r="P35" s="21"/>
      <c r="Q35" s="21" t="s">
        <v>439</v>
      </c>
      <c r="R35" s="58" t="s">
        <v>440</v>
      </c>
      <c r="S35" s="15">
        <v>266.52</v>
      </c>
      <c r="T35" s="21">
        <v>0</v>
      </c>
      <c r="U35" s="21">
        <v>100</v>
      </c>
      <c r="V35" s="21">
        <v>134.52</v>
      </c>
      <c r="W35" s="21">
        <v>12</v>
      </c>
      <c r="X35" s="21">
        <v>5</v>
      </c>
      <c r="Y35" s="21">
        <v>15</v>
      </c>
      <c r="Z35" s="64" t="s">
        <v>480</v>
      </c>
    </row>
    <row r="36" ht="24" spans="1:26">
      <c r="A36" s="19">
        <v>110001</v>
      </c>
      <c r="B36" s="20" t="s">
        <v>479</v>
      </c>
      <c r="C36" s="15">
        <v>0</v>
      </c>
      <c r="D36" s="21"/>
      <c r="E36" s="21"/>
      <c r="F36" s="21"/>
      <c r="G36" s="21"/>
      <c r="H36" s="21"/>
      <c r="I36" s="21"/>
      <c r="J36" s="15">
        <v>-10</v>
      </c>
      <c r="K36" s="21"/>
      <c r="L36" s="21">
        <v>-10</v>
      </c>
      <c r="M36" s="21"/>
      <c r="N36" s="21"/>
      <c r="O36" s="21"/>
      <c r="P36" s="21"/>
      <c r="Q36" s="21" t="s">
        <v>443</v>
      </c>
      <c r="R36" s="58" t="s">
        <v>440</v>
      </c>
      <c r="S36" s="15">
        <v>-10</v>
      </c>
      <c r="T36" s="21">
        <v>0</v>
      </c>
      <c r="U36" s="21">
        <v>-10</v>
      </c>
      <c r="V36" s="21">
        <v>0</v>
      </c>
      <c r="W36" s="21">
        <v>0</v>
      </c>
      <c r="X36" s="21">
        <v>0</v>
      </c>
      <c r="Y36" s="21">
        <v>0</v>
      </c>
      <c r="Z36" s="64" t="s">
        <v>481</v>
      </c>
    </row>
    <row r="37" ht="24" spans="1:26">
      <c r="A37" s="35">
        <v>132001</v>
      </c>
      <c r="B37" s="36" t="s">
        <v>482</v>
      </c>
      <c r="C37" s="15">
        <v>11</v>
      </c>
      <c r="D37" s="37">
        <v>0</v>
      </c>
      <c r="E37" s="37">
        <v>0</v>
      </c>
      <c r="F37" s="37">
        <v>0</v>
      </c>
      <c r="G37" s="37">
        <v>1</v>
      </c>
      <c r="H37" s="37">
        <v>3</v>
      </c>
      <c r="I37" s="37">
        <v>7</v>
      </c>
      <c r="J37" s="15">
        <v>11.09</v>
      </c>
      <c r="K37" s="37"/>
      <c r="L37" s="37"/>
      <c r="M37" s="37"/>
      <c r="N37" s="37"/>
      <c r="O37" s="37"/>
      <c r="P37" s="37">
        <v>11.09</v>
      </c>
      <c r="Q37" s="37" t="s">
        <v>439</v>
      </c>
      <c r="R37" s="16" t="s">
        <v>440</v>
      </c>
      <c r="S37" s="15">
        <v>22.09</v>
      </c>
      <c r="T37" s="21">
        <v>0</v>
      </c>
      <c r="U37" s="21">
        <v>0</v>
      </c>
      <c r="V37" s="21">
        <v>0</v>
      </c>
      <c r="W37" s="21">
        <v>1</v>
      </c>
      <c r="X37" s="21">
        <v>3</v>
      </c>
      <c r="Y37" s="21">
        <v>18.09</v>
      </c>
      <c r="Z37" s="66" t="s">
        <v>483</v>
      </c>
    </row>
    <row r="38" ht="24" spans="1:26">
      <c r="A38" s="24">
        <v>169001</v>
      </c>
      <c r="B38" s="25" t="s">
        <v>484</v>
      </c>
      <c r="C38" s="15">
        <v>1.8</v>
      </c>
      <c r="D38" s="26">
        <v>0</v>
      </c>
      <c r="E38" s="26">
        <v>0</v>
      </c>
      <c r="F38" s="26">
        <v>1.8</v>
      </c>
      <c r="G38" s="26">
        <v>0</v>
      </c>
      <c r="H38" s="37"/>
      <c r="I38" s="37"/>
      <c r="J38" s="15">
        <v>0.7</v>
      </c>
      <c r="K38" s="26">
        <v>0</v>
      </c>
      <c r="L38" s="26">
        <v>0</v>
      </c>
      <c r="M38" s="26">
        <v>0.2</v>
      </c>
      <c r="N38" s="26">
        <v>0.5</v>
      </c>
      <c r="O38" s="37"/>
      <c r="P38" s="37"/>
      <c r="Q38" s="21" t="s">
        <v>443</v>
      </c>
      <c r="R38" s="16" t="s">
        <v>440</v>
      </c>
      <c r="S38" s="15">
        <v>2.5</v>
      </c>
      <c r="T38" s="21">
        <v>0</v>
      </c>
      <c r="U38" s="21">
        <v>0</v>
      </c>
      <c r="V38" s="21">
        <v>2</v>
      </c>
      <c r="W38" s="21">
        <v>0.5</v>
      </c>
      <c r="X38" s="21">
        <v>0</v>
      </c>
      <c r="Y38" s="21">
        <v>0</v>
      </c>
      <c r="Z38" s="66" t="s">
        <v>485</v>
      </c>
    </row>
    <row r="39" ht="36" spans="1:26">
      <c r="A39" s="35">
        <v>170001</v>
      </c>
      <c r="B39" s="36" t="s">
        <v>486</v>
      </c>
      <c r="C39" s="15">
        <v>1.35</v>
      </c>
      <c r="D39" s="37">
        <v>0</v>
      </c>
      <c r="E39" s="37">
        <v>0</v>
      </c>
      <c r="F39" s="37">
        <v>0</v>
      </c>
      <c r="G39" s="37">
        <v>0.35</v>
      </c>
      <c r="H39" s="37">
        <v>0.5</v>
      </c>
      <c r="I39" s="37">
        <v>0.5</v>
      </c>
      <c r="J39" s="15">
        <v>1.82</v>
      </c>
      <c r="K39" s="37"/>
      <c r="L39" s="37"/>
      <c r="M39" s="37"/>
      <c r="N39" s="37"/>
      <c r="O39" s="37"/>
      <c r="P39" s="37">
        <v>1.82</v>
      </c>
      <c r="Q39" s="37" t="s">
        <v>439</v>
      </c>
      <c r="R39" s="16" t="s">
        <v>473</v>
      </c>
      <c r="S39" s="15">
        <v>3.17</v>
      </c>
      <c r="T39" s="21">
        <v>0</v>
      </c>
      <c r="U39" s="21">
        <v>0</v>
      </c>
      <c r="V39" s="21">
        <v>0</v>
      </c>
      <c r="W39" s="21">
        <v>0.35</v>
      </c>
      <c r="X39" s="21">
        <v>0.5</v>
      </c>
      <c r="Y39" s="21">
        <v>2.32</v>
      </c>
      <c r="Z39" s="64" t="s">
        <v>487</v>
      </c>
    </row>
    <row r="40" ht="24" spans="1:26">
      <c r="A40" s="24">
        <v>176001</v>
      </c>
      <c r="B40" s="25" t="s">
        <v>488</v>
      </c>
      <c r="C40" s="15">
        <v>0.27</v>
      </c>
      <c r="D40" s="26"/>
      <c r="E40" s="26"/>
      <c r="F40" s="26"/>
      <c r="G40" s="26">
        <v>0.27</v>
      </c>
      <c r="H40" s="37"/>
      <c r="I40" s="37"/>
      <c r="J40" s="15">
        <v>0.1</v>
      </c>
      <c r="K40" s="26"/>
      <c r="L40" s="26"/>
      <c r="M40" s="26"/>
      <c r="N40" s="26">
        <v>0.1</v>
      </c>
      <c r="O40" s="37"/>
      <c r="P40" s="37"/>
      <c r="Q40" s="21" t="s">
        <v>443</v>
      </c>
      <c r="R40" s="16" t="s">
        <v>440</v>
      </c>
      <c r="S40" s="15">
        <v>0.37</v>
      </c>
      <c r="T40" s="21">
        <v>0</v>
      </c>
      <c r="U40" s="21">
        <v>0</v>
      </c>
      <c r="V40" s="21">
        <v>0</v>
      </c>
      <c r="W40" s="21">
        <v>0.37</v>
      </c>
      <c r="X40" s="21">
        <v>0</v>
      </c>
      <c r="Y40" s="21">
        <v>0</v>
      </c>
      <c r="Z40" s="64" t="s">
        <v>489</v>
      </c>
    </row>
    <row r="41" ht="24" spans="1:26">
      <c r="A41" s="38">
        <v>202001</v>
      </c>
      <c r="B41" s="39" t="s">
        <v>490</v>
      </c>
      <c r="C41" s="15">
        <v>0</v>
      </c>
      <c r="D41" s="40"/>
      <c r="E41" s="40"/>
      <c r="F41" s="40"/>
      <c r="G41" s="40"/>
      <c r="H41" s="40"/>
      <c r="I41" s="40"/>
      <c r="J41" s="15">
        <v>25</v>
      </c>
      <c r="K41" s="40"/>
      <c r="L41" s="40"/>
      <c r="M41" s="40"/>
      <c r="N41" s="40">
        <v>5</v>
      </c>
      <c r="O41" s="40"/>
      <c r="P41" s="40">
        <v>20</v>
      </c>
      <c r="Q41" s="40" t="s">
        <v>439</v>
      </c>
      <c r="R41" s="45" t="s">
        <v>473</v>
      </c>
      <c r="S41" s="15">
        <v>25</v>
      </c>
      <c r="T41" s="21">
        <v>0</v>
      </c>
      <c r="U41" s="21">
        <v>0</v>
      </c>
      <c r="V41" s="21">
        <v>0</v>
      </c>
      <c r="W41" s="21">
        <v>5</v>
      </c>
      <c r="X41" s="21">
        <v>0</v>
      </c>
      <c r="Y41" s="21">
        <v>20</v>
      </c>
      <c r="Z41" s="64" t="s">
        <v>491</v>
      </c>
    </row>
    <row r="42" ht="36" spans="1:26">
      <c r="A42" s="38">
        <v>209001</v>
      </c>
      <c r="B42" s="39" t="s">
        <v>492</v>
      </c>
      <c r="C42" s="15">
        <v>12.77</v>
      </c>
      <c r="D42" s="40">
        <v>0</v>
      </c>
      <c r="E42" s="40">
        <v>0</v>
      </c>
      <c r="F42" s="40">
        <v>1.8</v>
      </c>
      <c r="G42" s="40">
        <v>4.67</v>
      </c>
      <c r="H42" s="40">
        <v>2.7</v>
      </c>
      <c r="I42" s="40">
        <v>3.6</v>
      </c>
      <c r="J42" s="15">
        <v>18.3</v>
      </c>
      <c r="K42" s="40"/>
      <c r="L42" s="40"/>
      <c r="M42" s="40"/>
      <c r="N42" s="40"/>
      <c r="O42" s="40">
        <v>18.3</v>
      </c>
      <c r="P42" s="40"/>
      <c r="Q42" s="40" t="s">
        <v>439</v>
      </c>
      <c r="R42" s="45" t="s">
        <v>440</v>
      </c>
      <c r="S42" s="15">
        <v>31.07</v>
      </c>
      <c r="T42" s="21">
        <v>0</v>
      </c>
      <c r="U42" s="21">
        <v>0</v>
      </c>
      <c r="V42" s="21">
        <v>1.8</v>
      </c>
      <c r="W42" s="21">
        <v>4.67</v>
      </c>
      <c r="X42" s="21">
        <v>21</v>
      </c>
      <c r="Y42" s="21">
        <v>3.6</v>
      </c>
      <c r="Z42" s="66" t="s">
        <v>493</v>
      </c>
    </row>
    <row r="43" ht="36" spans="1:26">
      <c r="A43" s="41">
        <v>217001</v>
      </c>
      <c r="B43" s="42" t="s">
        <v>494</v>
      </c>
      <c r="C43" s="15">
        <v>0</v>
      </c>
      <c r="D43" s="40"/>
      <c r="E43" s="40"/>
      <c r="F43" s="40"/>
      <c r="G43" s="40"/>
      <c r="H43" s="40"/>
      <c r="I43" s="40"/>
      <c r="J43" s="15">
        <v>0.45</v>
      </c>
      <c r="K43" s="53"/>
      <c r="L43" s="53"/>
      <c r="M43" s="53"/>
      <c r="N43" s="53">
        <v>0.45</v>
      </c>
      <c r="O43" s="53"/>
      <c r="P43" s="55"/>
      <c r="Q43" s="53" t="s">
        <v>443</v>
      </c>
      <c r="R43" s="45" t="s">
        <v>473</v>
      </c>
      <c r="S43" s="15">
        <v>0.45</v>
      </c>
      <c r="T43" s="21">
        <v>0</v>
      </c>
      <c r="U43" s="21">
        <v>0</v>
      </c>
      <c r="V43" s="21">
        <v>0</v>
      </c>
      <c r="W43" s="21">
        <v>0.45</v>
      </c>
      <c r="X43" s="21">
        <v>0</v>
      </c>
      <c r="Y43" s="21">
        <v>0</v>
      </c>
      <c r="Z43" s="66" t="s">
        <v>495</v>
      </c>
    </row>
    <row r="44" ht="36" spans="1:26">
      <c r="A44" s="38">
        <v>219001</v>
      </c>
      <c r="B44" s="39" t="s">
        <v>496</v>
      </c>
      <c r="C44" s="15">
        <v>0.27</v>
      </c>
      <c r="D44" s="40">
        <v>0</v>
      </c>
      <c r="E44" s="40">
        <v>0</v>
      </c>
      <c r="F44" s="40">
        <v>0</v>
      </c>
      <c r="G44" s="40">
        <v>0.27</v>
      </c>
      <c r="H44" s="40">
        <v>0</v>
      </c>
      <c r="I44" s="40">
        <v>0</v>
      </c>
      <c r="J44" s="15">
        <v>13.73</v>
      </c>
      <c r="K44" s="40"/>
      <c r="L44" s="40"/>
      <c r="M44" s="40"/>
      <c r="N44" s="40"/>
      <c r="O44" s="40">
        <v>13.73</v>
      </c>
      <c r="P44" s="40"/>
      <c r="Q44" s="40" t="s">
        <v>439</v>
      </c>
      <c r="R44" s="45" t="s">
        <v>440</v>
      </c>
      <c r="S44" s="15">
        <v>14</v>
      </c>
      <c r="T44" s="21">
        <v>0</v>
      </c>
      <c r="U44" s="21">
        <v>0</v>
      </c>
      <c r="V44" s="21">
        <v>0</v>
      </c>
      <c r="W44" s="21">
        <v>0.27</v>
      </c>
      <c r="X44" s="21">
        <v>13.73</v>
      </c>
      <c r="Y44" s="21">
        <v>0</v>
      </c>
      <c r="Z44" s="66" t="s">
        <v>497</v>
      </c>
    </row>
    <row r="45" ht="24" spans="1:26">
      <c r="A45" s="43" t="s">
        <v>498</v>
      </c>
      <c r="B45" s="44" t="s">
        <v>499</v>
      </c>
      <c r="C45" s="15">
        <v>0.63</v>
      </c>
      <c r="D45" s="40">
        <v>0</v>
      </c>
      <c r="E45" s="40">
        <v>0</v>
      </c>
      <c r="F45" s="40">
        <v>0</v>
      </c>
      <c r="G45" s="40">
        <v>0</v>
      </c>
      <c r="H45" s="40">
        <v>0</v>
      </c>
      <c r="I45" s="40">
        <v>0.63</v>
      </c>
      <c r="J45" s="15">
        <v>-0.63</v>
      </c>
      <c r="K45" s="40"/>
      <c r="L45" s="40"/>
      <c r="M45" s="40"/>
      <c r="N45" s="40"/>
      <c r="O45" s="40"/>
      <c r="P45" s="40">
        <v>-0.63</v>
      </c>
      <c r="Q45" s="40" t="s">
        <v>439</v>
      </c>
      <c r="R45" s="45" t="s">
        <v>440</v>
      </c>
      <c r="S45" s="15">
        <v>0</v>
      </c>
      <c r="T45" s="21">
        <v>0</v>
      </c>
      <c r="U45" s="21">
        <v>0</v>
      </c>
      <c r="V45" s="21">
        <v>0</v>
      </c>
      <c r="W45" s="21">
        <v>0</v>
      </c>
      <c r="X45" s="21">
        <v>0</v>
      </c>
      <c r="Y45" s="21">
        <v>0</v>
      </c>
      <c r="Z45" s="68" t="s">
        <v>500</v>
      </c>
    </row>
    <row r="46" ht="24" spans="1:26">
      <c r="A46" s="38">
        <v>310009</v>
      </c>
      <c r="B46" s="39" t="s">
        <v>501</v>
      </c>
      <c r="C46" s="15">
        <v>3.6</v>
      </c>
      <c r="D46" s="45">
        <v>0</v>
      </c>
      <c r="E46" s="45">
        <v>0</v>
      </c>
      <c r="F46" s="45">
        <v>3</v>
      </c>
      <c r="G46" s="45">
        <v>0.15</v>
      </c>
      <c r="H46" s="45">
        <v>0.15</v>
      </c>
      <c r="I46" s="45">
        <v>0.3</v>
      </c>
      <c r="J46" s="15">
        <v>-0.6</v>
      </c>
      <c r="K46" s="45"/>
      <c r="L46" s="45"/>
      <c r="M46" s="45"/>
      <c r="N46" s="45">
        <v>-0.15</v>
      </c>
      <c r="O46" s="21">
        <v>-0.15</v>
      </c>
      <c r="P46" s="21">
        <v>-0.3</v>
      </c>
      <c r="Q46" s="45" t="s">
        <v>439</v>
      </c>
      <c r="R46" s="45" t="s">
        <v>440</v>
      </c>
      <c r="S46" s="15">
        <v>3</v>
      </c>
      <c r="T46" s="21">
        <v>0</v>
      </c>
      <c r="U46" s="21">
        <v>0</v>
      </c>
      <c r="V46" s="21">
        <v>3</v>
      </c>
      <c r="W46" s="21">
        <v>0</v>
      </c>
      <c r="X46" s="21">
        <v>0</v>
      </c>
      <c r="Y46" s="21">
        <v>0</v>
      </c>
      <c r="Z46" s="64" t="s">
        <v>502</v>
      </c>
    </row>
    <row r="47" ht="72" spans="1:26">
      <c r="A47" s="41">
        <v>311004</v>
      </c>
      <c r="B47" s="42" t="s">
        <v>503</v>
      </c>
      <c r="C47" s="15">
        <v>28.8</v>
      </c>
      <c r="D47" s="45">
        <v>0</v>
      </c>
      <c r="E47" s="45">
        <v>0</v>
      </c>
      <c r="F47" s="45">
        <v>28</v>
      </c>
      <c r="G47" s="45">
        <v>0</v>
      </c>
      <c r="H47" s="45">
        <v>0</v>
      </c>
      <c r="I47" s="45">
        <v>0.8</v>
      </c>
      <c r="J47" s="15">
        <v>13</v>
      </c>
      <c r="K47" s="46"/>
      <c r="L47" s="46"/>
      <c r="M47" s="46">
        <v>13</v>
      </c>
      <c r="N47" s="46"/>
      <c r="O47" s="46"/>
      <c r="P47" s="55"/>
      <c r="Q47" s="21" t="s">
        <v>443</v>
      </c>
      <c r="R47" s="45" t="s">
        <v>440</v>
      </c>
      <c r="S47" s="15">
        <v>41.8</v>
      </c>
      <c r="T47" s="21">
        <v>0</v>
      </c>
      <c r="U47" s="21">
        <v>0</v>
      </c>
      <c r="V47" s="21">
        <v>41</v>
      </c>
      <c r="W47" s="21">
        <v>0</v>
      </c>
      <c r="X47" s="21">
        <v>0</v>
      </c>
      <c r="Y47" s="21">
        <v>0.8</v>
      </c>
      <c r="Z47" s="69" t="s">
        <v>504</v>
      </c>
    </row>
    <row r="48" ht="36" spans="1:26">
      <c r="A48" s="41">
        <v>311005</v>
      </c>
      <c r="B48" s="42" t="s">
        <v>505</v>
      </c>
      <c r="C48" s="15">
        <v>13.77</v>
      </c>
      <c r="D48" s="45">
        <v>0</v>
      </c>
      <c r="E48" s="45">
        <v>0</v>
      </c>
      <c r="F48" s="45">
        <v>12.6061</v>
      </c>
      <c r="G48" s="45">
        <v>0</v>
      </c>
      <c r="H48" s="45">
        <v>0</v>
      </c>
      <c r="I48" s="45">
        <v>1.1639</v>
      </c>
      <c r="J48" s="15">
        <v>5</v>
      </c>
      <c r="K48" s="46"/>
      <c r="L48" s="46">
        <v>0</v>
      </c>
      <c r="M48" s="46">
        <v>5</v>
      </c>
      <c r="N48" s="46"/>
      <c r="O48" s="46"/>
      <c r="P48" s="55"/>
      <c r="Q48" s="21" t="s">
        <v>443</v>
      </c>
      <c r="R48" s="45" t="s">
        <v>473</v>
      </c>
      <c r="S48" s="15">
        <v>18.77</v>
      </c>
      <c r="T48" s="21">
        <v>0</v>
      </c>
      <c r="U48" s="21">
        <v>0</v>
      </c>
      <c r="V48" s="21">
        <v>17.6061</v>
      </c>
      <c r="W48" s="21">
        <v>0</v>
      </c>
      <c r="X48" s="21">
        <v>0</v>
      </c>
      <c r="Y48" s="21">
        <v>1.1639</v>
      </c>
      <c r="Z48" s="69" t="s">
        <v>506</v>
      </c>
    </row>
    <row r="49" ht="48" spans="1:26">
      <c r="A49" s="41">
        <v>310013</v>
      </c>
      <c r="B49" s="42" t="s">
        <v>507</v>
      </c>
      <c r="C49" s="15">
        <v>4.5</v>
      </c>
      <c r="D49" s="45">
        <v>0</v>
      </c>
      <c r="E49" s="45">
        <v>0</v>
      </c>
      <c r="F49" s="45">
        <v>4</v>
      </c>
      <c r="G49" s="45">
        <v>0.5</v>
      </c>
      <c r="H49" s="45">
        <v>0</v>
      </c>
      <c r="I49" s="45">
        <v>0</v>
      </c>
      <c r="J49" s="15">
        <v>1.5</v>
      </c>
      <c r="K49" s="46"/>
      <c r="L49" s="46"/>
      <c r="M49" s="46">
        <v>1</v>
      </c>
      <c r="N49" s="46">
        <v>0.5</v>
      </c>
      <c r="O49" s="46"/>
      <c r="P49" s="55"/>
      <c r="Q49" s="21" t="s">
        <v>443</v>
      </c>
      <c r="R49" s="45" t="s">
        <v>473</v>
      </c>
      <c r="S49" s="15">
        <v>6</v>
      </c>
      <c r="T49" s="21">
        <v>0</v>
      </c>
      <c r="U49" s="21">
        <v>0</v>
      </c>
      <c r="V49" s="21">
        <v>5</v>
      </c>
      <c r="W49" s="21">
        <v>1</v>
      </c>
      <c r="X49" s="21">
        <v>0</v>
      </c>
      <c r="Y49" s="21">
        <v>0</v>
      </c>
      <c r="Z49" s="69" t="s">
        <v>508</v>
      </c>
    </row>
    <row r="50" ht="60" spans="1:26">
      <c r="A50" s="41">
        <v>314001</v>
      </c>
      <c r="B50" s="42" t="s">
        <v>509</v>
      </c>
      <c r="C50" s="15">
        <v>19</v>
      </c>
      <c r="D50" s="45">
        <v>0</v>
      </c>
      <c r="E50" s="45">
        <v>0</v>
      </c>
      <c r="F50" s="45">
        <v>8</v>
      </c>
      <c r="G50" s="45">
        <v>3</v>
      </c>
      <c r="H50" s="45">
        <v>2</v>
      </c>
      <c r="I50" s="45">
        <v>6</v>
      </c>
      <c r="J50" s="15">
        <v>9</v>
      </c>
      <c r="K50" s="46">
        <v>0</v>
      </c>
      <c r="L50" s="46">
        <v>0</v>
      </c>
      <c r="M50" s="46">
        <v>7</v>
      </c>
      <c r="N50" s="46">
        <v>2</v>
      </c>
      <c r="O50" s="46"/>
      <c r="P50" s="55"/>
      <c r="Q50" s="21" t="s">
        <v>443</v>
      </c>
      <c r="R50" s="45" t="s">
        <v>473</v>
      </c>
      <c r="S50" s="15">
        <v>28</v>
      </c>
      <c r="T50" s="21">
        <v>0</v>
      </c>
      <c r="U50" s="21">
        <v>0</v>
      </c>
      <c r="V50" s="21">
        <v>15</v>
      </c>
      <c r="W50" s="21">
        <v>5</v>
      </c>
      <c r="X50" s="21">
        <v>2</v>
      </c>
      <c r="Y50" s="21">
        <v>6</v>
      </c>
      <c r="Z50" s="69" t="s">
        <v>510</v>
      </c>
    </row>
    <row r="51" ht="48" spans="1:26">
      <c r="A51" s="41">
        <v>325001</v>
      </c>
      <c r="B51" s="42" t="s">
        <v>511</v>
      </c>
      <c r="C51" s="15">
        <v>0</v>
      </c>
      <c r="D51" s="45"/>
      <c r="E51" s="45"/>
      <c r="F51" s="45"/>
      <c r="G51" s="45"/>
      <c r="H51" s="45"/>
      <c r="I51" s="45"/>
      <c r="J51" s="15">
        <v>3.5</v>
      </c>
      <c r="K51" s="46"/>
      <c r="L51" s="46"/>
      <c r="M51" s="46"/>
      <c r="N51" s="46">
        <v>3.5</v>
      </c>
      <c r="O51" s="46"/>
      <c r="P51" s="55"/>
      <c r="Q51" s="21" t="s">
        <v>443</v>
      </c>
      <c r="R51" s="45" t="s">
        <v>473</v>
      </c>
      <c r="S51" s="15">
        <v>3.5</v>
      </c>
      <c r="T51" s="21">
        <v>0</v>
      </c>
      <c r="U51" s="21">
        <v>0</v>
      </c>
      <c r="V51" s="21">
        <v>0</v>
      </c>
      <c r="W51" s="21">
        <v>3.5</v>
      </c>
      <c r="X51" s="21">
        <v>0</v>
      </c>
      <c r="Y51" s="21">
        <v>0</v>
      </c>
      <c r="Z51" s="69" t="s">
        <v>512</v>
      </c>
    </row>
    <row r="52" ht="24" spans="1:26">
      <c r="A52" s="46">
        <v>311002</v>
      </c>
      <c r="B52" s="42" t="s">
        <v>513</v>
      </c>
      <c r="C52" s="15">
        <v>51.83</v>
      </c>
      <c r="D52" s="45"/>
      <c r="E52" s="45"/>
      <c r="F52" s="45">
        <v>34.241</v>
      </c>
      <c r="G52" s="45">
        <v>0.114</v>
      </c>
      <c r="H52" s="45">
        <v>0.475</v>
      </c>
      <c r="I52" s="45">
        <v>17</v>
      </c>
      <c r="J52" s="15">
        <v>-29.11765</v>
      </c>
      <c r="K52" s="46"/>
      <c r="L52" s="46"/>
      <c r="M52" s="55">
        <v>-13.12975</v>
      </c>
      <c r="N52" s="55">
        <v>-0.0637</v>
      </c>
      <c r="O52" s="55">
        <v>-0.475</v>
      </c>
      <c r="P52" s="55">
        <v>-15.4492</v>
      </c>
      <c r="Q52" s="21" t="s">
        <v>443</v>
      </c>
      <c r="R52" s="45" t="s">
        <v>440</v>
      </c>
      <c r="S52" s="15">
        <v>22.71235</v>
      </c>
      <c r="T52" s="21">
        <v>0</v>
      </c>
      <c r="U52" s="21">
        <v>0</v>
      </c>
      <c r="V52" s="21">
        <v>21.11125</v>
      </c>
      <c r="W52" s="21">
        <v>0.0503</v>
      </c>
      <c r="X52" s="21">
        <v>0</v>
      </c>
      <c r="Y52" s="21">
        <v>1.5508</v>
      </c>
      <c r="Z52" s="69" t="s">
        <v>514</v>
      </c>
    </row>
    <row r="53" ht="48" spans="1:26">
      <c r="A53" s="38">
        <v>701001</v>
      </c>
      <c r="B53" s="39" t="s">
        <v>515</v>
      </c>
      <c r="C53" s="15">
        <v>5.65</v>
      </c>
      <c r="D53" s="45">
        <v>0</v>
      </c>
      <c r="E53" s="45">
        <v>0</v>
      </c>
      <c r="F53" s="45">
        <v>0</v>
      </c>
      <c r="G53" s="45">
        <v>3.6</v>
      </c>
      <c r="H53" s="45">
        <v>1.05</v>
      </c>
      <c r="I53" s="45">
        <v>1</v>
      </c>
      <c r="J53" s="15">
        <v>5.16</v>
      </c>
      <c r="K53" s="45">
        <v>5.16</v>
      </c>
      <c r="L53" s="45"/>
      <c r="M53" s="45"/>
      <c r="N53" s="45"/>
      <c r="O53" s="45"/>
      <c r="P53" s="45"/>
      <c r="Q53" s="45" t="s">
        <v>439</v>
      </c>
      <c r="R53" s="45" t="s">
        <v>473</v>
      </c>
      <c r="S53" s="15">
        <v>10.81</v>
      </c>
      <c r="T53" s="21">
        <v>5.16</v>
      </c>
      <c r="U53" s="21">
        <v>0</v>
      </c>
      <c r="V53" s="21">
        <v>0</v>
      </c>
      <c r="W53" s="21">
        <v>3.6</v>
      </c>
      <c r="X53" s="21">
        <v>1.05</v>
      </c>
      <c r="Y53" s="21">
        <v>1</v>
      </c>
      <c r="Z53" s="64" t="s">
        <v>516</v>
      </c>
    </row>
    <row r="54" ht="24" spans="1:26">
      <c r="A54" s="38">
        <v>406001</v>
      </c>
      <c r="B54" s="39" t="s">
        <v>517</v>
      </c>
      <c r="C54" s="15">
        <v>7.5</v>
      </c>
      <c r="D54" s="45">
        <v>0</v>
      </c>
      <c r="E54" s="45">
        <v>0</v>
      </c>
      <c r="F54" s="45">
        <v>0</v>
      </c>
      <c r="G54" s="45">
        <v>0</v>
      </c>
      <c r="H54" s="45">
        <v>0</v>
      </c>
      <c r="I54" s="45">
        <v>7.5</v>
      </c>
      <c r="J54" s="15">
        <v>3.7</v>
      </c>
      <c r="K54" s="45"/>
      <c r="L54" s="45"/>
      <c r="M54" s="45"/>
      <c r="N54" s="45"/>
      <c r="O54" s="45">
        <v>3.7</v>
      </c>
      <c r="P54" s="45"/>
      <c r="Q54" s="45" t="s">
        <v>439</v>
      </c>
      <c r="R54" s="45" t="s">
        <v>440</v>
      </c>
      <c r="S54" s="15">
        <v>11.2</v>
      </c>
      <c r="T54" s="21">
        <v>0</v>
      </c>
      <c r="U54" s="21">
        <v>0</v>
      </c>
      <c r="V54" s="21">
        <v>0</v>
      </c>
      <c r="W54" s="21">
        <v>0</v>
      </c>
      <c r="X54" s="21">
        <v>3.7</v>
      </c>
      <c r="Y54" s="21">
        <v>7.5</v>
      </c>
      <c r="Z54" s="66" t="s">
        <v>518</v>
      </c>
    </row>
    <row r="55" ht="48" spans="1:26">
      <c r="A55" s="38">
        <v>501047</v>
      </c>
      <c r="B55" s="39" t="s">
        <v>519</v>
      </c>
      <c r="C55" s="15">
        <v>0</v>
      </c>
      <c r="D55" s="45"/>
      <c r="E55" s="45"/>
      <c r="F55" s="45"/>
      <c r="G55" s="45"/>
      <c r="H55" s="45"/>
      <c r="I55" s="45"/>
      <c r="J55" s="15">
        <v>0.5</v>
      </c>
      <c r="K55" s="45"/>
      <c r="L55" s="45"/>
      <c r="M55" s="45">
        <v>0.5</v>
      </c>
      <c r="N55" s="45"/>
      <c r="O55" s="45"/>
      <c r="P55" s="45"/>
      <c r="Q55" s="45" t="s">
        <v>443</v>
      </c>
      <c r="R55" s="45" t="s">
        <v>440</v>
      </c>
      <c r="S55" s="15">
        <v>0.5</v>
      </c>
      <c r="T55" s="21">
        <v>0</v>
      </c>
      <c r="U55" s="21">
        <v>0</v>
      </c>
      <c r="V55" s="21">
        <v>0.5</v>
      </c>
      <c r="W55" s="21">
        <v>0</v>
      </c>
      <c r="X55" s="21">
        <v>0</v>
      </c>
      <c r="Y55" s="21">
        <v>0</v>
      </c>
      <c r="Z55" s="66" t="s">
        <v>520</v>
      </c>
    </row>
    <row r="56" ht="48" spans="1:26">
      <c r="A56" s="38">
        <v>511001</v>
      </c>
      <c r="B56" s="39" t="s">
        <v>521</v>
      </c>
      <c r="C56" s="15">
        <v>0</v>
      </c>
      <c r="D56" s="45"/>
      <c r="E56" s="45"/>
      <c r="F56" s="45"/>
      <c r="G56" s="45"/>
      <c r="H56" s="45"/>
      <c r="I56" s="45"/>
      <c r="J56" s="15">
        <v>0</v>
      </c>
      <c r="K56" s="45"/>
      <c r="L56" s="45"/>
      <c r="M56" s="45">
        <v>2</v>
      </c>
      <c r="N56" s="45">
        <v>-2</v>
      </c>
      <c r="O56" s="45"/>
      <c r="P56" s="45"/>
      <c r="Q56" s="45" t="s">
        <v>443</v>
      </c>
      <c r="R56" s="45" t="s">
        <v>440</v>
      </c>
      <c r="S56" s="15">
        <v>0</v>
      </c>
      <c r="T56" s="21">
        <v>0</v>
      </c>
      <c r="U56" s="21">
        <v>0</v>
      </c>
      <c r="V56" s="21">
        <v>2</v>
      </c>
      <c r="W56" s="21">
        <v>-2</v>
      </c>
      <c r="X56" s="21">
        <v>0</v>
      </c>
      <c r="Y56" s="21">
        <v>0</v>
      </c>
      <c r="Z56" s="66" t="s">
        <v>522</v>
      </c>
    </row>
    <row r="57" ht="48" spans="1:26">
      <c r="A57" s="38">
        <v>60101</v>
      </c>
      <c r="B57" s="39" t="s">
        <v>523</v>
      </c>
      <c r="C57" s="15">
        <v>45</v>
      </c>
      <c r="D57" s="45"/>
      <c r="E57" s="45"/>
      <c r="F57" s="45"/>
      <c r="G57" s="45">
        <v>4.5</v>
      </c>
      <c r="H57" s="45">
        <v>6.5</v>
      </c>
      <c r="I57" s="45">
        <v>34</v>
      </c>
      <c r="J57" s="15">
        <v>-0.6</v>
      </c>
      <c r="K57" s="45"/>
      <c r="L57" s="45"/>
      <c r="M57" s="45">
        <v>3</v>
      </c>
      <c r="N57" s="45"/>
      <c r="O57" s="45">
        <v>-3.6</v>
      </c>
      <c r="P57" s="45"/>
      <c r="Q57" s="45" t="s">
        <v>443</v>
      </c>
      <c r="R57" s="45" t="s">
        <v>473</v>
      </c>
      <c r="S57" s="15">
        <v>44.4</v>
      </c>
      <c r="T57" s="21">
        <v>0</v>
      </c>
      <c r="U57" s="21">
        <v>0</v>
      </c>
      <c r="V57" s="21">
        <v>3</v>
      </c>
      <c r="W57" s="21">
        <v>4.5</v>
      </c>
      <c r="X57" s="21">
        <v>2.9</v>
      </c>
      <c r="Y57" s="21">
        <v>34</v>
      </c>
      <c r="Z57" s="66" t="s">
        <v>524</v>
      </c>
    </row>
    <row r="58" ht="48" spans="1:26">
      <c r="A58" s="38">
        <v>601006</v>
      </c>
      <c r="B58" s="39" t="s">
        <v>525</v>
      </c>
      <c r="C58" s="15">
        <v>0</v>
      </c>
      <c r="D58" s="45"/>
      <c r="E58" s="45"/>
      <c r="F58" s="45"/>
      <c r="G58" s="45"/>
      <c r="H58" s="45"/>
      <c r="I58" s="45"/>
      <c r="J58" s="15">
        <v>0.6</v>
      </c>
      <c r="K58" s="45"/>
      <c r="L58" s="45"/>
      <c r="M58" s="45">
        <v>0.6</v>
      </c>
      <c r="N58" s="45">
        <v>0</v>
      </c>
      <c r="O58" s="45"/>
      <c r="P58" s="45"/>
      <c r="Q58" s="45" t="s">
        <v>443</v>
      </c>
      <c r="R58" s="45" t="s">
        <v>473</v>
      </c>
      <c r="S58" s="15">
        <v>0.6</v>
      </c>
      <c r="T58" s="21">
        <v>0</v>
      </c>
      <c r="U58" s="21">
        <v>0</v>
      </c>
      <c r="V58" s="21">
        <v>0.6</v>
      </c>
      <c r="W58" s="21">
        <v>0</v>
      </c>
      <c r="X58" s="21">
        <v>0</v>
      </c>
      <c r="Y58" s="21">
        <v>0</v>
      </c>
      <c r="Z58" s="66" t="s">
        <v>526</v>
      </c>
    </row>
    <row r="59" ht="24" spans="1:26">
      <c r="A59" s="38">
        <v>604001</v>
      </c>
      <c r="B59" s="39" t="s">
        <v>527</v>
      </c>
      <c r="C59" s="15">
        <v>14.89</v>
      </c>
      <c r="D59" s="45"/>
      <c r="E59" s="45"/>
      <c r="F59" s="45">
        <v>5.35</v>
      </c>
      <c r="G59" s="45">
        <v>5.5</v>
      </c>
      <c r="H59" s="45">
        <v>1.62</v>
      </c>
      <c r="I59" s="45">
        <v>2.42</v>
      </c>
      <c r="J59" s="15">
        <v>3.2</v>
      </c>
      <c r="K59" s="45"/>
      <c r="L59" s="45"/>
      <c r="M59" s="45">
        <v>1.2</v>
      </c>
      <c r="N59" s="45">
        <v>5.31</v>
      </c>
      <c r="O59" s="45">
        <v>-1.09</v>
      </c>
      <c r="P59" s="45">
        <v>-2.22</v>
      </c>
      <c r="Q59" s="45" t="s">
        <v>443</v>
      </c>
      <c r="R59" s="45" t="s">
        <v>473</v>
      </c>
      <c r="S59" s="15">
        <v>18.09</v>
      </c>
      <c r="T59" s="21">
        <v>0</v>
      </c>
      <c r="U59" s="21">
        <v>0</v>
      </c>
      <c r="V59" s="21">
        <v>6.55</v>
      </c>
      <c r="W59" s="21">
        <v>10.81</v>
      </c>
      <c r="X59" s="21">
        <v>0.53</v>
      </c>
      <c r="Y59" s="21">
        <v>0.2</v>
      </c>
      <c r="Z59" s="66"/>
    </row>
    <row r="60" ht="24" spans="1:26">
      <c r="A60" s="38">
        <v>603001</v>
      </c>
      <c r="B60" s="39" t="s">
        <v>528</v>
      </c>
      <c r="C60" s="15">
        <v>4.745</v>
      </c>
      <c r="D60" s="45">
        <v>0</v>
      </c>
      <c r="E60" s="45">
        <v>0</v>
      </c>
      <c r="F60" s="45">
        <v>0</v>
      </c>
      <c r="G60" s="45">
        <v>1.425</v>
      </c>
      <c r="H60" s="45">
        <v>0.95</v>
      </c>
      <c r="I60" s="45">
        <v>2.37</v>
      </c>
      <c r="J60" s="15">
        <v>-3.2</v>
      </c>
      <c r="K60" s="45"/>
      <c r="L60" s="45"/>
      <c r="M60" s="45"/>
      <c r="N60" s="45"/>
      <c r="O60" s="45">
        <v>-0.9</v>
      </c>
      <c r="P60" s="45">
        <v>-2.3</v>
      </c>
      <c r="Q60" s="45" t="s">
        <v>443</v>
      </c>
      <c r="R60" s="45" t="s">
        <v>440</v>
      </c>
      <c r="S60" s="15">
        <v>1.545</v>
      </c>
      <c r="T60" s="21">
        <v>0</v>
      </c>
      <c r="U60" s="21">
        <v>0</v>
      </c>
      <c r="V60" s="21">
        <v>0</v>
      </c>
      <c r="W60" s="21">
        <v>1.425</v>
      </c>
      <c r="X60" s="21">
        <v>0.0499999999999999</v>
      </c>
      <c r="Y60" s="21">
        <v>0.0700000000000003</v>
      </c>
      <c r="Z60" s="66"/>
    </row>
    <row r="61" ht="24" spans="1:26">
      <c r="A61" s="47"/>
      <c r="B61" s="39" t="s">
        <v>529</v>
      </c>
      <c r="C61" s="15">
        <v>414</v>
      </c>
      <c r="D61" s="40">
        <v>27</v>
      </c>
      <c r="E61" s="40"/>
      <c r="F61" s="40"/>
      <c r="G61" s="40"/>
      <c r="H61" s="40">
        <v>387</v>
      </c>
      <c r="I61" s="40"/>
      <c r="J61" s="15">
        <v>-307.72</v>
      </c>
      <c r="K61" s="48">
        <v>-26.55</v>
      </c>
      <c r="L61" s="40"/>
      <c r="M61" s="40"/>
      <c r="N61" s="40"/>
      <c r="O61" s="48">
        <v>-281.17</v>
      </c>
      <c r="P61" s="48"/>
      <c r="Q61" s="40" t="s">
        <v>439</v>
      </c>
      <c r="R61" s="45" t="s">
        <v>440</v>
      </c>
      <c r="S61" s="15">
        <v>106.28</v>
      </c>
      <c r="T61" s="21">
        <v>0.449999999999999</v>
      </c>
      <c r="U61" s="21">
        <v>0</v>
      </c>
      <c r="V61" s="21">
        <v>0</v>
      </c>
      <c r="W61" s="21">
        <v>0</v>
      </c>
      <c r="X61" s="21">
        <v>105.83</v>
      </c>
      <c r="Y61" s="21">
        <v>0</v>
      </c>
      <c r="Z61" s="64" t="s">
        <v>530</v>
      </c>
    </row>
    <row r="62" ht="24" spans="1:26">
      <c r="A62" s="47"/>
      <c r="B62" s="39" t="s">
        <v>531</v>
      </c>
      <c r="C62" s="15">
        <v>170.37</v>
      </c>
      <c r="D62" s="40">
        <v>63</v>
      </c>
      <c r="E62" s="40"/>
      <c r="F62" s="40">
        <v>42.9</v>
      </c>
      <c r="G62" s="40">
        <v>19.6</v>
      </c>
      <c r="H62" s="40">
        <v>27</v>
      </c>
      <c r="I62" s="40">
        <v>17.87</v>
      </c>
      <c r="J62" s="15">
        <v>-151.31</v>
      </c>
      <c r="K62" s="48">
        <v>-54.31</v>
      </c>
      <c r="L62" s="40"/>
      <c r="M62" s="40">
        <v>-42.9</v>
      </c>
      <c r="N62" s="40">
        <v>-19.45</v>
      </c>
      <c r="O62" s="48">
        <v>-26.85</v>
      </c>
      <c r="P62" s="48">
        <v>-7.8</v>
      </c>
      <c r="Q62" s="40" t="s">
        <v>439</v>
      </c>
      <c r="R62" s="45" t="s">
        <v>440</v>
      </c>
      <c r="S62" s="15">
        <v>19.06</v>
      </c>
      <c r="T62" s="21">
        <v>8.69</v>
      </c>
      <c r="U62" s="21">
        <v>0</v>
      </c>
      <c r="V62" s="21">
        <v>0</v>
      </c>
      <c r="W62" s="21">
        <v>0.150000000000002</v>
      </c>
      <c r="X62" s="21">
        <v>0.149999999999999</v>
      </c>
      <c r="Y62" s="21">
        <v>10.07</v>
      </c>
      <c r="Z62" s="64" t="s">
        <v>530</v>
      </c>
    </row>
    <row r="63" spans="1:26">
      <c r="A63" s="47"/>
      <c r="B63" s="39" t="s">
        <v>531</v>
      </c>
      <c r="C63" s="15">
        <v>83.99</v>
      </c>
      <c r="D63" s="48">
        <v>20</v>
      </c>
      <c r="E63" s="48">
        <v>20</v>
      </c>
      <c r="F63" s="51">
        <v>10</v>
      </c>
      <c r="G63" s="51">
        <v>15</v>
      </c>
      <c r="H63" s="51">
        <v>10</v>
      </c>
      <c r="I63" s="51">
        <v>8.99</v>
      </c>
      <c r="J63" s="15">
        <v>-51.13</v>
      </c>
      <c r="K63" s="40">
        <v>-20</v>
      </c>
      <c r="L63" s="40">
        <v>-16.5</v>
      </c>
      <c r="M63" s="40">
        <v>-10</v>
      </c>
      <c r="N63" s="40">
        <v>-5</v>
      </c>
      <c r="O63" s="48">
        <v>0</v>
      </c>
      <c r="P63" s="48">
        <v>0.369999999999999</v>
      </c>
      <c r="Q63" s="40" t="s">
        <v>439</v>
      </c>
      <c r="R63" s="45" t="s">
        <v>473</v>
      </c>
      <c r="S63" s="15">
        <v>32.86</v>
      </c>
      <c r="T63" s="21">
        <v>0</v>
      </c>
      <c r="U63" s="21">
        <v>3.5</v>
      </c>
      <c r="V63" s="21">
        <v>0</v>
      </c>
      <c r="W63" s="21">
        <v>10</v>
      </c>
      <c r="X63" s="21">
        <v>10</v>
      </c>
      <c r="Y63" s="21">
        <v>9.36</v>
      </c>
      <c r="Z63" s="64" t="s">
        <v>530</v>
      </c>
    </row>
    <row r="64" spans="1:26">
      <c r="A64" s="47"/>
      <c r="B64" s="49" t="s">
        <v>532</v>
      </c>
      <c r="C64" s="15">
        <f t="shared" ref="C64:P64" si="17">C65</f>
        <v>55</v>
      </c>
      <c r="D64" s="15">
        <f t="shared" si="17"/>
        <v>0</v>
      </c>
      <c r="E64" s="15">
        <f t="shared" si="17"/>
        <v>0</v>
      </c>
      <c r="F64" s="15">
        <f t="shared" si="17"/>
        <v>10</v>
      </c>
      <c r="G64" s="15">
        <f t="shared" si="17"/>
        <v>30</v>
      </c>
      <c r="H64" s="15">
        <f t="shared" si="17"/>
        <v>15</v>
      </c>
      <c r="I64" s="15">
        <f t="shared" si="17"/>
        <v>0</v>
      </c>
      <c r="J64" s="15">
        <f t="shared" si="17"/>
        <v>-15</v>
      </c>
      <c r="K64" s="15">
        <f t="shared" si="17"/>
        <v>0</v>
      </c>
      <c r="L64" s="15">
        <f t="shared" si="17"/>
        <v>0</v>
      </c>
      <c r="M64" s="15">
        <f t="shared" si="17"/>
        <v>0</v>
      </c>
      <c r="N64" s="15">
        <f t="shared" si="17"/>
        <v>-10</v>
      </c>
      <c r="O64" s="15">
        <f t="shared" si="17"/>
        <v>-5</v>
      </c>
      <c r="P64" s="15">
        <f t="shared" si="17"/>
        <v>0</v>
      </c>
      <c r="Q64" s="40"/>
      <c r="R64" s="45"/>
      <c r="S64" s="15">
        <f t="shared" ref="S64:Y64" si="18">S65</f>
        <v>40</v>
      </c>
      <c r="T64" s="15">
        <f t="shared" si="18"/>
        <v>0</v>
      </c>
      <c r="U64" s="15">
        <f t="shared" si="18"/>
        <v>0</v>
      </c>
      <c r="V64" s="15">
        <f t="shared" si="18"/>
        <v>10</v>
      </c>
      <c r="W64" s="15">
        <f t="shared" si="18"/>
        <v>20</v>
      </c>
      <c r="X64" s="15">
        <f t="shared" si="18"/>
        <v>10</v>
      </c>
      <c r="Y64" s="15">
        <f t="shared" si="18"/>
        <v>0</v>
      </c>
      <c r="Z64" s="64"/>
    </row>
    <row r="65" ht="24" spans="1:26">
      <c r="A65" s="47">
        <v>101001</v>
      </c>
      <c r="B65" s="70" t="s">
        <v>533</v>
      </c>
      <c r="C65" s="40">
        <v>55</v>
      </c>
      <c r="D65" s="40"/>
      <c r="E65" s="40"/>
      <c r="F65" s="40">
        <v>10</v>
      </c>
      <c r="G65" s="40">
        <v>30</v>
      </c>
      <c r="H65" s="40">
        <v>15</v>
      </c>
      <c r="I65" s="40"/>
      <c r="J65" s="40">
        <v>-15</v>
      </c>
      <c r="K65" s="40"/>
      <c r="L65" s="40"/>
      <c r="M65" s="40"/>
      <c r="N65" s="40">
        <v>-10</v>
      </c>
      <c r="O65" s="40">
        <v>-5</v>
      </c>
      <c r="P65" s="40"/>
      <c r="Q65" s="40" t="s">
        <v>443</v>
      </c>
      <c r="R65" s="45" t="s">
        <v>440</v>
      </c>
      <c r="S65" s="40">
        <v>40</v>
      </c>
      <c r="T65" s="40"/>
      <c r="U65" s="40"/>
      <c r="V65" s="40">
        <v>10</v>
      </c>
      <c r="W65" s="40">
        <v>20</v>
      </c>
      <c r="X65" s="40">
        <v>10</v>
      </c>
      <c r="Y65" s="40">
        <v>0</v>
      </c>
      <c r="Z65" s="64" t="s">
        <v>534</v>
      </c>
    </row>
  </sheetData>
  <mergeCells count="10">
    <mergeCell ref="A2:Z2"/>
    <mergeCell ref="A3:D3"/>
    <mergeCell ref="U3:V3"/>
    <mergeCell ref="C4:I4"/>
    <mergeCell ref="J4:R4"/>
    <mergeCell ref="S4:Y4"/>
    <mergeCell ref="A14:D14"/>
    <mergeCell ref="A4:A5"/>
    <mergeCell ref="B4:B5"/>
    <mergeCell ref="Z4:Z5"/>
  </mergeCells>
  <printOptions horizontalCentered="1"/>
  <pageMargins left="0.196527777777778" right="0" top="0.55" bottom="0.590277777777778" header="0.118055555555556" footer="0.393055555555556"/>
  <pageSetup paperSize="8" scale="7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7</vt:i4>
      </vt:variant>
    </vt:vector>
  </HeadingPairs>
  <TitlesOfParts>
    <vt:vector size="7" baseType="lpstr">
      <vt:lpstr>总表</vt:lpstr>
      <vt:lpstr>一般公共预算</vt:lpstr>
      <vt:lpstr>基金预算</vt:lpstr>
      <vt:lpstr>国有资本经营预算</vt:lpstr>
      <vt:lpstr>社保基金预算 </vt:lpstr>
      <vt:lpstr>新增债券安排表</vt:lpstr>
      <vt:lpstr>“三公两费”调整表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gxxc</cp:lastModifiedBy>
  <dcterms:created xsi:type="dcterms:W3CDTF">2012-11-22T08:23:00Z</dcterms:created>
  <cp:lastPrinted>2022-01-03T01:03:00Z</cp:lastPrinted>
  <dcterms:modified xsi:type="dcterms:W3CDTF">2025-08-15T17:48:06Z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5C2762988D544E4DAAAF496F27556516</vt:lpwstr>
  </property>
</Properties>
</file>